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E:\AE Presentations\"/>
    </mc:Choice>
  </mc:AlternateContent>
  <xr:revisionPtr revIDLastSave="0" documentId="13_ncr:1_{06F379A7-F377-4950-9ABC-F9A5D840A7F0}" xr6:coauthVersionLast="47" xr6:coauthVersionMax="47" xr10:uidLastSave="{00000000-0000-0000-0000-000000000000}"/>
  <workbookProtection workbookAlgorithmName="SHA-512" workbookHashValue="z5lGha8bX2uYYt+0DfICjLOubk6+PSkYO7J1PRVOgmbNxpbhsntremmUa9Q8qT/lkabv7aeN2dN6KZMEIriuEQ==" workbookSaltValue="Kpf7KAZQIpsw/gMnVowIbg==" workbookSpinCount="100000" lockStructure="1"/>
  <bookViews>
    <workbookView xWindow="-110" yWindow="-110" windowWidth="19420" windowHeight="10300" tabRatio="844" activeTab="1" xr2:uid="{486BF293-3E86-4B65-B094-68C4FC07CD19}"/>
  </bookViews>
  <sheets>
    <sheet name="Instructions &amp; Notes" sheetId="13" r:id="rId1"/>
    <sheet name="Structure_Stage_Discharge" sheetId="1" r:id="rId2"/>
    <sheet name="Structure Category" sheetId="12" r:id="rId3"/>
    <sheet name="AEP_Average Annual Damages " sheetId="3" r:id="rId4"/>
    <sheet name="Structure Damage Array-Study" sheetId="5" state="hidden" r:id="rId5"/>
    <sheet name="Content Damage Array-Study" sheetId="8" state="hidden" r:id="rId6"/>
    <sheet name="Content to Structure Ratios" sheetId="11" r:id="rId7"/>
    <sheet name="Coding Structures" sheetId="6" r:id="rId8"/>
    <sheet name="Depriciation Replacement Mult" sheetId="14" r:id="rId9"/>
  </sheets>
  <definedNames>
    <definedName name="ContentDamages">'Content Damage Array-Study'!$D$59:$AD$111</definedName>
    <definedName name="Depths">'Structure Damage Array-Study'!$D$58:$AD$58</definedName>
    <definedName name="StructureDamages">'Structure Damage Array-Study'!$D$59:$AD$111</definedName>
    <definedName name="Structures">'Structure Damage Array-Study'!$B$59:$B$111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0" i="1" l="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9" i="1"/>
  <c r="D2" i="3"/>
  <c r="C1" i="12"/>
  <c r="B48" i="3"/>
  <c r="N48" i="3"/>
  <c r="B49" i="3"/>
  <c r="B50" i="3"/>
  <c r="B39" i="3"/>
  <c r="C39" i="3"/>
  <c r="B40" i="3"/>
  <c r="B41" i="3"/>
  <c r="B42" i="3"/>
  <c r="B43" i="3"/>
  <c r="B44" i="3"/>
  <c r="B45" i="3"/>
  <c r="C5" i="12"/>
  <c r="C41" i="3" s="1"/>
  <c r="AI9" i="1"/>
  <c r="C31" i="3"/>
  <c r="I11" i="3" s="1"/>
  <c r="M12" i="12" l="1"/>
  <c r="M48" i="3" s="1"/>
  <c r="V145" i="1" l="1"/>
  <c r="V146" i="1"/>
  <c r="V147" i="1"/>
  <c r="V148" i="1"/>
  <c r="V149" i="1"/>
  <c r="V150" i="1"/>
  <c r="V151" i="1"/>
  <c r="V152" i="1"/>
  <c r="V153" i="1"/>
  <c r="V154" i="1"/>
  <c r="V155" i="1"/>
  <c r="V156" i="1"/>
  <c r="V157" i="1"/>
  <c r="V158" i="1"/>
  <c r="C9" i="1"/>
  <c r="AA5" i="1"/>
  <c r="B17" i="3" s="1"/>
  <c r="Z5" i="1"/>
  <c r="C10" i="1"/>
  <c r="C12" i="1"/>
  <c r="C13" i="1"/>
  <c r="C14" i="1"/>
  <c r="C15" i="1"/>
  <c r="C16" i="1"/>
  <c r="C17" i="1"/>
  <c r="C18" i="1"/>
  <c r="C4" i="12"/>
  <c r="C40" i="3" s="1"/>
  <c r="C7" i="12"/>
  <c r="C43" i="3" s="1"/>
  <c r="C8" i="12"/>
  <c r="C44" i="3" s="1"/>
  <c r="C9" i="12"/>
  <c r="C45" i="3" s="1"/>
  <c r="C6" i="12"/>
  <c r="C42" i="3" s="1"/>
  <c r="AG5" i="1"/>
  <c r="AF5" i="1"/>
  <c r="B27" i="3" s="1"/>
  <c r="AE5" i="1"/>
  <c r="AD5" i="1"/>
  <c r="AC5" i="1"/>
  <c r="B21" i="3" s="1"/>
  <c r="AB5" i="1"/>
  <c r="Y5" i="1"/>
  <c r="X5" i="1"/>
  <c r="Q20" i="1"/>
  <c r="R20" i="1" s="1"/>
  <c r="Q21" i="1"/>
  <c r="R21" i="1" s="1"/>
  <c r="Q22" i="1"/>
  <c r="R22" i="1" s="1"/>
  <c r="Q23" i="1"/>
  <c r="R23" i="1" s="1"/>
  <c r="Q24" i="1"/>
  <c r="R24" i="1" s="1"/>
  <c r="Q25" i="1"/>
  <c r="R25" i="1" s="1"/>
  <c r="Q26" i="1"/>
  <c r="R26" i="1" s="1"/>
  <c r="Q27" i="1"/>
  <c r="R27" i="1" s="1"/>
  <c r="Q28" i="1"/>
  <c r="R28" i="1" s="1"/>
  <c r="Q29" i="1"/>
  <c r="R29" i="1" s="1"/>
  <c r="Q30" i="1"/>
  <c r="R30" i="1" s="1"/>
  <c r="Q31" i="1"/>
  <c r="R31" i="1" s="1"/>
  <c r="Q32" i="1"/>
  <c r="R32" i="1" s="1"/>
  <c r="Q33" i="1"/>
  <c r="R33" i="1" s="1"/>
  <c r="Q34" i="1"/>
  <c r="R34" i="1" s="1"/>
  <c r="Q35" i="1"/>
  <c r="R35" i="1" s="1"/>
  <c r="Q36" i="1"/>
  <c r="R36" i="1" s="1"/>
  <c r="Q37" i="1"/>
  <c r="R37" i="1" s="1"/>
  <c r="Q38" i="1"/>
  <c r="R38" i="1" s="1"/>
  <c r="Q39" i="1"/>
  <c r="R39" i="1" s="1"/>
  <c r="Q40" i="1"/>
  <c r="R40" i="1" s="1"/>
  <c r="Q41" i="1"/>
  <c r="R41" i="1" s="1"/>
  <c r="Q42" i="1"/>
  <c r="R42" i="1" s="1"/>
  <c r="Q43" i="1"/>
  <c r="R43" i="1" s="1"/>
  <c r="Q44" i="1"/>
  <c r="R44" i="1" s="1"/>
  <c r="Q45" i="1"/>
  <c r="R45" i="1" s="1"/>
  <c r="Q46" i="1"/>
  <c r="R46" i="1" s="1"/>
  <c r="Q47" i="1"/>
  <c r="R47" i="1" s="1"/>
  <c r="Q48" i="1"/>
  <c r="R48" i="1" s="1"/>
  <c r="Q49" i="1"/>
  <c r="R49" i="1" s="1"/>
  <c r="Q50" i="1"/>
  <c r="R50" i="1" s="1"/>
  <c r="Q51" i="1"/>
  <c r="R51" i="1" s="1"/>
  <c r="Q52" i="1"/>
  <c r="R52" i="1" s="1"/>
  <c r="Q53" i="1"/>
  <c r="R53" i="1" s="1"/>
  <c r="Q54" i="1"/>
  <c r="R54" i="1" s="1"/>
  <c r="Q55" i="1"/>
  <c r="R55" i="1" s="1"/>
  <c r="Q56" i="1"/>
  <c r="R56" i="1" s="1"/>
  <c r="Q57" i="1"/>
  <c r="R57" i="1" s="1"/>
  <c r="Q58" i="1"/>
  <c r="R58" i="1" s="1"/>
  <c r="Q59" i="1"/>
  <c r="R59" i="1" s="1"/>
  <c r="Q60" i="1"/>
  <c r="R60" i="1" s="1"/>
  <c r="Q61" i="1"/>
  <c r="R61" i="1" s="1"/>
  <c r="Q62" i="1"/>
  <c r="R62" i="1" s="1"/>
  <c r="Q63" i="1"/>
  <c r="R63" i="1" s="1"/>
  <c r="Q64" i="1"/>
  <c r="R64" i="1" s="1"/>
  <c r="Q65" i="1"/>
  <c r="R65" i="1" s="1"/>
  <c r="Q66" i="1"/>
  <c r="R66" i="1" s="1"/>
  <c r="Q67" i="1"/>
  <c r="R67" i="1" s="1"/>
  <c r="Q68" i="1"/>
  <c r="R68" i="1" s="1"/>
  <c r="Q69" i="1"/>
  <c r="R69" i="1" s="1"/>
  <c r="Q70" i="1"/>
  <c r="R70" i="1" s="1"/>
  <c r="Q71" i="1"/>
  <c r="R71" i="1" s="1"/>
  <c r="Q72" i="1"/>
  <c r="R72" i="1" s="1"/>
  <c r="Q73" i="1"/>
  <c r="R73" i="1" s="1"/>
  <c r="Q74" i="1"/>
  <c r="R74" i="1" s="1"/>
  <c r="Q75" i="1"/>
  <c r="R75" i="1" s="1"/>
  <c r="Q76" i="1"/>
  <c r="R76" i="1" s="1"/>
  <c r="Q77" i="1"/>
  <c r="R77" i="1" s="1"/>
  <c r="Q78" i="1"/>
  <c r="R78" i="1" s="1"/>
  <c r="Q79" i="1"/>
  <c r="R79" i="1" s="1"/>
  <c r="Q80" i="1"/>
  <c r="R80" i="1" s="1"/>
  <c r="Q81" i="1"/>
  <c r="R81" i="1" s="1"/>
  <c r="Q82" i="1"/>
  <c r="R82" i="1" s="1"/>
  <c r="Q83" i="1"/>
  <c r="R83" i="1" s="1"/>
  <c r="Q84" i="1"/>
  <c r="R84" i="1" s="1"/>
  <c r="Q85" i="1"/>
  <c r="R85" i="1" s="1"/>
  <c r="Q86" i="1"/>
  <c r="R86" i="1" s="1"/>
  <c r="Q87" i="1"/>
  <c r="R87" i="1" s="1"/>
  <c r="Q88" i="1"/>
  <c r="R88" i="1" s="1"/>
  <c r="Q89" i="1"/>
  <c r="R89" i="1" s="1"/>
  <c r="Q90" i="1"/>
  <c r="R90" i="1" s="1"/>
  <c r="Q91" i="1"/>
  <c r="R91" i="1" s="1"/>
  <c r="Q92" i="1"/>
  <c r="R92" i="1" s="1"/>
  <c r="Q93" i="1"/>
  <c r="R93" i="1" s="1"/>
  <c r="Q94" i="1"/>
  <c r="R94" i="1" s="1"/>
  <c r="Q95" i="1"/>
  <c r="R95" i="1" s="1"/>
  <c r="Q96" i="1"/>
  <c r="R96" i="1" s="1"/>
  <c r="Q97" i="1"/>
  <c r="R97" i="1" s="1"/>
  <c r="Q98" i="1"/>
  <c r="R98" i="1" s="1"/>
  <c r="Q99" i="1"/>
  <c r="R99" i="1" s="1"/>
  <c r="Q100" i="1"/>
  <c r="R100" i="1" s="1"/>
  <c r="Q101" i="1"/>
  <c r="R101" i="1" s="1"/>
  <c r="Q102" i="1"/>
  <c r="R102" i="1" s="1"/>
  <c r="Q103" i="1"/>
  <c r="R103" i="1" s="1"/>
  <c r="Q104" i="1"/>
  <c r="R104" i="1" s="1"/>
  <c r="Q105" i="1"/>
  <c r="R105" i="1" s="1"/>
  <c r="Q106" i="1"/>
  <c r="R106" i="1" s="1"/>
  <c r="Q107" i="1"/>
  <c r="R107" i="1" s="1"/>
  <c r="Q108" i="1"/>
  <c r="R108" i="1" s="1"/>
  <c r="Q109" i="1"/>
  <c r="R109" i="1" s="1"/>
  <c r="Q110" i="1"/>
  <c r="R110" i="1" s="1"/>
  <c r="Q111" i="1"/>
  <c r="R111" i="1" s="1"/>
  <c r="Q112" i="1"/>
  <c r="R112" i="1" s="1"/>
  <c r="Q113" i="1"/>
  <c r="R113" i="1" s="1"/>
  <c r="Q114" i="1"/>
  <c r="R114" i="1" s="1"/>
  <c r="Q115" i="1"/>
  <c r="R115" i="1" s="1"/>
  <c r="Q116" i="1"/>
  <c r="R116" i="1" s="1"/>
  <c r="Q117" i="1"/>
  <c r="R117" i="1" s="1"/>
  <c r="Q118" i="1"/>
  <c r="R118" i="1" s="1"/>
  <c r="Q119" i="1"/>
  <c r="R119" i="1" s="1"/>
  <c r="Q120" i="1"/>
  <c r="R120" i="1" s="1"/>
  <c r="Q121" i="1"/>
  <c r="R121" i="1" s="1"/>
  <c r="Q122" i="1"/>
  <c r="R122" i="1" s="1"/>
  <c r="Q123" i="1"/>
  <c r="R123" i="1" s="1"/>
  <c r="Q124" i="1"/>
  <c r="R124" i="1" s="1"/>
  <c r="Q125" i="1"/>
  <c r="R125" i="1" s="1"/>
  <c r="Q126" i="1"/>
  <c r="R126" i="1" s="1"/>
  <c r="Q127" i="1"/>
  <c r="R127" i="1" s="1"/>
  <c r="Q128" i="1"/>
  <c r="R128" i="1" s="1"/>
  <c r="Q129" i="1"/>
  <c r="R129" i="1" s="1"/>
  <c r="Q130" i="1"/>
  <c r="R130" i="1" s="1"/>
  <c r="Q131" i="1"/>
  <c r="R131" i="1" s="1"/>
  <c r="Q132" i="1"/>
  <c r="R132" i="1" s="1"/>
  <c r="Q133" i="1"/>
  <c r="R133" i="1" s="1"/>
  <c r="Q134" i="1"/>
  <c r="R134" i="1" s="1"/>
  <c r="Q135" i="1"/>
  <c r="R135" i="1" s="1"/>
  <c r="Q136" i="1"/>
  <c r="R136" i="1" s="1"/>
  <c r="Q137" i="1"/>
  <c r="R137" i="1" s="1"/>
  <c r="Q138" i="1"/>
  <c r="R138" i="1" s="1"/>
  <c r="Q139" i="1"/>
  <c r="R139" i="1" s="1"/>
  <c r="Q140" i="1"/>
  <c r="R140" i="1" s="1"/>
  <c r="Q141" i="1"/>
  <c r="R141" i="1" s="1"/>
  <c r="Q142" i="1"/>
  <c r="R142" i="1" s="1"/>
  <c r="Q143" i="1"/>
  <c r="R143" i="1" s="1"/>
  <c r="Q144" i="1"/>
  <c r="R144" i="1" s="1"/>
  <c r="Q145" i="1"/>
  <c r="R145" i="1" s="1"/>
  <c r="Q146" i="1"/>
  <c r="R146" i="1" s="1"/>
  <c r="Q147" i="1"/>
  <c r="R147" i="1" s="1"/>
  <c r="Q148" i="1"/>
  <c r="R148" i="1" s="1"/>
  <c r="Q149" i="1"/>
  <c r="R149" i="1" s="1"/>
  <c r="Q150" i="1"/>
  <c r="R150" i="1" s="1"/>
  <c r="Q151" i="1"/>
  <c r="R151" i="1" s="1"/>
  <c r="Q152" i="1"/>
  <c r="R152" i="1" s="1"/>
  <c r="Q153" i="1"/>
  <c r="R153" i="1" s="1"/>
  <c r="Q154" i="1"/>
  <c r="R154" i="1" s="1"/>
  <c r="Q155" i="1"/>
  <c r="R155" i="1" s="1"/>
  <c r="Q156" i="1"/>
  <c r="R156" i="1" s="1"/>
  <c r="Q157" i="1"/>
  <c r="R157" i="1" s="1"/>
  <c r="Q158" i="1"/>
  <c r="R158" i="1" s="1"/>
  <c r="Q10" i="1"/>
  <c r="R10" i="1" s="1"/>
  <c r="Q11" i="1"/>
  <c r="R11" i="1" s="1"/>
  <c r="Q12" i="1"/>
  <c r="R12" i="1" s="1"/>
  <c r="Q13" i="1"/>
  <c r="R13" i="1" s="1"/>
  <c r="Q14" i="1"/>
  <c r="R14" i="1" s="1"/>
  <c r="Q15" i="1"/>
  <c r="R15" i="1" s="1"/>
  <c r="Q16" i="1"/>
  <c r="R16" i="1" s="1"/>
  <c r="Q17" i="1"/>
  <c r="R17" i="1" s="1"/>
  <c r="Q18" i="1"/>
  <c r="R18" i="1" s="1"/>
  <c r="Q19" i="1"/>
  <c r="R19" i="1" s="1"/>
  <c r="Q9" i="1"/>
  <c r="R9" i="1" s="1"/>
  <c r="V9"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1" i="1"/>
  <c r="BC242" i="1"/>
  <c r="BC243" i="1"/>
  <c r="BC244" i="1"/>
  <c r="BC245" i="1"/>
  <c r="BC246" i="1"/>
  <c r="BC247" i="1"/>
  <c r="BC248" i="1"/>
  <c r="BC249" i="1"/>
  <c r="BC250" i="1"/>
  <c r="BC251" i="1"/>
  <c r="BC252" i="1"/>
  <c r="BC253" i="1"/>
  <c r="BC254" i="1"/>
  <c r="BC255" i="1"/>
  <c r="BC256" i="1"/>
  <c r="BC257" i="1"/>
  <c r="BC258" i="1"/>
  <c r="BC259"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164" i="1"/>
  <c r="AI146" i="1"/>
  <c r="AJ146" i="1"/>
  <c r="AK146" i="1"/>
  <c r="AL146" i="1"/>
  <c r="AM146" i="1"/>
  <c r="AN146" i="1"/>
  <c r="AO146" i="1"/>
  <c r="AP146" i="1"/>
  <c r="AQ146" i="1"/>
  <c r="AR146" i="1"/>
  <c r="AI147" i="1"/>
  <c r="AJ147" i="1"/>
  <c r="AK147" i="1"/>
  <c r="AL147" i="1"/>
  <c r="AM147" i="1"/>
  <c r="AN147" i="1"/>
  <c r="AO147" i="1"/>
  <c r="AP147" i="1"/>
  <c r="AQ147" i="1"/>
  <c r="AR147" i="1"/>
  <c r="AI148" i="1"/>
  <c r="AJ148" i="1"/>
  <c r="AK148" i="1"/>
  <c r="AL148" i="1"/>
  <c r="AM148" i="1"/>
  <c r="AN148" i="1"/>
  <c r="AO148" i="1"/>
  <c r="AP148" i="1"/>
  <c r="AQ148" i="1"/>
  <c r="AR148" i="1"/>
  <c r="AI149" i="1"/>
  <c r="AJ149" i="1"/>
  <c r="AK149" i="1"/>
  <c r="AL149" i="1"/>
  <c r="AM149" i="1"/>
  <c r="AN149" i="1"/>
  <c r="AO149" i="1"/>
  <c r="AP149" i="1"/>
  <c r="AQ149" i="1"/>
  <c r="AR149" i="1"/>
  <c r="AI150" i="1"/>
  <c r="AJ150" i="1"/>
  <c r="AK150" i="1"/>
  <c r="AL150" i="1"/>
  <c r="AM150" i="1"/>
  <c r="AN150" i="1"/>
  <c r="AO150" i="1"/>
  <c r="AP150" i="1"/>
  <c r="AQ150" i="1"/>
  <c r="AR150" i="1"/>
  <c r="AI151" i="1"/>
  <c r="AJ151" i="1"/>
  <c r="AK151" i="1"/>
  <c r="AL151" i="1"/>
  <c r="AM151" i="1"/>
  <c r="AN151" i="1"/>
  <c r="AO151" i="1"/>
  <c r="AP151" i="1"/>
  <c r="AQ151" i="1"/>
  <c r="AR151" i="1"/>
  <c r="AI152" i="1"/>
  <c r="AJ152" i="1"/>
  <c r="AK152" i="1"/>
  <c r="AL152" i="1"/>
  <c r="AM152" i="1"/>
  <c r="AN152" i="1"/>
  <c r="AO152" i="1"/>
  <c r="AP152" i="1"/>
  <c r="AQ152" i="1"/>
  <c r="AR152" i="1"/>
  <c r="AI153" i="1"/>
  <c r="AJ153" i="1"/>
  <c r="AK153" i="1"/>
  <c r="AL153" i="1"/>
  <c r="AM153" i="1"/>
  <c r="AN153" i="1"/>
  <c r="AO153" i="1"/>
  <c r="AP153" i="1"/>
  <c r="AQ153" i="1"/>
  <c r="AR153" i="1"/>
  <c r="AI154" i="1"/>
  <c r="AJ154" i="1"/>
  <c r="AK154" i="1"/>
  <c r="AL154" i="1"/>
  <c r="AM154" i="1"/>
  <c r="AN154" i="1"/>
  <c r="AO154" i="1"/>
  <c r="AP154" i="1"/>
  <c r="AQ154" i="1"/>
  <c r="AR154" i="1"/>
  <c r="AI155" i="1"/>
  <c r="AJ155" i="1"/>
  <c r="AK155" i="1"/>
  <c r="AL155" i="1"/>
  <c r="AM155" i="1"/>
  <c r="AN155" i="1"/>
  <c r="AO155" i="1"/>
  <c r="AP155" i="1"/>
  <c r="AQ155" i="1"/>
  <c r="AR155" i="1"/>
  <c r="AI156" i="1"/>
  <c r="AJ156" i="1"/>
  <c r="AK156" i="1"/>
  <c r="AL156" i="1"/>
  <c r="AM156" i="1"/>
  <c r="AN156" i="1"/>
  <c r="AO156" i="1"/>
  <c r="AP156" i="1"/>
  <c r="AQ156" i="1"/>
  <c r="AR156" i="1"/>
  <c r="AI157" i="1"/>
  <c r="AJ157" i="1"/>
  <c r="AK157" i="1"/>
  <c r="AL157" i="1"/>
  <c r="AM157" i="1"/>
  <c r="AN157" i="1"/>
  <c r="AO157" i="1"/>
  <c r="AP157" i="1"/>
  <c r="AQ157" i="1"/>
  <c r="AR157" i="1"/>
  <c r="AI158" i="1"/>
  <c r="AJ158" i="1"/>
  <c r="AK158" i="1"/>
  <c r="AL158" i="1"/>
  <c r="AM158" i="1"/>
  <c r="AN158" i="1"/>
  <c r="AO158" i="1"/>
  <c r="AP158" i="1"/>
  <c r="AQ158" i="1"/>
  <c r="AR158" i="1"/>
  <c r="AJ145" i="1"/>
  <c r="AK145" i="1"/>
  <c r="AL145" i="1"/>
  <c r="AM145" i="1"/>
  <c r="AN145" i="1"/>
  <c r="AO145" i="1"/>
  <c r="AP145" i="1"/>
  <c r="AQ145" i="1"/>
  <c r="AR145" i="1"/>
  <c r="AI145" i="1"/>
  <c r="AT146" i="1"/>
  <c r="BE301" i="1" s="1" a="1"/>
  <c r="BE301" i="1" s="1"/>
  <c r="AU146" i="1"/>
  <c r="BF301" i="1" s="1" a="1"/>
  <c r="BF301" i="1" s="1"/>
  <c r="AV146" i="1"/>
  <c r="BR301" i="1" s="1" a="1"/>
  <c r="BR301" i="1" s="1"/>
  <c r="AW146" i="1"/>
  <c r="BH301" i="1" s="1" a="1"/>
  <c r="BH301" i="1" s="1"/>
  <c r="AX146" i="1"/>
  <c r="BI146" i="1" s="1" a="1"/>
  <c r="BI146" i="1" s="1"/>
  <c r="AY146" i="1"/>
  <c r="BJ301" i="1" s="1" a="1"/>
  <c r="BJ301" i="1" s="1"/>
  <c r="AZ146" i="1"/>
  <c r="BK301" i="1" s="1" a="1"/>
  <c r="BK301" i="1" s="1"/>
  <c r="BA146" i="1"/>
  <c r="BW301" i="1" s="1" a="1"/>
  <c r="BW301" i="1" s="1"/>
  <c r="BB146" i="1"/>
  <c r="BM146" i="1" s="1" a="1"/>
  <c r="BM146" i="1" s="1"/>
  <c r="BC146" i="1"/>
  <c r="BN146" i="1" s="1" a="1"/>
  <c r="BN146" i="1" s="1"/>
  <c r="AT147" i="1"/>
  <c r="BE147" i="1" s="1" a="1"/>
  <c r="BE147" i="1" s="1"/>
  <c r="AU147" i="1"/>
  <c r="BQ302" i="1" s="1" a="1"/>
  <c r="BQ302" i="1" s="1"/>
  <c r="AV147" i="1"/>
  <c r="BG147" i="1" s="1" a="1"/>
  <c r="BG147" i="1" s="1"/>
  <c r="AW147" i="1"/>
  <c r="BH302" i="1" s="1" a="1"/>
  <c r="BH302" i="1" s="1"/>
  <c r="AX147" i="1"/>
  <c r="BT302" i="1" s="1" a="1"/>
  <c r="BT302" i="1" s="1"/>
  <c r="AY147" i="1"/>
  <c r="BJ302" i="1" s="1" a="1"/>
  <c r="BJ302" i="1" s="1"/>
  <c r="AZ147" i="1"/>
  <c r="BK302" i="1" s="1" a="1"/>
  <c r="BK302" i="1" s="1"/>
  <c r="BA147" i="1"/>
  <c r="BL147" i="1" s="1" a="1"/>
  <c r="BL147" i="1" s="1"/>
  <c r="BB147" i="1"/>
  <c r="BM302" i="1" s="1" a="1"/>
  <c r="BM302" i="1" s="1"/>
  <c r="BC147" i="1"/>
  <c r="BN302" i="1" s="1" a="1"/>
  <c r="BN302" i="1" s="1"/>
  <c r="AT148" i="1"/>
  <c r="BP303" i="1" s="1" a="1"/>
  <c r="BP303" i="1" s="1"/>
  <c r="AU148" i="1"/>
  <c r="BF148" i="1" s="1" a="1"/>
  <c r="BF148" i="1" s="1"/>
  <c r="AV148" i="1"/>
  <c r="BR303" i="1" s="1" a="1"/>
  <c r="BR303" i="1" s="1"/>
  <c r="AW148" i="1"/>
  <c r="BH303" i="1" s="1" a="1"/>
  <c r="BH303" i="1" s="1"/>
  <c r="AX148" i="1"/>
  <c r="BI303" i="1" s="1" a="1"/>
  <c r="BI303" i="1" s="1"/>
  <c r="AY148" i="1"/>
  <c r="BU303" i="1" s="1" a="1"/>
  <c r="BU303" i="1" s="1"/>
  <c r="AZ148" i="1"/>
  <c r="BK303" i="1" s="1" a="1"/>
  <c r="BK303" i="1" s="1"/>
  <c r="BA148" i="1"/>
  <c r="BL148" i="1" s="1" a="1"/>
  <c r="BL148" i="1" s="1"/>
  <c r="BB148" i="1"/>
  <c r="BM148" i="1" s="1" a="1"/>
  <c r="BM148" i="1" s="1"/>
  <c r="BC148" i="1"/>
  <c r="BN148" i="1" s="1" a="1"/>
  <c r="BN148" i="1" s="1"/>
  <c r="AT149" i="1"/>
  <c r="BE149" i="1" s="1" a="1"/>
  <c r="BE149" i="1" s="1"/>
  <c r="AU149" i="1"/>
  <c r="BF304" i="1" s="1" a="1"/>
  <c r="BF304" i="1" s="1"/>
  <c r="AV149" i="1"/>
  <c r="BG149" i="1" s="1" a="1"/>
  <c r="BG149" i="1" s="1"/>
  <c r="AW149" i="1"/>
  <c r="BH304" i="1" s="1" a="1"/>
  <c r="BH304" i="1" s="1"/>
  <c r="AX149" i="1"/>
  <c r="BI304" i="1" s="1" a="1"/>
  <c r="BI304" i="1" s="1"/>
  <c r="AY149" i="1"/>
  <c r="BU304" i="1" s="1" a="1"/>
  <c r="BU304" i="1" s="1"/>
  <c r="AZ149" i="1"/>
  <c r="BV304" i="1" s="1" a="1"/>
  <c r="BV304" i="1" s="1"/>
  <c r="BA149" i="1"/>
  <c r="BL304" i="1" s="1" a="1"/>
  <c r="BL304" i="1" s="1"/>
  <c r="BB149" i="1"/>
  <c r="BM149" i="1" s="1" a="1"/>
  <c r="BM149" i="1" s="1"/>
  <c r="BC149" i="1"/>
  <c r="BY304" i="1" s="1" a="1"/>
  <c r="BY304" i="1" s="1"/>
  <c r="AT150" i="1"/>
  <c r="BE305" i="1" s="1" a="1"/>
  <c r="BE305" i="1" s="1"/>
  <c r="AU150" i="1"/>
  <c r="BF305" i="1" s="1" a="1"/>
  <c r="BF305" i="1" s="1"/>
  <c r="AV150" i="1"/>
  <c r="BG305" i="1" s="1" a="1"/>
  <c r="BG305" i="1" s="1"/>
  <c r="AW150" i="1"/>
  <c r="BS305" i="1" s="1" a="1"/>
  <c r="BS305" i="1" s="1"/>
  <c r="AX150" i="1"/>
  <c r="BT305" i="1" s="1" a="1"/>
  <c r="BT305" i="1" s="1"/>
  <c r="AY150" i="1"/>
  <c r="BU305" i="1" s="1" a="1"/>
  <c r="BU305" i="1" s="1"/>
  <c r="AZ150" i="1"/>
  <c r="BK305" i="1" s="1" a="1"/>
  <c r="BK305" i="1" s="1"/>
  <c r="BA150" i="1"/>
  <c r="BW305" i="1" s="1" a="1"/>
  <c r="BW305" i="1" s="1"/>
  <c r="BB150" i="1"/>
  <c r="BM150" i="1" s="1" a="1"/>
  <c r="BM150" i="1" s="1"/>
  <c r="BC150" i="1"/>
  <c r="BN305" i="1" s="1" a="1"/>
  <c r="BN305" i="1" s="1"/>
  <c r="AT151" i="1"/>
  <c r="BE306" i="1" s="1" a="1"/>
  <c r="BE306" i="1" s="1"/>
  <c r="AU151" i="1"/>
  <c r="BQ306" i="1" s="1" a="1"/>
  <c r="BQ306" i="1" s="1"/>
  <c r="AV151" i="1"/>
  <c r="BR306" i="1" s="1" a="1"/>
  <c r="BR306" i="1" s="1"/>
  <c r="AW151" i="1"/>
  <c r="BH151" i="1" s="1" a="1"/>
  <c r="BH151" i="1" s="1"/>
  <c r="AX151" i="1"/>
  <c r="BI306" i="1" s="1" a="1"/>
  <c r="BI306" i="1" s="1"/>
  <c r="AY151" i="1"/>
  <c r="BJ306" i="1" s="1" a="1"/>
  <c r="BJ306" i="1" s="1"/>
  <c r="AZ151" i="1"/>
  <c r="BV306" i="1" s="1" a="1"/>
  <c r="BV306" i="1" s="1"/>
  <c r="BA151" i="1"/>
  <c r="BL151" i="1" s="1" a="1"/>
  <c r="BL151" i="1" s="1"/>
  <c r="BB151" i="1"/>
  <c r="BM306" i="1" s="1" a="1"/>
  <c r="BM306" i="1" s="1"/>
  <c r="BC151" i="1"/>
  <c r="BN151" i="1" s="1" a="1"/>
  <c r="BN151" i="1" s="1"/>
  <c r="AT152" i="1"/>
  <c r="BP307" i="1" s="1" a="1"/>
  <c r="BP307" i="1" s="1"/>
  <c r="AU152" i="1"/>
  <c r="BQ307" i="1" s="1" a="1"/>
  <c r="BQ307" i="1" s="1"/>
  <c r="AV152" i="1"/>
  <c r="BG307" i="1" s="1" a="1"/>
  <c r="BG307" i="1" s="1"/>
  <c r="AW152" i="1"/>
  <c r="BH152" i="1" s="1" a="1"/>
  <c r="BH152" i="1" s="1"/>
  <c r="AX152" i="1"/>
  <c r="BI152" i="1" s="1" a="1"/>
  <c r="BI152" i="1" s="1"/>
  <c r="AY152" i="1"/>
  <c r="BJ307" i="1" s="1" a="1"/>
  <c r="BJ307" i="1" s="1"/>
  <c r="AZ152" i="1"/>
  <c r="BK152" i="1" s="1" a="1"/>
  <c r="BK152" i="1" s="1"/>
  <c r="BA152" i="1"/>
  <c r="BL152" i="1" s="1" a="1"/>
  <c r="BL152" i="1" s="1"/>
  <c r="BB152" i="1"/>
  <c r="BM152" i="1" s="1" a="1"/>
  <c r="BM152" i="1" s="1"/>
  <c r="BC152" i="1"/>
  <c r="BY307" i="1" s="1" a="1"/>
  <c r="BY307" i="1" s="1"/>
  <c r="AT153" i="1"/>
  <c r="BE308" i="1" s="1" a="1"/>
  <c r="BE308" i="1" s="1"/>
  <c r="AU153" i="1"/>
  <c r="BF308" i="1" s="1" a="1"/>
  <c r="BF308" i="1" s="1"/>
  <c r="AV153" i="1"/>
  <c r="BG153" i="1" s="1" a="1"/>
  <c r="BG153" i="1" s="1"/>
  <c r="AW153" i="1"/>
  <c r="BH308" i="1" s="1" a="1"/>
  <c r="BH308" i="1" s="1"/>
  <c r="AX153" i="1"/>
  <c r="BT308" i="1" s="1" a="1"/>
  <c r="BT308" i="1" s="1"/>
  <c r="AY153" i="1"/>
  <c r="BU308" i="1" s="1" a="1"/>
  <c r="BU308" i="1" s="1"/>
  <c r="AZ153" i="1"/>
  <c r="BK308" i="1" s="1" a="1"/>
  <c r="BK308" i="1" s="1"/>
  <c r="BA153" i="1"/>
  <c r="BL308" i="1" s="1" a="1"/>
  <c r="BL308" i="1" s="1"/>
  <c r="BB153" i="1"/>
  <c r="BM308" i="1" s="1" a="1"/>
  <c r="BM308" i="1" s="1"/>
  <c r="BC153" i="1"/>
  <c r="BY308" i="1" s="1" a="1"/>
  <c r="BY308" i="1" s="1"/>
  <c r="AT154" i="1"/>
  <c r="BE309" i="1" s="1" a="1"/>
  <c r="BE309" i="1" s="1"/>
  <c r="AU154" i="1"/>
  <c r="BF154" i="1" s="1" a="1"/>
  <c r="BF154" i="1" s="1"/>
  <c r="AV154" i="1"/>
  <c r="BG154" i="1" s="1" a="1"/>
  <c r="BG154" i="1" s="1"/>
  <c r="AW154" i="1"/>
  <c r="BH154" i="1" s="1" a="1"/>
  <c r="BH154" i="1" s="1"/>
  <c r="AX154" i="1"/>
  <c r="BI154" i="1" s="1" a="1"/>
  <c r="BI154" i="1" s="1"/>
  <c r="AY154" i="1"/>
  <c r="BJ154" i="1" s="1" a="1"/>
  <c r="BJ154" i="1" s="1"/>
  <c r="AZ154" i="1"/>
  <c r="BK309" i="1" s="1" a="1"/>
  <c r="BK309" i="1" s="1"/>
  <c r="BA154" i="1"/>
  <c r="BW309" i="1" s="1" a="1"/>
  <c r="BW309" i="1" s="1"/>
  <c r="BB154" i="1"/>
  <c r="BM309" i="1" s="1" a="1"/>
  <c r="BM309" i="1" s="1"/>
  <c r="BC154" i="1"/>
  <c r="BN309" i="1" s="1" a="1"/>
  <c r="BN309" i="1" s="1"/>
  <c r="AT155" i="1"/>
  <c r="BE310" i="1" s="1" a="1"/>
  <c r="BE310" i="1" s="1"/>
  <c r="AU155" i="1"/>
  <c r="BF155" i="1" s="1" a="1"/>
  <c r="BF155" i="1" s="1"/>
  <c r="AV155" i="1"/>
  <c r="BG155" i="1" s="1" a="1"/>
  <c r="BG155" i="1" s="1"/>
  <c r="AW155" i="1"/>
  <c r="BH155" i="1" s="1" a="1"/>
  <c r="BH155" i="1" s="1"/>
  <c r="AX155" i="1"/>
  <c r="BT310" i="1" s="1" a="1"/>
  <c r="BT310" i="1" s="1"/>
  <c r="AY155" i="1"/>
  <c r="BJ155" i="1" s="1" a="1"/>
  <c r="BJ155" i="1" s="1"/>
  <c r="AZ155" i="1"/>
  <c r="BK155" i="1" s="1" a="1"/>
  <c r="BK155" i="1" s="1"/>
  <c r="BA155" i="1"/>
  <c r="BL310" i="1" s="1" a="1"/>
  <c r="BL310" i="1" s="1"/>
  <c r="BB155" i="1"/>
  <c r="BM155" i="1" s="1" a="1"/>
  <c r="BM155" i="1" s="1"/>
  <c r="BC155" i="1"/>
  <c r="BN155" i="1" s="1" a="1"/>
  <c r="BN155" i="1" s="1"/>
  <c r="AT156" i="1"/>
  <c r="BE156" i="1" s="1" a="1"/>
  <c r="BE156" i="1" s="1"/>
  <c r="AU156" i="1"/>
  <c r="BF156" i="1" s="1" a="1"/>
  <c r="BF156" i="1" s="1"/>
  <c r="AV156" i="1"/>
  <c r="AW156" i="1"/>
  <c r="AX156" i="1"/>
  <c r="BI156" i="1" s="1" a="1"/>
  <c r="BI156" i="1" s="1"/>
  <c r="AY156" i="1"/>
  <c r="BJ156" i="1" s="1" a="1"/>
  <c r="BJ156" i="1" s="1"/>
  <c r="AZ156" i="1"/>
  <c r="BA156" i="1"/>
  <c r="BL156" i="1" s="1" a="1"/>
  <c r="BL156" i="1" s="1"/>
  <c r="BB156" i="1"/>
  <c r="BM156" i="1" s="1" a="1"/>
  <c r="BM156" i="1" s="1"/>
  <c r="BC156" i="1"/>
  <c r="AT157" i="1"/>
  <c r="AU157" i="1"/>
  <c r="AV157" i="1"/>
  <c r="BG157" i="1" s="1" a="1"/>
  <c r="BG157" i="1" s="1"/>
  <c r="AW157" i="1"/>
  <c r="BH157" i="1" s="1" a="1"/>
  <c r="BH157" i="1" s="1"/>
  <c r="AX157" i="1"/>
  <c r="BI157" i="1" s="1" a="1"/>
  <c r="BI157" i="1" s="1"/>
  <c r="AY157" i="1"/>
  <c r="BJ157" i="1" s="1" a="1"/>
  <c r="BJ157" i="1" s="1"/>
  <c r="AZ157" i="1"/>
  <c r="BA157" i="1"/>
  <c r="BB157" i="1"/>
  <c r="BC157" i="1"/>
  <c r="AT158" i="1"/>
  <c r="BE158" i="1" s="1" a="1"/>
  <c r="BE158" i="1" s="1"/>
  <c r="AU158" i="1"/>
  <c r="AV158" i="1"/>
  <c r="BG158" i="1" s="1" a="1"/>
  <c r="BG158" i="1" s="1"/>
  <c r="AW158" i="1"/>
  <c r="AX158" i="1"/>
  <c r="AY158" i="1"/>
  <c r="BJ158" i="1" s="1" a="1"/>
  <c r="BJ158" i="1" s="1"/>
  <c r="AZ158" i="1"/>
  <c r="BA158" i="1"/>
  <c r="BB158" i="1"/>
  <c r="BC158" i="1"/>
  <c r="BN158" i="1" s="1" a="1"/>
  <c r="BN158" i="1" s="1"/>
  <c r="AU145" i="1"/>
  <c r="BQ300" i="1" s="1" a="1"/>
  <c r="BQ300" i="1" s="1"/>
  <c r="AV145" i="1"/>
  <c r="BG300" i="1" s="1" a="1"/>
  <c r="BG300" i="1" s="1"/>
  <c r="AW145" i="1"/>
  <c r="BH300" i="1" s="1" a="1"/>
  <c r="BH300" i="1" s="1"/>
  <c r="AX145" i="1"/>
  <c r="BT300" i="1" s="1" a="1"/>
  <c r="BT300" i="1" s="1"/>
  <c r="AY145" i="1"/>
  <c r="BJ300" i="1" s="1" a="1"/>
  <c r="BJ300" i="1" s="1"/>
  <c r="AZ145" i="1"/>
  <c r="BK145" i="1" s="1" a="1"/>
  <c r="BK145" i="1" s="1"/>
  <c r="BA145" i="1"/>
  <c r="BL300" i="1" s="1" a="1"/>
  <c r="BL300" i="1" s="1"/>
  <c r="BB145" i="1"/>
  <c r="BM145" i="1" s="1" a="1"/>
  <c r="BM145" i="1" s="1"/>
  <c r="BC145" i="1"/>
  <c r="BY300" i="1" s="1" a="1"/>
  <c r="BY300" i="1" s="1"/>
  <c r="AT145" i="1"/>
  <c r="BE145" i="1" s="1" a="1"/>
  <c r="BE145" i="1" s="1"/>
  <c r="BE148" i="1" a="1"/>
  <c r="BE148" i="1" s="1"/>
  <c r="AQ144" i="1"/>
  <c r="AR144" i="1"/>
  <c r="AJ144" i="1"/>
  <c r="AK144" i="1"/>
  <c r="AL144" i="1"/>
  <c r="AM144" i="1"/>
  <c r="AN144" i="1"/>
  <c r="AO144" i="1"/>
  <c r="AP144" i="1"/>
  <c r="BB20" i="1"/>
  <c r="AU21" i="1"/>
  <c r="AU22" i="1"/>
  <c r="AV23" i="1"/>
  <c r="BB24" i="1"/>
  <c r="AV25" i="1"/>
  <c r="V26" i="1"/>
  <c r="AV27" i="1"/>
  <c r="AW28" i="1"/>
  <c r="AU29" i="1"/>
  <c r="AU30" i="1"/>
  <c r="V31" i="1"/>
  <c r="AX32" i="1"/>
  <c r="V33" i="1"/>
  <c r="V34" i="1"/>
  <c r="AV35" i="1"/>
  <c r="AY36" i="1"/>
  <c r="AU37" i="1"/>
  <c r="AU38" i="1"/>
  <c r="V39" i="1"/>
  <c r="BC40" i="1"/>
  <c r="V41" i="1"/>
  <c r="V42" i="1"/>
  <c r="AV43" i="1"/>
  <c r="BC44" i="1"/>
  <c r="AU45" i="1"/>
  <c r="AU46" i="1"/>
  <c r="V47" i="1"/>
  <c r="AV48" i="1"/>
  <c r="V49" i="1"/>
  <c r="V50" i="1"/>
  <c r="AV51" i="1"/>
  <c r="AW52" i="1"/>
  <c r="AU53" i="1"/>
  <c r="AU54" i="1"/>
  <c r="AU55" i="1"/>
  <c r="BC56" i="1"/>
  <c r="AU57" i="1"/>
  <c r="V58" i="1"/>
  <c r="AV59" i="1"/>
  <c r="AV60" i="1"/>
  <c r="AU61" i="1"/>
  <c r="AU62" i="1"/>
  <c r="AU63" i="1"/>
  <c r="AY64" i="1"/>
  <c r="V65" i="1"/>
  <c r="V66" i="1"/>
  <c r="AV67" i="1"/>
  <c r="AU68" i="1"/>
  <c r="AU69" i="1"/>
  <c r="AU70" i="1"/>
  <c r="V71" i="1"/>
  <c r="AV72" i="1"/>
  <c r="V73" i="1"/>
  <c r="V74" i="1"/>
  <c r="AV75" i="1"/>
  <c r="AW76" i="1"/>
  <c r="AU77" i="1"/>
  <c r="AU78" i="1"/>
  <c r="V79" i="1"/>
  <c r="AZ80" i="1"/>
  <c r="AU81" i="1"/>
  <c r="V82" i="1"/>
  <c r="AV83" i="1"/>
  <c r="AY84" i="1"/>
  <c r="AV85" i="1"/>
  <c r="AU86" i="1"/>
  <c r="V87" i="1"/>
  <c r="AX88" i="1"/>
  <c r="V89" i="1"/>
  <c r="V90" i="1"/>
  <c r="AV91" i="1"/>
  <c r="BA92" i="1"/>
  <c r="AU93" i="1"/>
  <c r="AU94" i="1"/>
  <c r="AU95" i="1"/>
  <c r="AZ96" i="1"/>
  <c r="AU97" i="1"/>
  <c r="BF252" i="1" s="1" a="1"/>
  <c r="BF252" i="1" s="1"/>
  <c r="V98" i="1"/>
  <c r="AV99" i="1"/>
  <c r="BR254" i="1" s="1" a="1"/>
  <c r="BR254" i="1" s="1"/>
  <c r="BC100" i="1"/>
  <c r="BY255" i="1" s="1" a="1"/>
  <c r="BY255" i="1" s="1"/>
  <c r="AV101" i="1"/>
  <c r="AW102" i="1"/>
  <c r="AV103" i="1"/>
  <c r="AW104" i="1"/>
  <c r="BS259" i="1" s="1" a="1"/>
  <c r="BS259" i="1" s="1"/>
  <c r="AV105" i="1"/>
  <c r="V106" i="1"/>
  <c r="AV107" i="1"/>
  <c r="AV108" i="1"/>
  <c r="AY109" i="1"/>
  <c r="BC110" i="1"/>
  <c r="BY265" i="1" s="1" a="1"/>
  <c r="BY265" i="1" s="1"/>
  <c r="AV111" i="1"/>
  <c r="BA112" i="1"/>
  <c r="AV113" i="1"/>
  <c r="V114" i="1"/>
  <c r="AV115" i="1"/>
  <c r="AZ116" i="1"/>
  <c r="BV271" i="1" s="1" a="1"/>
  <c r="BV271" i="1" s="1"/>
  <c r="AY117" i="1"/>
  <c r="AV118" i="1"/>
  <c r="V119" i="1"/>
  <c r="AT120" i="1"/>
  <c r="V121" i="1"/>
  <c r="V122" i="1"/>
  <c r="AV123" i="1"/>
  <c r="AZ124" i="1"/>
  <c r="AW125" i="1"/>
  <c r="BS280" i="1" s="1" a="1"/>
  <c r="BS280" i="1" s="1"/>
  <c r="AX126" i="1"/>
  <c r="AU127" i="1"/>
  <c r="AZ128" i="1"/>
  <c r="AU129" i="1"/>
  <c r="V130" i="1"/>
  <c r="AV131" i="1"/>
  <c r="AV132" i="1"/>
  <c r="BC133" i="1"/>
  <c r="BY288" i="1" s="1" a="1"/>
  <c r="BY288" i="1" s="1"/>
  <c r="BC134" i="1"/>
  <c r="BY289" i="1" s="1" a="1"/>
  <c r="BY289" i="1" s="1"/>
  <c r="AV135" i="1"/>
  <c r="BR290" i="1" s="1" a="1"/>
  <c r="BR290" i="1" s="1"/>
  <c r="BC136" i="1"/>
  <c r="BY291" i="1" s="1" a="1"/>
  <c r="BY291" i="1" s="1"/>
  <c r="V137" i="1"/>
  <c r="V138" i="1"/>
  <c r="AV139" i="1"/>
  <c r="BR294" i="1" s="1" a="1"/>
  <c r="BR294" i="1" s="1"/>
  <c r="BC140" i="1"/>
  <c r="BY295" i="1" s="1" a="1"/>
  <c r="BY295" i="1" s="1"/>
  <c r="BC141" i="1"/>
  <c r="BY296" i="1" s="1" a="1"/>
  <c r="BY296" i="1" s="1"/>
  <c r="AW142" i="1"/>
  <c r="BS297" i="1" s="1" a="1"/>
  <c r="BS297" i="1" s="1"/>
  <c r="V143" i="1"/>
  <c r="BB144" i="1"/>
  <c r="BX299" i="1" s="1" a="1"/>
  <c r="BX299" i="1" s="1"/>
  <c r="BA66" i="1"/>
  <c r="AJ21" i="1"/>
  <c r="AK21" i="1"/>
  <c r="AL21" i="1"/>
  <c r="AM21" i="1"/>
  <c r="AN21" i="1"/>
  <c r="AO21" i="1"/>
  <c r="AP21" i="1"/>
  <c r="AQ21" i="1"/>
  <c r="AR21" i="1"/>
  <c r="AJ22" i="1"/>
  <c r="AK22" i="1"/>
  <c r="AL22" i="1"/>
  <c r="AM22" i="1"/>
  <c r="AN22" i="1"/>
  <c r="AO22" i="1"/>
  <c r="AP22" i="1"/>
  <c r="AQ22" i="1"/>
  <c r="AR22" i="1"/>
  <c r="AJ23" i="1"/>
  <c r="AK23" i="1"/>
  <c r="AL23" i="1"/>
  <c r="AM23" i="1"/>
  <c r="AN23" i="1"/>
  <c r="AO23" i="1"/>
  <c r="AP23" i="1"/>
  <c r="AQ23" i="1"/>
  <c r="AR23" i="1"/>
  <c r="AJ24" i="1"/>
  <c r="AK24" i="1"/>
  <c r="AL24" i="1"/>
  <c r="AM24" i="1"/>
  <c r="AN24" i="1"/>
  <c r="AO24" i="1"/>
  <c r="AP24" i="1"/>
  <c r="AQ24" i="1"/>
  <c r="AR24" i="1"/>
  <c r="AJ25" i="1"/>
  <c r="AK25" i="1"/>
  <c r="AL25" i="1"/>
  <c r="AM25" i="1"/>
  <c r="AN25" i="1"/>
  <c r="AO25" i="1"/>
  <c r="AP25" i="1"/>
  <c r="AQ25" i="1"/>
  <c r="AR25" i="1"/>
  <c r="AJ26" i="1"/>
  <c r="AK26" i="1"/>
  <c r="AL26" i="1"/>
  <c r="AM26" i="1"/>
  <c r="AN26" i="1"/>
  <c r="AO26" i="1"/>
  <c r="AP26" i="1"/>
  <c r="AQ26" i="1"/>
  <c r="AR26" i="1"/>
  <c r="AJ27" i="1"/>
  <c r="AK27" i="1"/>
  <c r="AL27" i="1"/>
  <c r="AM27" i="1"/>
  <c r="AN27" i="1"/>
  <c r="AO27" i="1"/>
  <c r="AP27" i="1"/>
  <c r="AQ27" i="1"/>
  <c r="AR27" i="1"/>
  <c r="AJ28" i="1"/>
  <c r="AK28" i="1"/>
  <c r="AL28" i="1"/>
  <c r="AM28" i="1"/>
  <c r="AN28" i="1"/>
  <c r="AO28" i="1"/>
  <c r="AP28" i="1"/>
  <c r="AQ28" i="1"/>
  <c r="AR28" i="1"/>
  <c r="AJ29" i="1"/>
  <c r="AK29" i="1"/>
  <c r="AL29" i="1"/>
  <c r="AM29" i="1"/>
  <c r="AN29" i="1"/>
  <c r="AO29" i="1"/>
  <c r="AP29" i="1"/>
  <c r="AQ29" i="1"/>
  <c r="AR29" i="1"/>
  <c r="AJ30" i="1"/>
  <c r="AK30" i="1"/>
  <c r="AL30" i="1"/>
  <c r="AM30" i="1"/>
  <c r="AN30" i="1"/>
  <c r="AO30" i="1"/>
  <c r="AP30" i="1"/>
  <c r="AQ30" i="1"/>
  <c r="AR30" i="1"/>
  <c r="AJ31" i="1"/>
  <c r="AK31" i="1"/>
  <c r="AL31" i="1"/>
  <c r="AM31" i="1"/>
  <c r="AN31" i="1"/>
  <c r="AO31" i="1"/>
  <c r="AP31" i="1"/>
  <c r="AQ31" i="1"/>
  <c r="AR31" i="1"/>
  <c r="AJ32" i="1"/>
  <c r="AK32" i="1"/>
  <c r="AL32" i="1"/>
  <c r="AM32" i="1"/>
  <c r="AN32" i="1"/>
  <c r="AO32" i="1"/>
  <c r="AP32" i="1"/>
  <c r="AQ32" i="1"/>
  <c r="AR32" i="1"/>
  <c r="AJ33" i="1"/>
  <c r="AK33" i="1"/>
  <c r="AL33" i="1"/>
  <c r="AM33" i="1"/>
  <c r="AN33" i="1"/>
  <c r="AO33" i="1"/>
  <c r="AP33" i="1"/>
  <c r="AQ33" i="1"/>
  <c r="AR33" i="1"/>
  <c r="AJ34" i="1"/>
  <c r="AK34" i="1"/>
  <c r="AL34" i="1"/>
  <c r="AM34" i="1"/>
  <c r="AN34" i="1"/>
  <c r="AO34" i="1"/>
  <c r="AP34" i="1"/>
  <c r="AQ34" i="1"/>
  <c r="AR34" i="1"/>
  <c r="AJ35" i="1"/>
  <c r="AK35" i="1"/>
  <c r="AL35" i="1"/>
  <c r="AM35" i="1"/>
  <c r="AN35" i="1"/>
  <c r="AO35" i="1"/>
  <c r="AP35" i="1"/>
  <c r="AQ35" i="1"/>
  <c r="AR35" i="1"/>
  <c r="AJ36" i="1"/>
  <c r="AK36" i="1"/>
  <c r="AL36" i="1"/>
  <c r="AM36" i="1"/>
  <c r="AN36" i="1"/>
  <c r="AO36" i="1"/>
  <c r="AP36" i="1"/>
  <c r="AQ36" i="1"/>
  <c r="AR36" i="1"/>
  <c r="AJ37" i="1"/>
  <c r="AK37" i="1"/>
  <c r="AL37" i="1"/>
  <c r="AM37" i="1"/>
  <c r="AN37" i="1"/>
  <c r="AO37" i="1"/>
  <c r="AP37" i="1"/>
  <c r="AQ37" i="1"/>
  <c r="AR37" i="1"/>
  <c r="AJ38" i="1"/>
  <c r="AK38" i="1"/>
  <c r="AL38" i="1"/>
  <c r="AM38" i="1"/>
  <c r="AN38" i="1"/>
  <c r="AO38" i="1"/>
  <c r="AP38" i="1"/>
  <c r="AQ38" i="1"/>
  <c r="AR38" i="1"/>
  <c r="AJ39" i="1"/>
  <c r="AK39" i="1"/>
  <c r="AL39" i="1"/>
  <c r="AM39" i="1"/>
  <c r="AN39" i="1"/>
  <c r="AO39" i="1"/>
  <c r="AP39" i="1"/>
  <c r="AQ39" i="1"/>
  <c r="AR39" i="1"/>
  <c r="AJ40" i="1"/>
  <c r="AK40" i="1"/>
  <c r="AL40" i="1"/>
  <c r="AM40" i="1"/>
  <c r="AN40" i="1"/>
  <c r="AO40" i="1"/>
  <c r="AP40" i="1"/>
  <c r="AQ40" i="1"/>
  <c r="AR40" i="1"/>
  <c r="AJ41" i="1"/>
  <c r="AK41" i="1"/>
  <c r="AL41" i="1"/>
  <c r="AM41" i="1"/>
  <c r="AN41" i="1"/>
  <c r="AO41" i="1"/>
  <c r="AP41" i="1"/>
  <c r="AQ41" i="1"/>
  <c r="AR41" i="1"/>
  <c r="AJ42" i="1"/>
  <c r="AK42" i="1"/>
  <c r="AL42" i="1"/>
  <c r="AM42" i="1"/>
  <c r="AN42" i="1"/>
  <c r="AO42" i="1"/>
  <c r="AP42" i="1"/>
  <c r="AQ42" i="1"/>
  <c r="AR42" i="1"/>
  <c r="AJ43" i="1"/>
  <c r="AK43" i="1"/>
  <c r="AL43" i="1"/>
  <c r="AM43" i="1"/>
  <c r="AN43" i="1"/>
  <c r="AO43" i="1"/>
  <c r="AP43" i="1"/>
  <c r="AQ43" i="1"/>
  <c r="AR43" i="1"/>
  <c r="AJ44" i="1"/>
  <c r="AK44" i="1"/>
  <c r="AL44" i="1"/>
  <c r="AM44" i="1"/>
  <c r="AN44" i="1"/>
  <c r="AO44" i="1"/>
  <c r="AP44" i="1"/>
  <c r="AQ44" i="1"/>
  <c r="AR44" i="1"/>
  <c r="AJ45" i="1"/>
  <c r="AK45" i="1"/>
  <c r="AL45" i="1"/>
  <c r="AM45" i="1"/>
  <c r="AN45" i="1"/>
  <c r="AO45" i="1"/>
  <c r="AP45" i="1"/>
  <c r="AQ45" i="1"/>
  <c r="AR45" i="1"/>
  <c r="AJ46" i="1"/>
  <c r="AK46" i="1"/>
  <c r="AL46" i="1"/>
  <c r="AM46" i="1"/>
  <c r="AN46" i="1"/>
  <c r="AO46" i="1"/>
  <c r="AP46" i="1"/>
  <c r="AQ46" i="1"/>
  <c r="AR46" i="1"/>
  <c r="AJ47" i="1"/>
  <c r="AK47" i="1"/>
  <c r="AL47" i="1"/>
  <c r="AM47" i="1"/>
  <c r="AN47" i="1"/>
  <c r="AO47" i="1"/>
  <c r="AP47" i="1"/>
  <c r="AQ47" i="1"/>
  <c r="AR47" i="1"/>
  <c r="AJ48" i="1"/>
  <c r="AK48" i="1"/>
  <c r="AL48" i="1"/>
  <c r="AM48" i="1"/>
  <c r="AN48" i="1"/>
  <c r="AO48" i="1"/>
  <c r="AP48" i="1"/>
  <c r="AQ48" i="1"/>
  <c r="AR48" i="1"/>
  <c r="AJ49" i="1"/>
  <c r="AK49" i="1"/>
  <c r="AL49" i="1"/>
  <c r="AM49" i="1"/>
  <c r="AN49" i="1"/>
  <c r="AO49" i="1"/>
  <c r="AP49" i="1"/>
  <c r="AQ49" i="1"/>
  <c r="AR49" i="1"/>
  <c r="AJ50" i="1"/>
  <c r="AK50" i="1"/>
  <c r="AL50" i="1"/>
  <c r="AM50" i="1"/>
  <c r="AN50" i="1"/>
  <c r="AO50" i="1"/>
  <c r="AP50" i="1"/>
  <c r="AQ50" i="1"/>
  <c r="AR50" i="1"/>
  <c r="AJ51" i="1"/>
  <c r="AK51" i="1"/>
  <c r="AL51" i="1"/>
  <c r="AM51" i="1"/>
  <c r="AN51" i="1"/>
  <c r="AO51" i="1"/>
  <c r="AP51" i="1"/>
  <c r="AQ51" i="1"/>
  <c r="AR51" i="1"/>
  <c r="AJ52" i="1"/>
  <c r="AK52" i="1"/>
  <c r="AL52" i="1"/>
  <c r="AM52" i="1"/>
  <c r="AN52" i="1"/>
  <c r="AO52" i="1"/>
  <c r="AP52" i="1"/>
  <c r="AQ52" i="1"/>
  <c r="AR52" i="1"/>
  <c r="AJ53" i="1"/>
  <c r="AK53" i="1"/>
  <c r="AL53" i="1"/>
  <c r="AM53" i="1"/>
  <c r="AN53" i="1"/>
  <c r="AO53" i="1"/>
  <c r="AP53" i="1"/>
  <c r="AQ53" i="1"/>
  <c r="AR53" i="1"/>
  <c r="AJ54" i="1"/>
  <c r="AK54" i="1"/>
  <c r="AL54" i="1"/>
  <c r="AM54" i="1"/>
  <c r="AN54" i="1"/>
  <c r="AO54" i="1"/>
  <c r="AP54" i="1"/>
  <c r="AQ54" i="1"/>
  <c r="AR54" i="1"/>
  <c r="AJ55" i="1"/>
  <c r="AK55" i="1"/>
  <c r="AL55" i="1"/>
  <c r="AM55" i="1"/>
  <c r="AN55" i="1"/>
  <c r="AO55" i="1"/>
  <c r="AP55" i="1"/>
  <c r="AQ55" i="1"/>
  <c r="AR55" i="1"/>
  <c r="AJ56" i="1"/>
  <c r="AK56" i="1"/>
  <c r="AL56" i="1"/>
  <c r="AM56" i="1"/>
  <c r="AN56" i="1"/>
  <c r="AO56" i="1"/>
  <c r="AP56" i="1"/>
  <c r="AQ56" i="1"/>
  <c r="AR56" i="1"/>
  <c r="AJ57" i="1"/>
  <c r="AK57" i="1"/>
  <c r="AL57" i="1"/>
  <c r="AM57" i="1"/>
  <c r="AN57" i="1"/>
  <c r="AO57" i="1"/>
  <c r="AP57" i="1"/>
  <c r="AQ57" i="1"/>
  <c r="AR57" i="1"/>
  <c r="AJ58" i="1"/>
  <c r="AK58" i="1"/>
  <c r="AL58" i="1"/>
  <c r="AM58" i="1"/>
  <c r="AN58" i="1"/>
  <c r="AO58" i="1"/>
  <c r="AP58" i="1"/>
  <c r="AQ58" i="1"/>
  <c r="AR58" i="1"/>
  <c r="AJ59" i="1"/>
  <c r="AK59" i="1"/>
  <c r="AL59" i="1"/>
  <c r="AM59" i="1"/>
  <c r="AN59" i="1"/>
  <c r="AO59" i="1"/>
  <c r="AP59" i="1"/>
  <c r="AQ59" i="1"/>
  <c r="AR59" i="1"/>
  <c r="AJ60" i="1"/>
  <c r="AK60" i="1"/>
  <c r="AL60" i="1"/>
  <c r="AM60" i="1"/>
  <c r="AN60" i="1"/>
  <c r="AO60" i="1"/>
  <c r="AP60" i="1"/>
  <c r="AQ60" i="1"/>
  <c r="AR60" i="1"/>
  <c r="AJ61" i="1"/>
  <c r="AK61" i="1"/>
  <c r="AL61" i="1"/>
  <c r="AM61" i="1"/>
  <c r="AN61" i="1"/>
  <c r="AO61" i="1"/>
  <c r="AP61" i="1"/>
  <c r="AQ61" i="1"/>
  <c r="AR61" i="1"/>
  <c r="AJ62" i="1"/>
  <c r="AK62" i="1"/>
  <c r="AL62" i="1"/>
  <c r="AM62" i="1"/>
  <c r="AN62" i="1"/>
  <c r="AO62" i="1"/>
  <c r="AP62" i="1"/>
  <c r="AQ62" i="1"/>
  <c r="AR62" i="1"/>
  <c r="AJ63" i="1"/>
  <c r="AK63" i="1"/>
  <c r="AL63" i="1"/>
  <c r="AM63" i="1"/>
  <c r="AN63" i="1"/>
  <c r="AO63" i="1"/>
  <c r="AP63" i="1"/>
  <c r="AQ63" i="1"/>
  <c r="AR63" i="1"/>
  <c r="AJ64" i="1"/>
  <c r="AK64" i="1"/>
  <c r="AL64" i="1"/>
  <c r="AM64" i="1"/>
  <c r="AN64" i="1"/>
  <c r="AO64" i="1"/>
  <c r="AP64" i="1"/>
  <c r="AQ64" i="1"/>
  <c r="AR64" i="1"/>
  <c r="AJ65" i="1"/>
  <c r="AK65" i="1"/>
  <c r="AL65" i="1"/>
  <c r="AM65" i="1"/>
  <c r="AN65" i="1"/>
  <c r="AO65" i="1"/>
  <c r="AP65" i="1"/>
  <c r="AQ65" i="1"/>
  <c r="AR65" i="1"/>
  <c r="AJ66" i="1"/>
  <c r="AK66" i="1"/>
  <c r="AL66" i="1"/>
  <c r="AM66" i="1"/>
  <c r="AN66" i="1"/>
  <c r="AO66" i="1"/>
  <c r="AP66" i="1"/>
  <c r="AQ66" i="1"/>
  <c r="AR66" i="1"/>
  <c r="AJ67" i="1"/>
  <c r="AK67" i="1"/>
  <c r="AL67" i="1"/>
  <c r="AM67" i="1"/>
  <c r="AN67" i="1"/>
  <c r="AO67" i="1"/>
  <c r="AP67" i="1"/>
  <c r="AQ67" i="1"/>
  <c r="AR67" i="1"/>
  <c r="AJ68" i="1"/>
  <c r="AK68" i="1"/>
  <c r="AL68" i="1"/>
  <c r="AM68" i="1"/>
  <c r="AN68" i="1"/>
  <c r="AO68" i="1"/>
  <c r="AP68" i="1"/>
  <c r="AQ68" i="1"/>
  <c r="AR68" i="1"/>
  <c r="AJ69" i="1"/>
  <c r="AK69" i="1"/>
  <c r="AL69" i="1"/>
  <c r="AM69" i="1"/>
  <c r="AN69" i="1"/>
  <c r="AO69" i="1"/>
  <c r="AP69" i="1"/>
  <c r="AQ69" i="1"/>
  <c r="AR69" i="1"/>
  <c r="AJ70" i="1"/>
  <c r="AK70" i="1"/>
  <c r="AL70" i="1"/>
  <c r="AM70" i="1"/>
  <c r="AN70" i="1"/>
  <c r="AO70" i="1"/>
  <c r="AP70" i="1"/>
  <c r="AQ70" i="1"/>
  <c r="AR70" i="1"/>
  <c r="AJ71" i="1"/>
  <c r="AK71" i="1"/>
  <c r="AL71" i="1"/>
  <c r="AM71" i="1"/>
  <c r="AN71" i="1"/>
  <c r="AO71" i="1"/>
  <c r="AP71" i="1"/>
  <c r="AQ71" i="1"/>
  <c r="AR71" i="1"/>
  <c r="AJ72" i="1"/>
  <c r="AK72" i="1"/>
  <c r="AL72" i="1"/>
  <c r="AM72" i="1"/>
  <c r="AN72" i="1"/>
  <c r="AO72" i="1"/>
  <c r="AP72" i="1"/>
  <c r="AQ72" i="1"/>
  <c r="AR72" i="1"/>
  <c r="AJ73" i="1"/>
  <c r="AK73" i="1"/>
  <c r="AL73" i="1"/>
  <c r="AM73" i="1"/>
  <c r="AN73" i="1"/>
  <c r="AO73" i="1"/>
  <c r="AP73" i="1"/>
  <c r="AQ73" i="1"/>
  <c r="AR73" i="1"/>
  <c r="AJ74" i="1"/>
  <c r="AK74" i="1"/>
  <c r="AL74" i="1"/>
  <c r="AM74" i="1"/>
  <c r="AN74" i="1"/>
  <c r="AO74" i="1"/>
  <c r="AP74" i="1"/>
  <c r="AQ74" i="1"/>
  <c r="AR74" i="1"/>
  <c r="AJ75" i="1"/>
  <c r="AK75" i="1"/>
  <c r="AL75" i="1"/>
  <c r="AM75" i="1"/>
  <c r="AN75" i="1"/>
  <c r="AO75" i="1"/>
  <c r="AP75" i="1"/>
  <c r="AQ75" i="1"/>
  <c r="AR75" i="1"/>
  <c r="AJ76" i="1"/>
  <c r="AK76" i="1"/>
  <c r="AL76" i="1"/>
  <c r="AM76" i="1"/>
  <c r="AN76" i="1"/>
  <c r="AO76" i="1"/>
  <c r="AP76" i="1"/>
  <c r="AQ76" i="1"/>
  <c r="AR76" i="1"/>
  <c r="AJ77" i="1"/>
  <c r="AK77" i="1"/>
  <c r="AL77" i="1"/>
  <c r="AM77" i="1"/>
  <c r="AN77" i="1"/>
  <c r="AO77" i="1"/>
  <c r="AP77" i="1"/>
  <c r="AQ77" i="1"/>
  <c r="AR77" i="1"/>
  <c r="AJ78" i="1"/>
  <c r="AK78" i="1"/>
  <c r="AL78" i="1"/>
  <c r="AM78" i="1"/>
  <c r="AN78" i="1"/>
  <c r="AO78" i="1"/>
  <c r="AP78" i="1"/>
  <c r="AQ78" i="1"/>
  <c r="AR78" i="1"/>
  <c r="AJ79" i="1"/>
  <c r="AK79" i="1"/>
  <c r="AL79" i="1"/>
  <c r="AM79" i="1"/>
  <c r="AN79" i="1"/>
  <c r="AO79" i="1"/>
  <c r="AP79" i="1"/>
  <c r="AQ79" i="1"/>
  <c r="AR79" i="1"/>
  <c r="AJ80" i="1"/>
  <c r="AK80" i="1"/>
  <c r="AL80" i="1"/>
  <c r="AM80" i="1"/>
  <c r="AN80" i="1"/>
  <c r="AO80" i="1"/>
  <c r="AP80" i="1"/>
  <c r="AQ80" i="1"/>
  <c r="AR80" i="1"/>
  <c r="AJ81" i="1"/>
  <c r="AK81" i="1"/>
  <c r="AL81" i="1"/>
  <c r="AM81" i="1"/>
  <c r="AN81" i="1"/>
  <c r="AO81" i="1"/>
  <c r="AP81" i="1"/>
  <c r="AQ81" i="1"/>
  <c r="AR81" i="1"/>
  <c r="AJ82" i="1"/>
  <c r="AK82" i="1"/>
  <c r="AL82" i="1"/>
  <c r="AM82" i="1"/>
  <c r="AN82" i="1"/>
  <c r="AO82" i="1"/>
  <c r="AP82" i="1"/>
  <c r="AQ82" i="1"/>
  <c r="AR82" i="1"/>
  <c r="AJ83" i="1"/>
  <c r="AK83" i="1"/>
  <c r="AL83" i="1"/>
  <c r="AM83" i="1"/>
  <c r="AN83" i="1"/>
  <c r="AO83" i="1"/>
  <c r="AP83" i="1"/>
  <c r="AQ83" i="1"/>
  <c r="AR83" i="1"/>
  <c r="AJ84" i="1"/>
  <c r="AK84" i="1"/>
  <c r="AL84" i="1"/>
  <c r="AM84" i="1"/>
  <c r="AN84" i="1"/>
  <c r="AO84" i="1"/>
  <c r="AP84" i="1"/>
  <c r="AQ84" i="1"/>
  <c r="AR84" i="1"/>
  <c r="AJ85" i="1"/>
  <c r="AK85" i="1"/>
  <c r="AL85" i="1"/>
  <c r="AM85" i="1"/>
  <c r="AN85" i="1"/>
  <c r="AO85" i="1"/>
  <c r="AP85" i="1"/>
  <c r="AQ85" i="1"/>
  <c r="AR85" i="1"/>
  <c r="AJ86" i="1"/>
  <c r="AK86" i="1"/>
  <c r="AL86" i="1"/>
  <c r="AM86" i="1"/>
  <c r="AN86" i="1"/>
  <c r="AO86" i="1"/>
  <c r="AP86" i="1"/>
  <c r="AQ86" i="1"/>
  <c r="AR86" i="1"/>
  <c r="AJ87" i="1"/>
  <c r="AK87" i="1"/>
  <c r="AL87" i="1"/>
  <c r="AM87" i="1"/>
  <c r="AN87" i="1"/>
  <c r="AO87" i="1"/>
  <c r="AP87" i="1"/>
  <c r="AQ87" i="1"/>
  <c r="AR87" i="1"/>
  <c r="AJ88" i="1"/>
  <c r="AK88" i="1"/>
  <c r="AL88" i="1"/>
  <c r="AM88" i="1"/>
  <c r="AN88" i="1"/>
  <c r="AO88" i="1"/>
  <c r="AP88" i="1"/>
  <c r="AQ88" i="1"/>
  <c r="AR88" i="1"/>
  <c r="AJ89" i="1"/>
  <c r="AK89" i="1"/>
  <c r="AL89" i="1"/>
  <c r="AM89" i="1"/>
  <c r="AN89" i="1"/>
  <c r="AO89" i="1"/>
  <c r="AP89" i="1"/>
  <c r="AQ89" i="1"/>
  <c r="AR89" i="1"/>
  <c r="AJ90" i="1"/>
  <c r="AK90" i="1"/>
  <c r="AL90" i="1"/>
  <c r="AM90" i="1"/>
  <c r="AN90" i="1"/>
  <c r="AO90" i="1"/>
  <c r="AP90" i="1"/>
  <c r="AQ90" i="1"/>
  <c r="AR90" i="1"/>
  <c r="AJ91" i="1"/>
  <c r="AK91" i="1"/>
  <c r="AL91" i="1"/>
  <c r="AM91" i="1"/>
  <c r="AN91" i="1"/>
  <c r="AO91" i="1"/>
  <c r="AP91" i="1"/>
  <c r="AQ91" i="1"/>
  <c r="AR91" i="1"/>
  <c r="AJ92" i="1"/>
  <c r="AK92" i="1"/>
  <c r="AL92" i="1"/>
  <c r="AM92" i="1"/>
  <c r="AN92" i="1"/>
  <c r="AO92" i="1"/>
  <c r="AP92" i="1"/>
  <c r="AQ92" i="1"/>
  <c r="AR92" i="1"/>
  <c r="AJ93" i="1"/>
  <c r="AK93" i="1"/>
  <c r="AL93" i="1"/>
  <c r="AM93" i="1"/>
  <c r="AN93" i="1"/>
  <c r="AO93" i="1"/>
  <c r="AP93" i="1"/>
  <c r="AQ93" i="1"/>
  <c r="AR93" i="1"/>
  <c r="AJ94" i="1"/>
  <c r="AK94" i="1"/>
  <c r="AL94" i="1"/>
  <c r="AM94" i="1"/>
  <c r="AN94" i="1"/>
  <c r="AO94" i="1"/>
  <c r="AP94" i="1"/>
  <c r="AQ94" i="1"/>
  <c r="AR94" i="1"/>
  <c r="AJ95" i="1"/>
  <c r="AK95" i="1"/>
  <c r="AL95" i="1"/>
  <c r="AM95" i="1"/>
  <c r="AN95" i="1"/>
  <c r="AO95" i="1"/>
  <c r="AP95" i="1"/>
  <c r="AQ95" i="1"/>
  <c r="AR95" i="1"/>
  <c r="AJ96" i="1"/>
  <c r="AK96" i="1"/>
  <c r="AL96" i="1"/>
  <c r="AM96" i="1"/>
  <c r="AN96" i="1"/>
  <c r="AO96" i="1"/>
  <c r="AP96" i="1"/>
  <c r="AQ96" i="1"/>
  <c r="AR96" i="1"/>
  <c r="AJ97" i="1"/>
  <c r="AK97" i="1"/>
  <c r="AL97" i="1"/>
  <c r="AM97" i="1"/>
  <c r="AN97" i="1"/>
  <c r="AO97" i="1"/>
  <c r="AP97" i="1"/>
  <c r="AQ97" i="1"/>
  <c r="AR97" i="1"/>
  <c r="AJ98" i="1"/>
  <c r="AK98" i="1"/>
  <c r="AL98" i="1"/>
  <c r="AM98" i="1"/>
  <c r="AN98" i="1"/>
  <c r="AO98" i="1"/>
  <c r="AP98" i="1"/>
  <c r="AQ98" i="1"/>
  <c r="AR98" i="1"/>
  <c r="AJ99" i="1"/>
  <c r="AK99" i="1"/>
  <c r="AL99" i="1"/>
  <c r="AM99" i="1"/>
  <c r="AN99" i="1"/>
  <c r="AO99" i="1"/>
  <c r="AP99" i="1"/>
  <c r="AQ99" i="1"/>
  <c r="AR99" i="1"/>
  <c r="AJ100" i="1"/>
  <c r="AK100" i="1"/>
  <c r="AL100" i="1"/>
  <c r="AM100" i="1"/>
  <c r="AN100" i="1"/>
  <c r="AO100" i="1"/>
  <c r="AP100" i="1"/>
  <c r="AQ100" i="1"/>
  <c r="AR100" i="1"/>
  <c r="AJ101" i="1"/>
  <c r="AK101" i="1"/>
  <c r="AL101" i="1"/>
  <c r="AM101" i="1"/>
  <c r="AN101" i="1"/>
  <c r="AO101" i="1"/>
  <c r="AP101" i="1"/>
  <c r="AQ101" i="1"/>
  <c r="AR101" i="1"/>
  <c r="AJ102" i="1"/>
  <c r="AK102" i="1"/>
  <c r="AL102" i="1"/>
  <c r="AM102" i="1"/>
  <c r="AN102" i="1"/>
  <c r="AO102" i="1"/>
  <c r="AP102" i="1"/>
  <c r="AQ102" i="1"/>
  <c r="AR102" i="1"/>
  <c r="AJ103" i="1"/>
  <c r="AK103" i="1"/>
  <c r="AL103" i="1"/>
  <c r="AM103" i="1"/>
  <c r="AN103" i="1"/>
  <c r="AO103" i="1"/>
  <c r="AP103" i="1"/>
  <c r="AQ103" i="1"/>
  <c r="AR103" i="1"/>
  <c r="AJ104" i="1"/>
  <c r="AK104" i="1"/>
  <c r="AL104" i="1"/>
  <c r="AM104" i="1"/>
  <c r="AN104" i="1"/>
  <c r="AO104" i="1"/>
  <c r="AP104" i="1"/>
  <c r="AQ104" i="1"/>
  <c r="AR104" i="1"/>
  <c r="AJ105" i="1"/>
  <c r="AK105" i="1"/>
  <c r="AL105" i="1"/>
  <c r="AM105" i="1"/>
  <c r="AN105" i="1"/>
  <c r="AO105" i="1"/>
  <c r="AP105" i="1"/>
  <c r="AQ105" i="1"/>
  <c r="AR105" i="1"/>
  <c r="AJ106" i="1"/>
  <c r="AK106" i="1"/>
  <c r="AL106" i="1"/>
  <c r="AM106" i="1"/>
  <c r="AN106" i="1"/>
  <c r="AO106" i="1"/>
  <c r="AP106" i="1"/>
  <c r="AQ106" i="1"/>
  <c r="AR106" i="1"/>
  <c r="AJ107" i="1"/>
  <c r="AK107" i="1"/>
  <c r="AL107" i="1"/>
  <c r="AM107" i="1"/>
  <c r="AN107" i="1"/>
  <c r="AO107" i="1"/>
  <c r="AP107" i="1"/>
  <c r="AQ107" i="1"/>
  <c r="AR107" i="1"/>
  <c r="AJ108" i="1"/>
  <c r="AK108" i="1"/>
  <c r="AL108" i="1"/>
  <c r="AM108" i="1"/>
  <c r="AN108" i="1"/>
  <c r="AO108" i="1"/>
  <c r="AP108" i="1"/>
  <c r="AQ108" i="1"/>
  <c r="AR108" i="1"/>
  <c r="AJ109" i="1"/>
  <c r="AK109" i="1"/>
  <c r="AL109" i="1"/>
  <c r="AM109" i="1"/>
  <c r="AN109" i="1"/>
  <c r="AO109" i="1"/>
  <c r="AP109" i="1"/>
  <c r="AQ109" i="1"/>
  <c r="AR109" i="1"/>
  <c r="AJ110" i="1"/>
  <c r="AK110" i="1"/>
  <c r="AL110" i="1"/>
  <c r="AM110" i="1"/>
  <c r="AN110" i="1"/>
  <c r="AO110" i="1"/>
  <c r="AP110" i="1"/>
  <c r="AQ110" i="1"/>
  <c r="AR110" i="1"/>
  <c r="AJ111" i="1"/>
  <c r="AK111" i="1"/>
  <c r="AL111" i="1"/>
  <c r="AM111" i="1"/>
  <c r="AN111" i="1"/>
  <c r="AO111" i="1"/>
  <c r="AP111" i="1"/>
  <c r="AQ111" i="1"/>
  <c r="AR111" i="1"/>
  <c r="AJ112" i="1"/>
  <c r="AK112" i="1"/>
  <c r="AL112" i="1"/>
  <c r="AM112" i="1"/>
  <c r="AN112" i="1"/>
  <c r="AO112" i="1"/>
  <c r="AP112" i="1"/>
  <c r="AQ112" i="1"/>
  <c r="AR112" i="1"/>
  <c r="AJ113" i="1"/>
  <c r="AK113" i="1"/>
  <c r="AL113" i="1"/>
  <c r="AM113" i="1"/>
  <c r="AN113" i="1"/>
  <c r="AO113" i="1"/>
  <c r="AP113" i="1"/>
  <c r="AQ113" i="1"/>
  <c r="AR113" i="1"/>
  <c r="AJ114" i="1"/>
  <c r="AK114" i="1"/>
  <c r="AL114" i="1"/>
  <c r="AM114" i="1"/>
  <c r="AN114" i="1"/>
  <c r="AO114" i="1"/>
  <c r="AP114" i="1"/>
  <c r="AQ114" i="1"/>
  <c r="AR114" i="1"/>
  <c r="AJ115" i="1"/>
  <c r="AK115" i="1"/>
  <c r="AL115" i="1"/>
  <c r="AM115" i="1"/>
  <c r="AN115" i="1"/>
  <c r="AO115" i="1"/>
  <c r="AP115" i="1"/>
  <c r="AQ115" i="1"/>
  <c r="AR115" i="1"/>
  <c r="AJ116" i="1"/>
  <c r="AK116" i="1"/>
  <c r="AL116" i="1"/>
  <c r="AM116" i="1"/>
  <c r="AN116" i="1"/>
  <c r="AO116" i="1"/>
  <c r="AP116" i="1"/>
  <c r="AQ116" i="1"/>
  <c r="AR116" i="1"/>
  <c r="AJ117" i="1"/>
  <c r="AK117" i="1"/>
  <c r="AL117" i="1"/>
  <c r="AM117" i="1"/>
  <c r="AN117" i="1"/>
  <c r="AO117" i="1"/>
  <c r="AP117" i="1"/>
  <c r="AQ117" i="1"/>
  <c r="AR117" i="1"/>
  <c r="AJ118" i="1"/>
  <c r="AK118" i="1"/>
  <c r="AL118" i="1"/>
  <c r="AM118" i="1"/>
  <c r="AN118" i="1"/>
  <c r="AO118" i="1"/>
  <c r="AP118" i="1"/>
  <c r="AQ118" i="1"/>
  <c r="AR118" i="1"/>
  <c r="AJ119" i="1"/>
  <c r="AK119" i="1"/>
  <c r="AL119" i="1"/>
  <c r="AM119" i="1"/>
  <c r="AN119" i="1"/>
  <c r="AO119" i="1"/>
  <c r="AP119" i="1"/>
  <c r="AQ119" i="1"/>
  <c r="AR119" i="1"/>
  <c r="AJ120" i="1"/>
  <c r="AK120" i="1"/>
  <c r="AL120" i="1"/>
  <c r="AM120" i="1"/>
  <c r="AN120" i="1"/>
  <c r="AO120" i="1"/>
  <c r="AP120" i="1"/>
  <c r="AQ120" i="1"/>
  <c r="AR120" i="1"/>
  <c r="AJ121" i="1"/>
  <c r="AK121" i="1"/>
  <c r="AL121" i="1"/>
  <c r="AM121" i="1"/>
  <c r="AN121" i="1"/>
  <c r="AO121" i="1"/>
  <c r="AP121" i="1"/>
  <c r="AQ121" i="1"/>
  <c r="AR121" i="1"/>
  <c r="AJ122" i="1"/>
  <c r="AK122" i="1"/>
  <c r="AL122" i="1"/>
  <c r="AM122" i="1"/>
  <c r="AN122" i="1"/>
  <c r="AO122" i="1"/>
  <c r="AP122" i="1"/>
  <c r="AQ122" i="1"/>
  <c r="AR122" i="1"/>
  <c r="AJ123" i="1"/>
  <c r="AK123" i="1"/>
  <c r="AL123" i="1"/>
  <c r="AM123" i="1"/>
  <c r="AN123" i="1"/>
  <c r="AO123" i="1"/>
  <c r="AP123" i="1"/>
  <c r="AQ123" i="1"/>
  <c r="AR123" i="1"/>
  <c r="AJ124" i="1"/>
  <c r="AK124" i="1"/>
  <c r="AL124" i="1"/>
  <c r="AM124" i="1"/>
  <c r="AN124" i="1"/>
  <c r="AO124" i="1"/>
  <c r="AP124" i="1"/>
  <c r="AQ124" i="1"/>
  <c r="AR124" i="1"/>
  <c r="AJ125" i="1"/>
  <c r="AK125" i="1"/>
  <c r="AL125" i="1"/>
  <c r="AM125" i="1"/>
  <c r="AN125" i="1"/>
  <c r="AO125" i="1"/>
  <c r="AP125" i="1"/>
  <c r="AQ125" i="1"/>
  <c r="AR125" i="1"/>
  <c r="AJ126" i="1"/>
  <c r="AK126" i="1"/>
  <c r="AL126" i="1"/>
  <c r="AM126" i="1"/>
  <c r="AN126" i="1"/>
  <c r="AO126" i="1"/>
  <c r="AP126" i="1"/>
  <c r="AQ126" i="1"/>
  <c r="AR126" i="1"/>
  <c r="AJ127" i="1"/>
  <c r="AK127" i="1"/>
  <c r="AL127" i="1"/>
  <c r="AM127" i="1"/>
  <c r="AN127" i="1"/>
  <c r="AO127" i="1"/>
  <c r="AP127" i="1"/>
  <c r="AQ127" i="1"/>
  <c r="AR127" i="1"/>
  <c r="AJ128" i="1"/>
  <c r="AK128" i="1"/>
  <c r="AL128" i="1"/>
  <c r="AM128" i="1"/>
  <c r="AN128" i="1"/>
  <c r="AO128" i="1"/>
  <c r="AP128" i="1"/>
  <c r="AQ128" i="1"/>
  <c r="AR128" i="1"/>
  <c r="AJ129" i="1"/>
  <c r="AK129" i="1"/>
  <c r="AL129" i="1"/>
  <c r="AM129" i="1"/>
  <c r="AN129" i="1"/>
  <c r="AO129" i="1"/>
  <c r="AP129" i="1"/>
  <c r="AQ129" i="1"/>
  <c r="AR129" i="1"/>
  <c r="AJ130" i="1"/>
  <c r="AK130" i="1"/>
  <c r="AL130" i="1"/>
  <c r="AM130" i="1"/>
  <c r="AN130" i="1"/>
  <c r="AO130" i="1"/>
  <c r="AP130" i="1"/>
  <c r="AQ130" i="1"/>
  <c r="AR130" i="1"/>
  <c r="AJ131" i="1"/>
  <c r="AK131" i="1"/>
  <c r="AL131" i="1"/>
  <c r="AM131" i="1"/>
  <c r="AN131" i="1"/>
  <c r="AO131" i="1"/>
  <c r="AP131" i="1"/>
  <c r="AQ131" i="1"/>
  <c r="AR131" i="1"/>
  <c r="AJ132" i="1"/>
  <c r="AK132" i="1"/>
  <c r="AL132" i="1"/>
  <c r="AM132" i="1"/>
  <c r="AN132" i="1"/>
  <c r="AO132" i="1"/>
  <c r="AP132" i="1"/>
  <c r="AQ132" i="1"/>
  <c r="AR132" i="1"/>
  <c r="AJ133" i="1"/>
  <c r="AK133" i="1"/>
  <c r="AL133" i="1"/>
  <c r="AM133" i="1"/>
  <c r="AN133" i="1"/>
  <c r="AO133" i="1"/>
  <c r="AP133" i="1"/>
  <c r="AQ133" i="1"/>
  <c r="AR133" i="1"/>
  <c r="AJ134" i="1"/>
  <c r="AK134" i="1"/>
  <c r="AL134" i="1"/>
  <c r="AM134" i="1"/>
  <c r="AN134" i="1"/>
  <c r="AO134" i="1"/>
  <c r="AP134" i="1"/>
  <c r="AQ134" i="1"/>
  <c r="AR134" i="1"/>
  <c r="AJ135" i="1"/>
  <c r="AK135" i="1"/>
  <c r="AL135" i="1"/>
  <c r="AM135" i="1"/>
  <c r="AN135" i="1"/>
  <c r="AO135" i="1"/>
  <c r="AP135" i="1"/>
  <c r="AQ135" i="1"/>
  <c r="AR135" i="1"/>
  <c r="AJ136" i="1"/>
  <c r="AK136" i="1"/>
  <c r="AL136" i="1"/>
  <c r="AM136" i="1"/>
  <c r="AN136" i="1"/>
  <c r="AO136" i="1"/>
  <c r="AP136" i="1"/>
  <c r="AQ136" i="1"/>
  <c r="AR136" i="1"/>
  <c r="AJ137" i="1"/>
  <c r="AK137" i="1"/>
  <c r="AL137" i="1"/>
  <c r="AM137" i="1"/>
  <c r="AN137" i="1"/>
  <c r="AO137" i="1"/>
  <c r="AP137" i="1"/>
  <c r="AQ137" i="1"/>
  <c r="AR137" i="1"/>
  <c r="AJ138" i="1"/>
  <c r="AK138" i="1"/>
  <c r="AL138" i="1"/>
  <c r="AM138" i="1"/>
  <c r="AN138" i="1"/>
  <c r="AO138" i="1"/>
  <c r="AP138" i="1"/>
  <c r="AQ138" i="1"/>
  <c r="AR138" i="1"/>
  <c r="AJ139" i="1"/>
  <c r="AK139" i="1"/>
  <c r="AL139" i="1"/>
  <c r="AM139" i="1"/>
  <c r="AN139" i="1"/>
  <c r="AO139" i="1"/>
  <c r="AP139" i="1"/>
  <c r="AQ139" i="1"/>
  <c r="AR139" i="1"/>
  <c r="AJ140" i="1"/>
  <c r="AK140" i="1"/>
  <c r="AL140" i="1"/>
  <c r="AM140" i="1"/>
  <c r="AN140" i="1"/>
  <c r="AO140" i="1"/>
  <c r="AP140" i="1"/>
  <c r="AQ140" i="1"/>
  <c r="AR140" i="1"/>
  <c r="AJ141" i="1"/>
  <c r="AK141" i="1"/>
  <c r="AL141" i="1"/>
  <c r="AM141" i="1"/>
  <c r="AN141" i="1"/>
  <c r="AO141" i="1"/>
  <c r="AP141" i="1"/>
  <c r="AQ141" i="1"/>
  <c r="AR141" i="1"/>
  <c r="AJ142" i="1"/>
  <c r="AK142" i="1"/>
  <c r="AL142" i="1"/>
  <c r="AM142" i="1"/>
  <c r="AN142" i="1"/>
  <c r="AO142" i="1"/>
  <c r="AP142" i="1"/>
  <c r="AQ142" i="1"/>
  <c r="AR142" i="1"/>
  <c r="AJ143" i="1"/>
  <c r="AK143" i="1"/>
  <c r="AL143" i="1"/>
  <c r="AM143" i="1"/>
  <c r="AN143" i="1"/>
  <c r="AO143" i="1"/>
  <c r="AP143" i="1"/>
  <c r="AQ143" i="1"/>
  <c r="AR143" i="1"/>
  <c r="AK20" i="1"/>
  <c r="AL20" i="1"/>
  <c r="AM20" i="1"/>
  <c r="AN20" i="1"/>
  <c r="AO20" i="1"/>
  <c r="AP20" i="1"/>
  <c r="AQ20" i="1"/>
  <c r="AR20" i="1"/>
  <c r="AJ20"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C21" i="3" l="1"/>
  <c r="I16" i="3" s="1"/>
  <c r="C27" i="3"/>
  <c r="I13" i="3" s="1"/>
  <c r="C17" i="3"/>
  <c r="I18" i="3" s="1"/>
  <c r="BW5" i="1"/>
  <c r="B25" i="3"/>
  <c r="AV5" i="1"/>
  <c r="B15" i="3"/>
  <c r="CG5" i="1"/>
  <c r="B23" i="3"/>
  <c r="BY5" i="1"/>
  <c r="B29" i="3"/>
  <c r="AI5" i="1"/>
  <c r="B11" i="3"/>
  <c r="BQ5" i="1"/>
  <c r="B13" i="3"/>
  <c r="AM5" i="1"/>
  <c r="B19" i="3"/>
  <c r="AD7" i="1"/>
  <c r="BV162" i="1" s="1"/>
  <c r="I12" i="12"/>
  <c r="I48" i="3" s="1"/>
  <c r="AC7" i="1"/>
  <c r="AN7" i="1" s="1"/>
  <c r="H12" i="12"/>
  <c r="H48" i="3" s="1"/>
  <c r="X7" i="1"/>
  <c r="BP162" i="1" s="1"/>
  <c r="C12" i="12"/>
  <c r="C48" i="3" s="1"/>
  <c r="AB7" i="1"/>
  <c r="BI162" i="1" s="1"/>
  <c r="G12" i="12"/>
  <c r="G48" i="3" s="1"/>
  <c r="AA7" i="1"/>
  <c r="BS162" i="1" s="1"/>
  <c r="F12" i="12"/>
  <c r="F48" i="3" s="1"/>
  <c r="Y7" i="1"/>
  <c r="BQ162" i="1" s="1"/>
  <c r="D12" i="12"/>
  <c r="D48" i="3" s="1"/>
  <c r="AF7" i="1"/>
  <c r="CI7" i="1" s="1"/>
  <c r="K12" i="12"/>
  <c r="K48" i="3" s="1"/>
  <c r="BJ309" i="1" a="1"/>
  <c r="BJ309" i="1" s="1"/>
  <c r="BI302" i="1" a="1"/>
  <c r="BI302" i="1" s="1"/>
  <c r="BS304" i="1" a="1"/>
  <c r="BS304" i="1" s="1"/>
  <c r="BS300" i="1" a="1"/>
  <c r="BS300" i="1" s="1"/>
  <c r="BH309" i="1" a="1"/>
  <c r="BH309" i="1" s="1"/>
  <c r="BQ310" i="1" a="1"/>
  <c r="BQ310" i="1" s="1"/>
  <c r="BH306" i="1" a="1"/>
  <c r="BH306" i="1" s="1"/>
  <c r="BQ304" i="1" a="1"/>
  <c r="BQ304" i="1" s="1"/>
  <c r="BK304" i="1" a="1"/>
  <c r="BK304" i="1" s="1"/>
  <c r="BU302" i="1" a="1"/>
  <c r="BU302" i="1" s="1"/>
  <c r="BE307" i="1" a="1"/>
  <c r="BE307" i="1" s="1"/>
  <c r="BL309" i="1" a="1"/>
  <c r="BL309" i="1" s="1"/>
  <c r="BV308" i="1" a="1"/>
  <c r="BV308" i="1" s="1"/>
  <c r="BF306" i="1" a="1"/>
  <c r="BF306" i="1" s="1"/>
  <c r="BM303" i="1" a="1"/>
  <c r="BM303" i="1" s="1"/>
  <c r="BW304" i="1" a="1"/>
  <c r="BW304" i="1" s="1"/>
  <c r="BF302" i="1" a="1"/>
  <c r="BF302" i="1" s="1"/>
  <c r="BN308" i="1" a="1"/>
  <c r="BN308" i="1" s="1"/>
  <c r="AG7" i="1"/>
  <c r="BC7" i="1" s="1"/>
  <c r="L12" i="12"/>
  <c r="L48" i="3" s="1"/>
  <c r="AE7" i="1"/>
  <c r="BL162" i="1" s="1"/>
  <c r="J12" i="12"/>
  <c r="J48" i="3" s="1"/>
  <c r="BF303" i="1" a="1"/>
  <c r="BF303" i="1" s="1"/>
  <c r="BH307" i="1" a="1"/>
  <c r="BH307" i="1" s="1"/>
  <c r="BI301" i="1" a="1"/>
  <c r="BI301" i="1" s="1"/>
  <c r="BK300" i="1" a="1"/>
  <c r="BK300" i="1" s="1"/>
  <c r="BM301" i="1" a="1"/>
  <c r="BM301" i="1" s="1"/>
  <c r="BS303" i="1" a="1"/>
  <c r="BS303" i="1" s="1"/>
  <c r="BU301" i="1" a="1"/>
  <c r="BU301" i="1" s="1"/>
  <c r="BW303" i="1" a="1"/>
  <c r="BW303" i="1" s="1"/>
  <c r="BW300" i="1" a="1"/>
  <c r="BW300" i="1" s="1"/>
  <c r="BE304" i="1" a="1"/>
  <c r="BE304" i="1" s="1"/>
  <c r="BG310" i="1" a="1"/>
  <c r="BG310" i="1" s="1"/>
  <c r="BH305" i="1" a="1"/>
  <c r="BH305" i="1" s="1"/>
  <c r="BJ308" i="1" a="1"/>
  <c r="BJ308" i="1" s="1"/>
  <c r="BL305" i="1" a="1"/>
  <c r="BL305" i="1" s="1"/>
  <c r="BN307" i="1" a="1"/>
  <c r="BN307" i="1" s="1"/>
  <c r="BT307" i="1" a="1"/>
  <c r="BT307" i="1" s="1"/>
  <c r="BV305" i="1" a="1"/>
  <c r="BV305" i="1" s="1"/>
  <c r="BX309" i="1" a="1"/>
  <c r="BX309" i="1" s="1"/>
  <c r="BE303" i="1" a="1"/>
  <c r="BE303" i="1" s="1"/>
  <c r="BG306" i="1" a="1"/>
  <c r="BG306" i="1" s="1"/>
  <c r="BJ305" i="1" a="1"/>
  <c r="BJ305" i="1" s="1"/>
  <c r="BL302" i="1" a="1"/>
  <c r="BL302" i="1" s="1"/>
  <c r="BN306" i="1" a="1"/>
  <c r="BN306" i="1" s="1"/>
  <c r="BR308" i="1" a="1"/>
  <c r="BR308" i="1" s="1"/>
  <c r="BT303" i="1" a="1"/>
  <c r="BT303" i="1" s="1"/>
  <c r="BY310" i="1" a="1"/>
  <c r="BY310" i="1" s="1"/>
  <c r="BE300" i="1" a="1"/>
  <c r="BE300" i="1" s="1"/>
  <c r="BG303" i="1" a="1"/>
  <c r="BG303" i="1" s="1"/>
  <c r="BI310" i="1" a="1"/>
  <c r="BI310" i="1" s="1"/>
  <c r="BJ304" i="1" a="1"/>
  <c r="BJ304" i="1" s="1"/>
  <c r="BL301" i="1" a="1"/>
  <c r="BL301" i="1" s="1"/>
  <c r="BN304" i="1" a="1"/>
  <c r="BN304" i="1" s="1"/>
  <c r="BR304" i="1" a="1"/>
  <c r="BR304" i="1" s="1"/>
  <c r="BU310" i="1" a="1"/>
  <c r="BU310" i="1" s="1"/>
  <c r="BV300" i="1" a="1"/>
  <c r="BV300" i="1" s="1"/>
  <c r="BY306" i="1" a="1"/>
  <c r="BY306" i="1" s="1"/>
  <c r="BF310" i="1" a="1"/>
  <c r="BF310" i="1" s="1"/>
  <c r="BG302" i="1" a="1"/>
  <c r="BG302" i="1" s="1"/>
  <c r="BI309" i="1" a="1"/>
  <c r="BI309" i="1" s="1"/>
  <c r="BR300" i="1" a="1"/>
  <c r="BR300" i="1" s="1"/>
  <c r="BU309" i="1" a="1"/>
  <c r="BU309" i="1" s="1"/>
  <c r="BW308" i="1" a="1"/>
  <c r="BW308" i="1" s="1"/>
  <c r="BF307" i="1" a="1"/>
  <c r="BF307" i="1" s="1"/>
  <c r="BH310" i="1" a="1"/>
  <c r="BH310" i="1" s="1"/>
  <c r="BI305" i="1" a="1"/>
  <c r="BI305" i="1" s="1"/>
  <c r="BM305" i="1" a="1"/>
  <c r="BM305" i="1" s="1"/>
  <c r="BS307" i="1" a="1"/>
  <c r="BS307" i="1" s="1"/>
  <c r="BU306" i="1" a="1"/>
  <c r="BU306" i="1" s="1"/>
  <c r="BW307" i="1" a="1"/>
  <c r="BW307" i="1" s="1"/>
  <c r="BY302" i="1" a="1"/>
  <c r="BY302" i="1" s="1"/>
  <c r="BK307" i="1" a="1"/>
  <c r="BK307" i="1" s="1"/>
  <c r="BP310" i="1" a="1"/>
  <c r="BP310" i="1" s="1"/>
  <c r="BP302" i="1" a="1"/>
  <c r="BP302" i="1" s="1"/>
  <c r="BQ305" i="1" a="1"/>
  <c r="BQ305" i="1" s="1"/>
  <c r="BX302" i="1" a="1"/>
  <c r="BX302" i="1" s="1"/>
  <c r="BE302" i="1" a="1"/>
  <c r="BE302" i="1" s="1"/>
  <c r="BG309" i="1" a="1"/>
  <c r="BG309" i="1" s="1"/>
  <c r="BG301" i="1" a="1"/>
  <c r="BG301" i="1" s="1"/>
  <c r="BI308" i="1" a="1"/>
  <c r="BI308" i="1" s="1"/>
  <c r="BI300" i="1" a="1"/>
  <c r="BI300" i="1" s="1"/>
  <c r="BJ303" i="1" a="1"/>
  <c r="BJ303" i="1" s="1"/>
  <c r="BK306" i="1" a="1"/>
  <c r="BK306" i="1" s="1"/>
  <c r="BP309" i="1" a="1"/>
  <c r="BP309" i="1" s="1"/>
  <c r="BP301" i="1" a="1"/>
  <c r="BP301" i="1" s="1"/>
  <c r="BR307" i="1" a="1"/>
  <c r="BR307" i="1" s="1"/>
  <c r="BS310" i="1" a="1"/>
  <c r="BS310" i="1" s="1"/>
  <c r="BS302" i="1" a="1"/>
  <c r="BS302" i="1" s="1"/>
  <c r="BU300" i="1" a="1"/>
  <c r="BU300" i="1" s="1"/>
  <c r="BV303" i="1" a="1"/>
  <c r="BV303" i="1" s="1"/>
  <c r="BW306" i="1" a="1"/>
  <c r="BW306" i="1" s="1"/>
  <c r="BX308" i="1" a="1"/>
  <c r="BX308" i="1" s="1"/>
  <c r="BX301" i="1" a="1"/>
  <c r="BX301" i="1" s="1"/>
  <c r="BM304" i="1" a="1"/>
  <c r="BM304" i="1" s="1"/>
  <c r="BT306" i="1" a="1"/>
  <c r="BT306" i="1" s="1"/>
  <c r="BY305" i="1" a="1"/>
  <c r="BY305" i="1" s="1"/>
  <c r="BG308" i="1" a="1"/>
  <c r="BG308" i="1" s="1"/>
  <c r="BI307" i="1" a="1"/>
  <c r="BI307" i="1" s="1"/>
  <c r="BJ310" i="1" a="1"/>
  <c r="BJ310" i="1" s="1"/>
  <c r="BL307" i="1" a="1"/>
  <c r="BL307" i="1" s="1"/>
  <c r="BM310" i="1" a="1"/>
  <c r="BM310" i="1" s="1"/>
  <c r="BP308" i="1" a="1"/>
  <c r="BP308" i="1" s="1"/>
  <c r="BP300" i="1" a="1"/>
  <c r="BP300" i="1" s="1"/>
  <c r="BQ303" i="1" a="1"/>
  <c r="BQ303" i="1" s="1"/>
  <c r="BS309" i="1" a="1"/>
  <c r="BS309" i="1" s="1"/>
  <c r="BS301" i="1" a="1"/>
  <c r="BS301" i="1" s="1"/>
  <c r="BT304" i="1" a="1"/>
  <c r="BT304" i="1" s="1"/>
  <c r="BU307" i="1" a="1"/>
  <c r="BU307" i="1" s="1"/>
  <c r="BV310" i="1" a="1"/>
  <c r="BV310" i="1" s="1"/>
  <c r="BV302" i="1" a="1"/>
  <c r="BV302" i="1" s="1"/>
  <c r="BX307" i="1" a="1"/>
  <c r="BX307" i="1" s="1"/>
  <c r="BX300" i="1" a="1"/>
  <c r="BX300" i="1" s="1"/>
  <c r="BY303" i="1" a="1"/>
  <c r="BY303" i="1" s="1"/>
  <c r="BX306" i="1" a="1"/>
  <c r="BX306" i="1" s="1"/>
  <c r="BX305" i="1" a="1"/>
  <c r="BX305" i="1" s="1"/>
  <c r="BY309" i="1" a="1"/>
  <c r="BY309" i="1" s="1"/>
  <c r="BY301" i="1" a="1"/>
  <c r="BY301" i="1" s="1"/>
  <c r="BF300" i="1" a="1"/>
  <c r="BF300" i="1" s="1"/>
  <c r="BN300" i="1" a="1"/>
  <c r="BN300" i="1" s="1"/>
  <c r="BL306" i="1" a="1"/>
  <c r="BL306" i="1" s="1"/>
  <c r="BR305" i="1" a="1"/>
  <c r="BR305" i="1" s="1"/>
  <c r="BS308" i="1" a="1"/>
  <c r="BS308" i="1" s="1"/>
  <c r="BV309" i="1" a="1"/>
  <c r="BV309" i="1" s="1"/>
  <c r="BV301" i="1" a="1"/>
  <c r="BV301" i="1" s="1"/>
  <c r="BM300" i="1" a="1"/>
  <c r="BM300" i="1" s="1"/>
  <c r="BN303" i="1" a="1"/>
  <c r="BN303" i="1" s="1"/>
  <c r="BP306" i="1" a="1"/>
  <c r="BP306" i="1" s="1"/>
  <c r="BQ309" i="1" a="1"/>
  <c r="BQ309" i="1" s="1"/>
  <c r="BQ301" i="1" a="1"/>
  <c r="BQ301" i="1" s="1"/>
  <c r="BF309" i="1" a="1"/>
  <c r="BF309" i="1" s="1"/>
  <c r="BK310" i="1" a="1"/>
  <c r="BK310" i="1" s="1"/>
  <c r="BM307" i="1" a="1"/>
  <c r="BM307" i="1" s="1"/>
  <c r="BN310" i="1" a="1"/>
  <c r="BN310" i="1" s="1"/>
  <c r="BP305" i="1" a="1"/>
  <c r="BP305" i="1" s="1"/>
  <c r="BQ308" i="1" a="1"/>
  <c r="BQ308" i="1" s="1"/>
  <c r="BS306" i="1" a="1"/>
  <c r="BS306" i="1" s="1"/>
  <c r="BT309" i="1" a="1"/>
  <c r="BT309" i="1" s="1"/>
  <c r="BT301" i="1" a="1"/>
  <c r="BT301" i="1" s="1"/>
  <c r="BV307" i="1" a="1"/>
  <c r="BV307" i="1" s="1"/>
  <c r="BW310" i="1" a="1"/>
  <c r="BW310" i="1" s="1"/>
  <c r="BW302" i="1" a="1"/>
  <c r="BW302" i="1" s="1"/>
  <c r="BX304" i="1" a="1"/>
  <c r="BX304" i="1" s="1"/>
  <c r="BR309" i="1" a="1"/>
  <c r="BR309" i="1" s="1"/>
  <c r="BG304" i="1" a="1"/>
  <c r="BG304" i="1" s="1"/>
  <c r="BL303" i="1" a="1"/>
  <c r="BL303" i="1" s="1"/>
  <c r="BN301" i="1" a="1"/>
  <c r="BN301" i="1" s="1"/>
  <c r="BP304" i="1" a="1"/>
  <c r="BP304" i="1" s="1"/>
  <c r="BR310" i="1" a="1"/>
  <c r="BR310" i="1" s="1"/>
  <c r="BR302" i="1" a="1"/>
  <c r="BR302" i="1" s="1"/>
  <c r="BX303" i="1" a="1"/>
  <c r="BX303" i="1" s="1"/>
  <c r="BL5" i="1"/>
  <c r="BV5" i="1"/>
  <c r="BN5" i="1"/>
  <c r="AY5" i="1"/>
  <c r="BJ5" i="1"/>
  <c r="CF5" i="1"/>
  <c r="AN5" i="1"/>
  <c r="CB5" i="1"/>
  <c r="BI5" i="1"/>
  <c r="AJ5" i="1"/>
  <c r="BF5" i="1"/>
  <c r="AX5" i="1"/>
  <c r="BU5" i="1"/>
  <c r="AU5" i="1"/>
  <c r="BT5" i="1"/>
  <c r="AR5" i="1"/>
  <c r="CJ5" i="1"/>
  <c r="BC5" i="1"/>
  <c r="AL5" i="1"/>
  <c r="AW5" i="1"/>
  <c r="BH5" i="1"/>
  <c r="BS5" i="1"/>
  <c r="CD5" i="1"/>
  <c r="BA5" i="1"/>
  <c r="BK5" i="1"/>
  <c r="C11" i="1"/>
  <c r="AZ5" i="1"/>
  <c r="AP5" i="1"/>
  <c r="AO5" i="1"/>
  <c r="CH5" i="1"/>
  <c r="AT5" i="1"/>
  <c r="BE5" i="1"/>
  <c r="AQ5" i="1"/>
  <c r="BB5" i="1"/>
  <c r="BP5" i="1"/>
  <c r="CA5" i="1"/>
  <c r="BM5" i="1"/>
  <c r="BX5" i="1"/>
  <c r="CI5" i="1"/>
  <c r="CE5" i="1"/>
  <c r="BG5" i="1"/>
  <c r="BR5" i="1"/>
  <c r="CC5" i="1"/>
  <c r="AK5" i="1"/>
  <c r="BQ62" i="1" a="1"/>
  <c r="BQ62" i="1" s="1"/>
  <c r="BQ55" i="1" a="1"/>
  <c r="BQ55" i="1" s="1"/>
  <c r="BQ54" i="1" a="1"/>
  <c r="BQ54" i="1" s="1"/>
  <c r="BQ46" i="1" a="1"/>
  <c r="BQ46" i="1" s="1"/>
  <c r="BQ38" i="1" a="1"/>
  <c r="BQ38" i="1" s="1"/>
  <c r="BQ22" i="1" a="1"/>
  <c r="BQ22" i="1" s="1"/>
  <c r="BQ70" i="1" a="1"/>
  <c r="BQ70" i="1" s="1"/>
  <c r="BT126" i="1" a="1"/>
  <c r="BT126" i="1" s="1"/>
  <c r="BP150" i="1" a="1"/>
  <c r="BP150" i="1" s="1"/>
  <c r="BS150" i="1" a="1"/>
  <c r="BS150" i="1" s="1"/>
  <c r="BR151" i="1" a="1"/>
  <c r="BR151" i="1" s="1"/>
  <c r="BX151" i="1" a="1"/>
  <c r="BX151" i="1" s="1"/>
  <c r="BQ78" i="1" a="1"/>
  <c r="BQ78" i="1" s="1"/>
  <c r="BQ151" i="1" a="1"/>
  <c r="BQ151" i="1" s="1"/>
  <c r="BV151" i="1" a="1"/>
  <c r="BV151" i="1" s="1"/>
  <c r="BU151" i="1" a="1"/>
  <c r="BU151" i="1" s="1"/>
  <c r="BP151" i="1" a="1"/>
  <c r="BP151" i="1" s="1"/>
  <c r="BT151" i="1" a="1"/>
  <c r="BT151" i="1" s="1"/>
  <c r="BW145" i="1" a="1"/>
  <c r="BW145" i="1" s="1"/>
  <c r="BV150" i="1" a="1"/>
  <c r="BV150" i="1" s="1"/>
  <c r="BT150" i="1" a="1"/>
  <c r="BT150" i="1" s="1"/>
  <c r="BQ127" i="1" a="1"/>
  <c r="BQ127" i="1" s="1"/>
  <c r="BQ63" i="1" a="1"/>
  <c r="BQ63" i="1" s="1"/>
  <c r="BR23" i="1" a="1"/>
  <c r="BR23" i="1" s="1"/>
  <c r="BY145" i="1" a="1"/>
  <c r="BY145" i="1" s="1"/>
  <c r="BQ145" i="1" a="1"/>
  <c r="BQ145" i="1" s="1"/>
  <c r="BR150" i="1" a="1"/>
  <c r="BR150" i="1" s="1"/>
  <c r="BQ30" i="1" a="1"/>
  <c r="BQ30" i="1" s="1"/>
  <c r="BY150" i="1" a="1"/>
  <c r="BY150" i="1" s="1"/>
  <c r="BQ150" i="1" a="1"/>
  <c r="BQ150" i="1" s="1"/>
  <c r="BW66" i="1" a="1"/>
  <c r="BW66" i="1" s="1"/>
  <c r="BW150" i="1" a="1"/>
  <c r="BW150" i="1" s="1"/>
  <c r="BY152" i="1" a="1"/>
  <c r="BY152" i="1" s="1"/>
  <c r="BQ152" i="1" a="1"/>
  <c r="BQ152" i="1" s="1"/>
  <c r="BU150" i="1" a="1"/>
  <c r="BU150" i="1" s="1"/>
  <c r="BV157" i="1" a="1"/>
  <c r="BV157" i="1" s="1"/>
  <c r="BV149" i="1" a="1"/>
  <c r="BV149" i="1" s="1"/>
  <c r="BS158" i="1" a="1"/>
  <c r="BS158" i="1" s="1"/>
  <c r="BQ158" i="1" a="1"/>
  <c r="BQ158" i="1" s="1"/>
  <c r="BX158" i="1" a="1"/>
  <c r="BX158" i="1" s="1"/>
  <c r="BT158" i="1" a="1"/>
  <c r="BT158" i="1" s="1"/>
  <c r="BW158" i="1" a="1"/>
  <c r="BW158" i="1" s="1"/>
  <c r="BV158" i="1" a="1"/>
  <c r="BV158" i="1" s="1"/>
  <c r="BV154" i="1" a="1"/>
  <c r="BV154" i="1" s="1"/>
  <c r="BV146" i="1" a="1"/>
  <c r="BV146" i="1" s="1"/>
  <c r="BU146" i="1" a="1"/>
  <c r="BU146" i="1" s="1"/>
  <c r="BS153" i="1" a="1"/>
  <c r="BS153" i="1" s="1"/>
  <c r="BY153" i="1" a="1"/>
  <c r="BY153" i="1" s="1"/>
  <c r="BQ153" i="1" a="1"/>
  <c r="BQ153" i="1" s="1"/>
  <c r="BQ57" i="1" a="1"/>
  <c r="BQ57" i="1" s="1"/>
  <c r="BR25" i="1" a="1"/>
  <c r="BR25" i="1" s="1"/>
  <c r="BX153" i="1" a="1"/>
  <c r="BX153" i="1" s="1"/>
  <c r="BP153" i="1" a="1"/>
  <c r="BP153" i="1" s="1"/>
  <c r="BR105" i="1" a="1"/>
  <c r="BR105" i="1" s="1"/>
  <c r="BU145" i="1" a="1"/>
  <c r="BU145" i="1" s="1"/>
  <c r="BT145" i="1" a="1"/>
  <c r="BT145" i="1" s="1"/>
  <c r="BW153" i="1" a="1"/>
  <c r="BW153" i="1" s="1"/>
  <c r="BT153" i="1" a="1"/>
  <c r="BT153" i="1" s="1"/>
  <c r="BS145" i="1" a="1"/>
  <c r="BS145" i="1" s="1"/>
  <c r="BV153" i="1" a="1"/>
  <c r="BV153" i="1" s="1"/>
  <c r="BR145" i="1" a="1"/>
  <c r="BR145" i="1" s="1"/>
  <c r="BU153" i="1" a="1"/>
  <c r="BU153" i="1" s="1"/>
  <c r="BK153" i="1" a="1"/>
  <c r="BK153" i="1" s="1"/>
  <c r="BU149" i="1" a="1"/>
  <c r="BU149" i="1" s="1"/>
  <c r="BV156" i="1" a="1"/>
  <c r="BV156" i="1" s="1"/>
  <c r="BT149" i="1" a="1"/>
  <c r="BT149" i="1" s="1"/>
  <c r="BV148" i="1" a="1"/>
  <c r="BV148" i="1" s="1"/>
  <c r="BS149" i="1" a="1"/>
  <c r="BS149" i="1" s="1"/>
  <c r="BG151" i="1" a="1"/>
  <c r="BG151" i="1" s="1"/>
  <c r="BQ77" i="1" a="1"/>
  <c r="BQ77" i="1" s="1"/>
  <c r="BQ69" i="1" a="1"/>
  <c r="BQ69" i="1" s="1"/>
  <c r="BQ61" i="1" a="1"/>
  <c r="BQ61" i="1" s="1"/>
  <c r="BQ53" i="1" a="1"/>
  <c r="BQ53" i="1" s="1"/>
  <c r="BQ45" i="1" a="1"/>
  <c r="BQ45" i="1" s="1"/>
  <c r="BQ37" i="1" a="1"/>
  <c r="BQ37" i="1" s="1"/>
  <c r="BQ29" i="1" a="1"/>
  <c r="BQ29" i="1" s="1"/>
  <c r="BK157" i="1" a="1"/>
  <c r="BK157" i="1" s="1"/>
  <c r="BI150" i="1" a="1"/>
  <c r="BI150" i="1" s="1"/>
  <c r="BK149" i="1" a="1"/>
  <c r="BK149" i="1" s="1"/>
  <c r="BY157" i="1" a="1"/>
  <c r="BY157" i="1" s="1"/>
  <c r="BQ157" i="1" a="1"/>
  <c r="BQ157" i="1" s="1"/>
  <c r="BY149" i="1" a="1"/>
  <c r="BY149" i="1" s="1"/>
  <c r="BQ149" i="1" a="1"/>
  <c r="BQ149" i="1" s="1"/>
  <c r="BI158" i="1" a="1"/>
  <c r="BI158" i="1" s="1"/>
  <c r="BX157" i="1" a="1"/>
  <c r="BX157" i="1" s="1"/>
  <c r="BP157" i="1" a="1"/>
  <c r="BP157" i="1" s="1"/>
  <c r="BP149" i="1" a="1"/>
  <c r="BP149" i="1" s="1"/>
  <c r="CA149" i="1" s="1"/>
  <c r="BH145" i="1" a="1"/>
  <c r="BH145" i="1" s="1"/>
  <c r="BW157" i="1" a="1"/>
  <c r="BW157" i="1" s="1"/>
  <c r="BW149" i="1" a="1"/>
  <c r="BW149" i="1" s="1"/>
  <c r="BU148" i="1" a="1"/>
  <c r="BU148" i="1" s="1"/>
  <c r="BT148" i="1" a="1"/>
  <c r="BT148" i="1" s="1"/>
  <c r="BR60" i="1" a="1"/>
  <c r="BR60" i="1" s="1"/>
  <c r="BS52" i="1" a="1"/>
  <c r="BS52" i="1" s="1"/>
  <c r="BY44" i="1" a="1"/>
  <c r="BY44" i="1" s="1"/>
  <c r="BU36" i="1" a="1"/>
  <c r="BU36" i="1" s="1"/>
  <c r="BS28" i="1" a="1"/>
  <c r="BS28" i="1" s="1"/>
  <c r="BS156" i="1" a="1"/>
  <c r="BS156" i="1" s="1"/>
  <c r="BS148" i="1" a="1"/>
  <c r="BS148" i="1" s="1"/>
  <c r="BS76" i="1" a="1"/>
  <c r="BS76" i="1" s="1"/>
  <c r="BR156" i="1" a="1"/>
  <c r="BR156" i="1" s="1"/>
  <c r="BR148" i="1" a="1"/>
  <c r="BR148" i="1" s="1"/>
  <c r="BQ68" i="1" a="1"/>
  <c r="BQ68" i="1" s="1"/>
  <c r="BY156" i="1" a="1"/>
  <c r="BY156" i="1" s="1"/>
  <c r="BX156" i="1" a="1"/>
  <c r="BX156" i="1" s="1"/>
  <c r="CI156" i="1" s="1"/>
  <c r="BP156" i="1" a="1"/>
  <c r="BP156" i="1" s="1"/>
  <c r="CA156" i="1" s="1"/>
  <c r="BX148" i="1" a="1"/>
  <c r="BX148" i="1" s="1"/>
  <c r="CI148" i="1" s="1"/>
  <c r="BP148" i="1" a="1"/>
  <c r="BP148" i="1" s="1"/>
  <c r="CA148" i="1" s="1"/>
  <c r="BT155" i="1" a="1"/>
  <c r="BT155" i="1" s="1"/>
  <c r="BT147" i="1" a="1"/>
  <c r="BT147" i="1" s="1"/>
  <c r="BR155" i="1" a="1"/>
  <c r="BR155" i="1" s="1"/>
  <c r="CC155" i="1" s="1"/>
  <c r="BT154" i="1" a="1"/>
  <c r="BT154" i="1" s="1"/>
  <c r="CE154" i="1" s="1"/>
  <c r="BR147" i="1" a="1"/>
  <c r="BR147" i="1" s="1"/>
  <c r="CC147" i="1" s="1"/>
  <c r="BT146" i="1" a="1"/>
  <c r="BT146" i="1" s="1"/>
  <c r="CE146" i="1" s="1"/>
  <c r="BS147" i="1" a="1"/>
  <c r="BS147" i="1" s="1"/>
  <c r="BK7" i="1"/>
  <c r="BI147" i="1" a="1"/>
  <c r="BI147" i="1" s="1"/>
  <c r="BY147" i="1" a="1"/>
  <c r="BY147" i="1" s="1"/>
  <c r="BQ147" i="1" a="1"/>
  <c r="BQ147" i="1" s="1"/>
  <c r="BS146" i="1" a="1"/>
  <c r="BS146" i="1" s="1"/>
  <c r="BV7" i="1"/>
  <c r="BP155" i="1" a="1"/>
  <c r="BP155" i="1" s="1"/>
  <c r="BX147" i="1" a="1"/>
  <c r="BX147" i="1" s="1"/>
  <c r="BR146" i="1" a="1"/>
  <c r="BR146" i="1" s="1"/>
  <c r="AO7" i="1"/>
  <c r="BW155" i="1" a="1"/>
  <c r="BW155" i="1" s="1"/>
  <c r="BY154" i="1" a="1"/>
  <c r="BY154" i="1" s="1"/>
  <c r="BQ146" i="1" a="1"/>
  <c r="BQ146" i="1" s="1"/>
  <c r="CG7" i="1"/>
  <c r="BK162" i="1"/>
  <c r="BX154" i="1" a="1"/>
  <c r="BX154" i="1" s="1"/>
  <c r="BP154" i="1" a="1"/>
  <c r="BP154" i="1" s="1"/>
  <c r="BV147" i="1" a="1"/>
  <c r="BV147" i="1" s="1"/>
  <c r="BX146" i="1" a="1"/>
  <c r="BX146" i="1" s="1"/>
  <c r="CI146" i="1" s="1"/>
  <c r="BP146" i="1" a="1"/>
  <c r="BP146" i="1" s="1"/>
  <c r="AZ7" i="1"/>
  <c r="BR83" i="1" a="1"/>
  <c r="BR83" i="1" s="1"/>
  <c r="BR75" i="1" a="1"/>
  <c r="BR75" i="1" s="1"/>
  <c r="BR67" i="1" a="1"/>
  <c r="BR67" i="1" s="1"/>
  <c r="BR51" i="1" a="1"/>
  <c r="BR51" i="1" s="1"/>
  <c r="BR35" i="1" a="1"/>
  <c r="BR35" i="1" s="1"/>
  <c r="BR27" i="1" a="1"/>
  <c r="BR27" i="1" s="1"/>
  <c r="BW154" i="1" a="1"/>
  <c r="BW154" i="1" s="1"/>
  <c r="BU147" i="1" a="1"/>
  <c r="BU147" i="1" s="1"/>
  <c r="BW146" i="1" a="1"/>
  <c r="BW146" i="1" s="1"/>
  <c r="BT88" i="1" a="1"/>
  <c r="BT88" i="1" s="1"/>
  <c r="BV80" i="1" a="1"/>
  <c r="BV80" i="1" s="1"/>
  <c r="BU64" i="1" a="1"/>
  <c r="BU64" i="1" s="1"/>
  <c r="BY56" i="1" a="1"/>
  <c r="BY56" i="1" s="1"/>
  <c r="BR48" i="1" a="1"/>
  <c r="BR48" i="1" s="1"/>
  <c r="BY40" i="1" a="1"/>
  <c r="BY40" i="1" s="1"/>
  <c r="BT32" i="1" a="1"/>
  <c r="BT32" i="1" s="1"/>
  <c r="BX24" i="1" a="1"/>
  <c r="BX24" i="1" s="1"/>
  <c r="BX152" i="1" a="1"/>
  <c r="BX152" i="1" s="1"/>
  <c r="CI152" i="1" s="1"/>
  <c r="BP152" i="1" a="1"/>
  <c r="BP152" i="1" s="1"/>
  <c r="BU152" i="1" a="1"/>
  <c r="BU152" i="1" s="1"/>
  <c r="BY162" i="1"/>
  <c r="BR152" i="1" a="1"/>
  <c r="BR152" i="1" s="1"/>
  <c r="BU272" i="1" a="1"/>
  <c r="BU272" i="1" s="1"/>
  <c r="BU117" i="1" a="1"/>
  <c r="BU117" i="1" s="1"/>
  <c r="BR266" i="1" a="1"/>
  <c r="BR266" i="1" s="1"/>
  <c r="BR111" i="1" a="1"/>
  <c r="BR111" i="1" s="1"/>
  <c r="BR258" i="1" a="1"/>
  <c r="BR258" i="1" s="1"/>
  <c r="BR103" i="1" a="1"/>
  <c r="BR103" i="1" s="1"/>
  <c r="BQ250" i="1" a="1"/>
  <c r="BQ250" i="1" s="1"/>
  <c r="BQ95" i="1" a="1"/>
  <c r="BQ95" i="1" s="1"/>
  <c r="BT157" i="1" a="1"/>
  <c r="BT157" i="1" s="1"/>
  <c r="CE157" i="1" s="1"/>
  <c r="BV155" i="1" a="1"/>
  <c r="BV155" i="1" s="1"/>
  <c r="CG155" i="1" s="1"/>
  <c r="BW152" i="1" a="1"/>
  <c r="BW152" i="1" s="1"/>
  <c r="CH152" i="1" s="1"/>
  <c r="BR149" i="1" a="1"/>
  <c r="BR149" i="1" s="1"/>
  <c r="CC149" i="1" s="1"/>
  <c r="BV145" i="1" a="1"/>
  <c r="BV145" i="1" s="1"/>
  <c r="CG145" i="1" s="1"/>
  <c r="BY134" i="1" a="1"/>
  <c r="BY134" i="1" s="1"/>
  <c r="BY110" i="1" a="1"/>
  <c r="BY110" i="1" s="1"/>
  <c r="BP158" i="1" a="1"/>
  <c r="BP158" i="1" s="1"/>
  <c r="CA158" i="1" s="1"/>
  <c r="BW156" i="1" a="1"/>
  <c r="BW156" i="1" s="1"/>
  <c r="CH156" i="1" s="1"/>
  <c r="BQ156" i="1" a="1"/>
  <c r="BQ156" i="1" s="1"/>
  <c r="CB156" i="1" s="1"/>
  <c r="BU155" i="1" a="1"/>
  <c r="BU155" i="1" s="1"/>
  <c r="CF155" i="1" s="1"/>
  <c r="BR153" i="1" a="1"/>
  <c r="BR153" i="1" s="1"/>
  <c r="CC153" i="1" s="1"/>
  <c r="BV152" i="1" a="1"/>
  <c r="BV152" i="1" s="1"/>
  <c r="CG152" i="1" s="1"/>
  <c r="BQ176" i="1" a="1"/>
  <c r="BQ176" i="1" s="1"/>
  <c r="BQ21" i="1" a="1"/>
  <c r="BQ21" i="1" s="1"/>
  <c r="BS157" i="1" a="1"/>
  <c r="BS157" i="1" s="1"/>
  <c r="CD157" i="1" s="1"/>
  <c r="BX150" i="1" a="1"/>
  <c r="BX150" i="1" s="1"/>
  <c r="BX144" i="1" a="1"/>
  <c r="BX144" i="1" s="1"/>
  <c r="BS142" i="1" a="1"/>
  <c r="BS142" i="1" s="1"/>
  <c r="BR139" i="1" a="1"/>
  <c r="BR139" i="1" s="1"/>
  <c r="BS125" i="1" a="1"/>
  <c r="BS125" i="1" s="1"/>
  <c r="BR99" i="1" a="1"/>
  <c r="BR99" i="1" s="1"/>
  <c r="BQ97" i="1" a="1"/>
  <c r="BQ97" i="1" s="1"/>
  <c r="BQ248" i="1" a="1"/>
  <c r="BQ248" i="1" s="1"/>
  <c r="BQ93" i="1" a="1"/>
  <c r="BQ93" i="1" s="1"/>
  <c r="BR287" i="1" a="1"/>
  <c r="BR287" i="1" s="1"/>
  <c r="BR132" i="1" a="1"/>
  <c r="BR132" i="1" s="1"/>
  <c r="BV279" i="1" a="1"/>
  <c r="BV279" i="1" s="1"/>
  <c r="BV124" i="1" a="1"/>
  <c r="BV124" i="1" s="1"/>
  <c r="BR263" i="1" a="1"/>
  <c r="BR263" i="1" s="1"/>
  <c r="BR108" i="1" a="1"/>
  <c r="BR108" i="1" s="1"/>
  <c r="BU158" i="1" a="1"/>
  <c r="BU158" i="1" s="1"/>
  <c r="BR157" i="1" a="1"/>
  <c r="BR157" i="1" s="1"/>
  <c r="CC157" i="1" s="1"/>
  <c r="BS154" i="1" a="1"/>
  <c r="BS154" i="1" s="1"/>
  <c r="CD154" i="1" s="1"/>
  <c r="BY151" i="1" a="1"/>
  <c r="BY151" i="1" s="1"/>
  <c r="CJ151" i="1" s="1"/>
  <c r="BS151" i="1" a="1"/>
  <c r="BS151" i="1" s="1"/>
  <c r="CD151" i="1" s="1"/>
  <c r="BY140" i="1" a="1"/>
  <c r="BY140" i="1" s="1"/>
  <c r="BY100" i="1" a="1"/>
  <c r="BY100" i="1" s="1"/>
  <c r="BR246" i="1" a="1"/>
  <c r="BR246" i="1" s="1"/>
  <c r="BR91" i="1" a="1"/>
  <c r="BR91" i="1" s="1"/>
  <c r="BR214" i="1" a="1"/>
  <c r="BR214" i="1" s="1"/>
  <c r="BR59" i="1" a="1"/>
  <c r="BR59" i="1" s="1"/>
  <c r="BU156" i="1" a="1"/>
  <c r="BU156" i="1" s="1"/>
  <c r="CF156" i="1" s="1"/>
  <c r="BY155" i="1" a="1"/>
  <c r="BY155" i="1" s="1"/>
  <c r="CJ155" i="1" s="1"/>
  <c r="BS155" i="1" a="1"/>
  <c r="BS155" i="1" s="1"/>
  <c r="CD155" i="1" s="1"/>
  <c r="BR154" i="1" a="1"/>
  <c r="BR154" i="1" s="1"/>
  <c r="CC154" i="1" s="1"/>
  <c r="BT152" i="1" a="1"/>
  <c r="BT152" i="1" s="1"/>
  <c r="BY148" i="1" a="1"/>
  <c r="BY148" i="1" s="1"/>
  <c r="BX145" i="1" a="1"/>
  <c r="BX145" i="1" s="1"/>
  <c r="BR135" i="1" a="1"/>
  <c r="BR135" i="1" s="1"/>
  <c r="BH257" i="1" a="1"/>
  <c r="BH257" i="1" s="1"/>
  <c r="BS102" i="1" a="1"/>
  <c r="BS102" i="1" s="1"/>
  <c r="BQ249" i="1" a="1"/>
  <c r="BQ249" i="1" s="1"/>
  <c r="BQ94" i="1" a="1"/>
  <c r="BQ94" i="1" s="1"/>
  <c r="BQ241" i="1" a="1"/>
  <c r="BQ241" i="1" s="1"/>
  <c r="BQ86" i="1" a="1"/>
  <c r="BQ86" i="1" s="1"/>
  <c r="BU264" i="1" a="1"/>
  <c r="BU264" i="1" s="1"/>
  <c r="BU109" i="1" a="1"/>
  <c r="BU109" i="1" s="1"/>
  <c r="BR286" i="1" a="1"/>
  <c r="BR286" i="1" s="1"/>
  <c r="BR131" i="1" a="1"/>
  <c r="BR131" i="1" s="1"/>
  <c r="BR278" i="1" a="1"/>
  <c r="BR278" i="1" s="1"/>
  <c r="BR123" i="1" a="1"/>
  <c r="BR123" i="1" s="1"/>
  <c r="BR270" i="1" a="1"/>
  <c r="BR270" i="1" s="1"/>
  <c r="BR115" i="1" a="1"/>
  <c r="BR115" i="1" s="1"/>
  <c r="BR262" i="1" a="1"/>
  <c r="BR262" i="1" s="1"/>
  <c r="BR107" i="1" a="1"/>
  <c r="BR107" i="1" s="1"/>
  <c r="BR198" i="1" a="1"/>
  <c r="BR198" i="1" s="1"/>
  <c r="BR43" i="1" a="1"/>
  <c r="BR43" i="1" s="1"/>
  <c r="BT156" i="1" a="1"/>
  <c r="BT156" i="1" s="1"/>
  <c r="CE156" i="1" s="1"/>
  <c r="BX155" i="1" a="1"/>
  <c r="BX155" i="1" s="1"/>
  <c r="CI155" i="1" s="1"/>
  <c r="BQ154" i="1" a="1"/>
  <c r="BQ154" i="1" s="1"/>
  <c r="CB154" i="1" s="1"/>
  <c r="BS152" i="1" a="1"/>
  <c r="BS152" i="1" s="1"/>
  <c r="CD152" i="1" s="1"/>
  <c r="BW151" i="1" a="1"/>
  <c r="BW151" i="1" s="1"/>
  <c r="CH151" i="1" s="1"/>
  <c r="BW147" i="1" a="1"/>
  <c r="BW147" i="1" s="1"/>
  <c r="CH147" i="1" s="1"/>
  <c r="BV116" i="1" a="1"/>
  <c r="BV116" i="1" s="1"/>
  <c r="BR273" i="1" a="1"/>
  <c r="BR273" i="1" s="1"/>
  <c r="BR118" i="1" a="1"/>
  <c r="BR118" i="1" s="1"/>
  <c r="BR240" i="1" a="1"/>
  <c r="BR240" i="1" s="1"/>
  <c r="BR85" i="1" a="1"/>
  <c r="BR85" i="1" s="1"/>
  <c r="BW247" i="1" a="1"/>
  <c r="BW247" i="1" s="1"/>
  <c r="BW92" i="1" a="1"/>
  <c r="BW92" i="1" s="1"/>
  <c r="BU239" i="1" a="1"/>
  <c r="BU239" i="1" s="1"/>
  <c r="BU84" i="1" a="1"/>
  <c r="BU84" i="1" s="1"/>
  <c r="BQ284" i="1" a="1"/>
  <c r="BQ284" i="1" s="1"/>
  <c r="BQ129" i="1" a="1"/>
  <c r="BQ129" i="1" s="1"/>
  <c r="BR268" i="1" a="1"/>
  <c r="BR268" i="1" s="1"/>
  <c r="BR113" i="1" a="1"/>
  <c r="BR113" i="1" s="1"/>
  <c r="BQ236" i="1" a="1"/>
  <c r="BQ236" i="1" s="1"/>
  <c r="BQ81" i="1" a="1"/>
  <c r="BQ81" i="1" s="1"/>
  <c r="BY158" i="1" a="1"/>
  <c r="BY158" i="1" s="1"/>
  <c r="CJ158" i="1" s="1"/>
  <c r="BR158" i="1" a="1"/>
  <c r="BR158" i="1" s="1"/>
  <c r="CC158" i="1" s="1"/>
  <c r="BP147" i="1" a="1"/>
  <c r="BP147" i="1" s="1"/>
  <c r="CA147" i="1" s="1"/>
  <c r="BP145" i="1" a="1"/>
  <c r="BP145" i="1" s="1"/>
  <c r="CA145" i="1" s="1"/>
  <c r="BY141" i="1" a="1"/>
  <c r="BY141" i="1" s="1"/>
  <c r="BG256" i="1" a="1"/>
  <c r="BG256" i="1" s="1"/>
  <c r="BR101" i="1" a="1"/>
  <c r="BR101" i="1" s="1"/>
  <c r="BK283" i="1" a="1"/>
  <c r="BK283" i="1" s="1"/>
  <c r="BV128" i="1" a="1"/>
  <c r="BV128" i="1" s="1"/>
  <c r="BE275" i="1" a="1"/>
  <c r="BE275" i="1" s="1"/>
  <c r="BP120" i="1" a="1"/>
  <c r="BP120" i="1" s="1"/>
  <c r="BL267" i="1" a="1"/>
  <c r="BL267" i="1" s="1"/>
  <c r="BW112" i="1" a="1"/>
  <c r="BW112" i="1" s="1"/>
  <c r="BV251" i="1" a="1"/>
  <c r="BV251" i="1" s="1"/>
  <c r="BV96" i="1" a="1"/>
  <c r="BV96" i="1" s="1"/>
  <c r="BR227" i="1" a="1"/>
  <c r="BR227" i="1" s="1"/>
  <c r="BR72" i="1" a="1"/>
  <c r="BR72" i="1" s="1"/>
  <c r="BU157" i="1" a="1"/>
  <c r="BU157" i="1" s="1"/>
  <c r="CF157" i="1" s="1"/>
  <c r="BQ155" i="1" a="1"/>
  <c r="BQ155" i="1" s="1"/>
  <c r="CB155" i="1" s="1"/>
  <c r="BU154" i="1" a="1"/>
  <c r="BU154" i="1" s="1"/>
  <c r="CF154" i="1" s="1"/>
  <c r="BX149" i="1" a="1"/>
  <c r="BX149" i="1" s="1"/>
  <c r="CI149" i="1" s="1"/>
  <c r="BW148" i="1" a="1"/>
  <c r="BW148" i="1" s="1"/>
  <c r="CH148" i="1" s="1"/>
  <c r="BQ148" i="1" a="1"/>
  <c r="BQ148" i="1" s="1"/>
  <c r="BY146" i="1" a="1"/>
  <c r="BY146" i="1" s="1"/>
  <c r="CJ146" i="1" s="1"/>
  <c r="BY136" i="1" a="1"/>
  <c r="BY136" i="1" s="1"/>
  <c r="BY133" i="1" a="1"/>
  <c r="BY133" i="1" s="1"/>
  <c r="BS104" i="1" a="1"/>
  <c r="BS104" i="1" s="1"/>
  <c r="BH147" i="1" a="1"/>
  <c r="BH147" i="1" s="1"/>
  <c r="BS7" i="1"/>
  <c r="BH7" i="1"/>
  <c r="CF7" i="1"/>
  <c r="AW7" i="1"/>
  <c r="AV9" i="1"/>
  <c r="AU9" i="1"/>
  <c r="BQ9" i="1" s="1" a="1"/>
  <c r="BQ9" i="1" s="1"/>
  <c r="AY7" i="1"/>
  <c r="CD7" i="1"/>
  <c r="BH162" i="1"/>
  <c r="BQ7" i="1"/>
  <c r="AL7" i="1"/>
  <c r="BN162" i="1"/>
  <c r="BF162" i="1"/>
  <c r="AR7" i="1"/>
  <c r="BI155" i="1" a="1"/>
  <c r="BI155" i="1" s="1"/>
  <c r="BG152" i="1" a="1"/>
  <c r="BG152" i="1" s="1"/>
  <c r="BB138" i="1"/>
  <c r="BX293" i="1" s="1" a="1"/>
  <c r="BX293" i="1" s="1"/>
  <c r="BI151" i="1" a="1"/>
  <c r="BI151" i="1" s="1"/>
  <c r="BG148" i="1" a="1"/>
  <c r="BG148" i="1" s="1"/>
  <c r="BK154" i="1" a="1"/>
  <c r="BK154" i="1" s="1"/>
  <c r="BM157" i="1" a="1"/>
  <c r="BM157" i="1" s="1"/>
  <c r="BK150" i="1" a="1"/>
  <c r="BK150" i="1" s="1"/>
  <c r="BM153" i="1" a="1"/>
  <c r="BM153" i="1" s="1"/>
  <c r="BK146" i="1" a="1"/>
  <c r="BK146" i="1" s="1"/>
  <c r="BG156" i="1" a="1"/>
  <c r="BG156" i="1" s="1"/>
  <c r="BE153" i="1" a="1"/>
  <c r="BE153" i="1" s="1"/>
  <c r="AY106" i="1"/>
  <c r="BJ106" i="1" s="1" a="1"/>
  <c r="BJ106" i="1" s="1"/>
  <c r="AV106" i="1"/>
  <c r="BG106" i="1" s="1" a="1"/>
  <c r="BG106" i="1" s="1"/>
  <c r="BK158" i="1" a="1"/>
  <c r="BK158" i="1" s="1"/>
  <c r="BN145" i="1" a="1"/>
  <c r="BN145" i="1" s="1"/>
  <c r="BN154" i="1" a="1"/>
  <c r="BN154" i="1" s="1"/>
  <c r="BL155" i="1" a="1"/>
  <c r="BL155" i="1" s="1"/>
  <c r="BA144" i="1"/>
  <c r="BF158" i="1" a="1"/>
  <c r="BF158" i="1" s="1"/>
  <c r="AX90" i="1"/>
  <c r="BI245" i="1" s="1" a="1"/>
  <c r="BI245" i="1" s="1"/>
  <c r="BB34" i="1"/>
  <c r="BX34" i="1" s="1" a="1"/>
  <c r="BX34" i="1" s="1"/>
  <c r="BE157" i="1" a="1"/>
  <c r="BE157" i="1" s="1"/>
  <c r="BC89" i="1"/>
  <c r="BF157" i="1" a="1"/>
  <c r="BF157" i="1" s="1"/>
  <c r="BN149" i="1" a="1"/>
  <c r="BN149" i="1" s="1"/>
  <c r="BL154" i="1" a="1"/>
  <c r="BL154" i="1" s="1"/>
  <c r="AY51" i="1"/>
  <c r="BU51" i="1" s="1" a="1"/>
  <c r="BU51" i="1" s="1"/>
  <c r="BL158" i="1" a="1"/>
  <c r="BL158" i="1" s="1"/>
  <c r="BK151" i="1" a="1"/>
  <c r="BK151" i="1" s="1"/>
  <c r="BL146" i="1" a="1"/>
  <c r="BL146" i="1" s="1"/>
  <c r="BH156" i="1" a="1"/>
  <c r="BH156" i="1" s="1"/>
  <c r="BJ151" i="1" a="1"/>
  <c r="BJ151" i="1" s="1"/>
  <c r="BF149" i="1" a="1"/>
  <c r="BF149" i="1" s="1"/>
  <c r="BC139" i="1"/>
  <c r="AT121" i="1"/>
  <c r="BE276" i="1" s="1" a="1"/>
  <c r="BE276" i="1" s="1"/>
  <c r="BJ147" i="1" a="1"/>
  <c r="BJ147" i="1" s="1"/>
  <c r="BF153" i="1" a="1"/>
  <c r="BF153" i="1" s="1"/>
  <c r="BL150" i="1" a="1"/>
  <c r="BL150" i="1" s="1"/>
  <c r="BH148" i="1" a="1"/>
  <c r="BH148" i="1" s="1"/>
  <c r="BA143" i="1"/>
  <c r="AW122" i="1"/>
  <c r="BH277" i="1" s="1" a="1"/>
  <c r="BH277" i="1" s="1"/>
  <c r="AY59" i="1"/>
  <c r="BJ59" i="1" s="1" a="1"/>
  <c r="BJ59" i="1" s="1"/>
  <c r="AT63" i="1"/>
  <c r="BP218" i="1" s="1" a="1"/>
  <c r="BP218" i="1" s="1"/>
  <c r="AY63" i="1"/>
  <c r="AX121" i="1"/>
  <c r="AY58" i="1"/>
  <c r="BN157" i="1" a="1"/>
  <c r="BN157" i="1" s="1"/>
  <c r="BH153" i="1" a="1"/>
  <c r="BH153" i="1" s="1"/>
  <c r="AW95" i="1"/>
  <c r="BH95" i="1" s="1" a="1"/>
  <c r="BH95" i="1" s="1"/>
  <c r="BC98" i="1"/>
  <c r="BF145" i="1" a="1"/>
  <c r="BF145" i="1" s="1"/>
  <c r="BG146" i="1" a="1"/>
  <c r="BG146" i="1" s="1"/>
  <c r="BM151" i="1" a="1"/>
  <c r="BM151" i="1" s="1"/>
  <c r="BK148" i="1" a="1"/>
  <c r="BK148" i="1" s="1"/>
  <c r="AY66" i="1"/>
  <c r="AZ34" i="1"/>
  <c r="AT90" i="1"/>
  <c r="BE90" i="1" s="1" a="1"/>
  <c r="BE90" i="1" s="1"/>
  <c r="AV98" i="1"/>
  <c r="AY137" i="1"/>
  <c r="BJ292" i="1" s="1" a="1"/>
  <c r="BJ292" i="1" s="1"/>
  <c r="BB114" i="1"/>
  <c r="AZ98" i="1"/>
  <c r="BK98" i="1" s="1" a="1"/>
  <c r="BK98" i="1" s="1"/>
  <c r="BB82" i="1"/>
  <c r="AW66" i="1"/>
  <c r="BB50" i="1"/>
  <c r="AZ33" i="1"/>
  <c r="BV33" i="1" s="1" a="1"/>
  <c r="BV33" i="1" s="1"/>
  <c r="AT74" i="1"/>
  <c r="BP74" i="1" s="1" a="1"/>
  <c r="BP74" i="1" s="1"/>
  <c r="AU82" i="1"/>
  <c r="BQ237" i="1" s="1" a="1"/>
  <c r="BQ237" i="1" s="1"/>
  <c r="BB130" i="1"/>
  <c r="AY114" i="1"/>
  <c r="AX98" i="1"/>
  <c r="AZ82" i="1"/>
  <c r="AY65" i="1"/>
  <c r="AZ50" i="1"/>
  <c r="BV50" i="1" s="1" a="1"/>
  <c r="BV50" i="1" s="1"/>
  <c r="AW33" i="1"/>
  <c r="BS33" i="1" s="1" a="1"/>
  <c r="BS33" i="1" s="1"/>
  <c r="AV73" i="1"/>
  <c r="BR73" i="1" s="1" a="1"/>
  <c r="BR73" i="1" s="1"/>
  <c r="BM147" i="1" a="1"/>
  <c r="BM147" i="1" s="1"/>
  <c r="BK156" i="1" a="1"/>
  <c r="BK156" i="1" s="1"/>
  <c r="BI153" i="1" a="1"/>
  <c r="BI153" i="1" s="1"/>
  <c r="BG150" i="1" a="1"/>
  <c r="BG150" i="1" s="1"/>
  <c r="BE155" i="1" a="1"/>
  <c r="BE155" i="1" s="1"/>
  <c r="AY130" i="1"/>
  <c r="BJ130" i="1" s="1" a="1"/>
  <c r="BJ130" i="1" s="1"/>
  <c r="AV58" i="1"/>
  <c r="AZ138" i="1"/>
  <c r="BK293" i="1" s="1" a="1"/>
  <c r="BK293" i="1" s="1"/>
  <c r="BB49" i="1"/>
  <c r="BX49" i="1" s="1" a="1"/>
  <c r="BX49" i="1" s="1"/>
  <c r="AT34" i="1"/>
  <c r="BB129" i="1"/>
  <c r="AW113" i="1"/>
  <c r="BH268" i="1" s="1" a="1"/>
  <c r="BH268" i="1" s="1"/>
  <c r="BA74" i="1"/>
  <c r="BL229" i="1" s="1" a="1"/>
  <c r="BL229" i="1" s="1"/>
  <c r="BA26" i="1"/>
  <c r="BW26" i="1" s="1" a="1"/>
  <c r="BW26" i="1" s="1"/>
  <c r="AV138" i="1"/>
  <c r="AU42" i="1"/>
  <c r="BQ197" i="1" s="1" a="1"/>
  <c r="BQ197" i="1" s="1"/>
  <c r="BC122" i="1"/>
  <c r="AW109" i="1"/>
  <c r="BB90" i="1"/>
  <c r="AY74" i="1"/>
  <c r="BU74" i="1" s="1" a="1"/>
  <c r="BU74" i="1" s="1"/>
  <c r="BC58" i="1"/>
  <c r="BY58" i="1" s="1" a="1"/>
  <c r="BY58" i="1" s="1"/>
  <c r="AZ42" i="1"/>
  <c r="BK197" i="1" s="1" a="1"/>
  <c r="BK197" i="1" s="1"/>
  <c r="AW26" i="1"/>
  <c r="AV130" i="1"/>
  <c r="BR130" i="1" s="1" a="1"/>
  <c r="BR130" i="1" s="1"/>
  <c r="AU41" i="1"/>
  <c r="BI149" i="1" a="1"/>
  <c r="BI149" i="1" s="1"/>
  <c r="AW114" i="1"/>
  <c r="BH114" i="1" s="1" a="1"/>
  <c r="BH114" i="1" s="1"/>
  <c r="AZ97" i="1"/>
  <c r="BK252" i="1" s="1" a="1"/>
  <c r="BK252" i="1" s="1"/>
  <c r="AX82" i="1"/>
  <c r="BI237" i="1" s="1" a="1"/>
  <c r="BI237" i="1" s="1"/>
  <c r="BC26" i="1"/>
  <c r="BB42" i="1"/>
  <c r="BX197" i="1" s="1" a="1"/>
  <c r="BX197" i="1" s="1"/>
  <c r="AZ122" i="1"/>
  <c r="BA106" i="1"/>
  <c r="AZ90" i="1"/>
  <c r="AW74" i="1"/>
  <c r="BS74" i="1" s="1" a="1"/>
  <c r="BS74" i="1" s="1"/>
  <c r="BA58" i="1"/>
  <c r="AX39" i="1"/>
  <c r="BI39" i="1" s="1" a="1"/>
  <c r="BI39" i="1" s="1"/>
  <c r="AT130" i="1"/>
  <c r="AU119" i="1"/>
  <c r="BQ119" i="1" s="1" a="1"/>
  <c r="BQ119" i="1" s="1"/>
  <c r="AU34" i="1"/>
  <c r="BQ189" i="1" s="1" a="1"/>
  <c r="BQ189" i="1" s="1"/>
  <c r="BE151" i="1" a="1"/>
  <c r="BE151" i="1" s="1"/>
  <c r="BC138" i="1"/>
  <c r="BN293" i="1" s="1" a="1"/>
  <c r="BN293" i="1" s="1"/>
  <c r="BA130" i="1"/>
  <c r="AX122" i="1"/>
  <c r="BI122" i="1" s="1" a="1"/>
  <c r="BI122" i="1" s="1"/>
  <c r="BA98" i="1"/>
  <c r="BA90" i="1"/>
  <c r="AY82" i="1"/>
  <c r="BU82" i="1" s="1" a="1"/>
  <c r="BU82" i="1" s="1"/>
  <c r="BC66" i="1"/>
  <c r="BC50" i="1"/>
  <c r="BA42" i="1"/>
  <c r="BW42" i="1" s="1" a="1"/>
  <c r="BW42" i="1" s="1"/>
  <c r="AX34" i="1"/>
  <c r="AT138" i="1"/>
  <c r="BP138" i="1" s="1" a="1"/>
  <c r="BP138" i="1" s="1"/>
  <c r="AT66" i="1"/>
  <c r="BP221" i="1" s="1" a="1"/>
  <c r="BP221" i="1" s="1"/>
  <c r="AV122" i="1"/>
  <c r="BR122" i="1" s="1" a="1"/>
  <c r="BR122" i="1" s="1"/>
  <c r="AV74" i="1"/>
  <c r="BR74" i="1" s="1" a="1"/>
  <c r="BR74" i="1" s="1"/>
  <c r="AU26" i="1"/>
  <c r="BA138" i="1"/>
  <c r="AW130" i="1"/>
  <c r="BH285" i="1" s="1" a="1"/>
  <c r="BH285" i="1" s="1"/>
  <c r="BB106" i="1"/>
  <c r="AY98" i="1"/>
  <c r="BJ98" i="1" s="1" a="1"/>
  <c r="BJ98" i="1" s="1"/>
  <c r="AY90" i="1"/>
  <c r="BJ90" i="1" s="1" a="1"/>
  <c r="BJ90" i="1" s="1"/>
  <c r="BC74" i="1"/>
  <c r="AZ66" i="1"/>
  <c r="BB58" i="1"/>
  <c r="BA50" i="1"/>
  <c r="AX42" i="1"/>
  <c r="BT42" i="1" s="1" a="1"/>
  <c r="BT42" i="1" s="1"/>
  <c r="AT122" i="1"/>
  <c r="AT50" i="1"/>
  <c r="BE50" i="1" s="1" a="1"/>
  <c r="BE50" i="1" s="1"/>
  <c r="AU114" i="1"/>
  <c r="AU66" i="1"/>
  <c r="AX138" i="1"/>
  <c r="AX129" i="1"/>
  <c r="AZ114" i="1"/>
  <c r="BK114" i="1" s="1" a="1"/>
  <c r="BK114" i="1" s="1"/>
  <c r="AZ106" i="1"/>
  <c r="AW98" i="1"/>
  <c r="AZ74" i="1"/>
  <c r="AX66" i="1"/>
  <c r="BT66" i="1" s="1" a="1"/>
  <c r="BT66" i="1" s="1"/>
  <c r="AZ58" i="1"/>
  <c r="BV58" i="1" s="1" a="1"/>
  <c r="BV58" i="1" s="1"/>
  <c r="AX50" i="1"/>
  <c r="BC34" i="1"/>
  <c r="BB26" i="1"/>
  <c r="BX26" i="1" s="1" a="1"/>
  <c r="BX26" i="1" s="1"/>
  <c r="AT106" i="1"/>
  <c r="AT26" i="1"/>
  <c r="AU106" i="1"/>
  <c r="AV50" i="1"/>
  <c r="BC130" i="1"/>
  <c r="BB122" i="1"/>
  <c r="AX114" i="1"/>
  <c r="AX106" i="1"/>
  <c r="BT261" i="1" s="1" a="1"/>
  <c r="BT261" i="1" s="1"/>
  <c r="BA82" i="1"/>
  <c r="BW82" i="1" s="1" a="1"/>
  <c r="BW82" i="1" s="1"/>
  <c r="AX74" i="1"/>
  <c r="BI74" i="1" s="1" a="1"/>
  <c r="BI74" i="1" s="1"/>
  <c r="AW58" i="1"/>
  <c r="BC42" i="1"/>
  <c r="BY197" i="1" s="1" a="1"/>
  <c r="BY197" i="1" s="1"/>
  <c r="BA34" i="1"/>
  <c r="BL34" i="1" s="1" a="1"/>
  <c r="BL34" i="1" s="1"/>
  <c r="AY26" i="1"/>
  <c r="AT82" i="1"/>
  <c r="BP82" i="1" s="1" a="1"/>
  <c r="BP82" i="1" s="1"/>
  <c r="AU138" i="1"/>
  <c r="BF293" i="1" s="1" a="1"/>
  <c r="BF293" i="1" s="1"/>
  <c r="AU90" i="1"/>
  <c r="BQ90" i="1" s="1" a="1"/>
  <c r="BQ90" i="1" s="1"/>
  <c r="AW138" i="1"/>
  <c r="AX130" i="1"/>
  <c r="AY122" i="1"/>
  <c r="BA114" i="1"/>
  <c r="BW114" i="1" s="1" a="1"/>
  <c r="BW114" i="1" s="1"/>
  <c r="BC106" i="1"/>
  <c r="BB98" i="1"/>
  <c r="BX98" i="1" s="1" a="1"/>
  <c r="BX98" i="1" s="1"/>
  <c r="BC90" i="1"/>
  <c r="BN245" i="1" s="1" a="1"/>
  <c r="BN245" i="1" s="1"/>
  <c r="BC82" i="1"/>
  <c r="BY82" i="1" s="1" a="1"/>
  <c r="BY82" i="1" s="1"/>
  <c r="BB74" i="1"/>
  <c r="BB66" i="1"/>
  <c r="BB53" i="1"/>
  <c r="AW50" i="1"/>
  <c r="BS205" i="1" s="1" a="1"/>
  <c r="BS205" i="1" s="1"/>
  <c r="AW42" i="1"/>
  <c r="AW34" i="1"/>
  <c r="AX26" i="1"/>
  <c r="BT26" i="1" s="1" a="1"/>
  <c r="BT26" i="1" s="1"/>
  <c r="AT98" i="1"/>
  <c r="AT42" i="1"/>
  <c r="BP42" i="1" s="1" a="1"/>
  <c r="BP42" i="1" s="1"/>
  <c r="AU122" i="1"/>
  <c r="AV82" i="1"/>
  <c r="BR82" i="1" s="1" a="1"/>
  <c r="BR82" i="1" s="1"/>
  <c r="AV42" i="1"/>
  <c r="BR197" i="1" s="1" a="1"/>
  <c r="BR197" i="1" s="1"/>
  <c r="BH158" i="1" a="1"/>
  <c r="BH158" i="1" s="1"/>
  <c r="AZ136" i="1"/>
  <c r="BJ153" i="1" a="1"/>
  <c r="BJ153" i="1" s="1"/>
  <c r="AX120" i="1"/>
  <c r="AX117" i="1"/>
  <c r="AY21" i="1"/>
  <c r="AY138" i="1"/>
  <c r="BJ138" i="1" s="1" a="1"/>
  <c r="BJ138" i="1" s="1"/>
  <c r="AZ130" i="1"/>
  <c r="BA122" i="1"/>
  <c r="BL277" i="1" s="1" a="1"/>
  <c r="BL277" i="1" s="1"/>
  <c r="BC114" i="1"/>
  <c r="AX109" i="1"/>
  <c r="AW106" i="1"/>
  <c r="BH106" i="1" s="1" a="1"/>
  <c r="BH106" i="1" s="1"/>
  <c r="AW90" i="1"/>
  <c r="AW82" i="1"/>
  <c r="BS82" i="1" s="1" a="1"/>
  <c r="BS82" i="1" s="1"/>
  <c r="BB69" i="1"/>
  <c r="BX69" i="1" s="1" a="1"/>
  <c r="BX69" i="1" s="1"/>
  <c r="AX58" i="1"/>
  <c r="AY50" i="1"/>
  <c r="BJ50" i="1" s="1" a="1"/>
  <c r="BJ50" i="1" s="1"/>
  <c r="AY42" i="1"/>
  <c r="AY34" i="1"/>
  <c r="BU34" i="1" s="1" a="1"/>
  <c r="BU34" i="1" s="1"/>
  <c r="AZ26" i="1"/>
  <c r="AT114" i="1"/>
  <c r="BP114" i="1" s="1" a="1"/>
  <c r="BP114" i="1" s="1"/>
  <c r="AT58" i="1"/>
  <c r="AU130" i="1"/>
  <c r="BF285" i="1" s="1" a="1"/>
  <c r="BF285" i="1" s="1"/>
  <c r="AU98" i="1"/>
  <c r="AU58" i="1"/>
  <c r="BQ213" i="1" s="1" a="1"/>
  <c r="BQ213" i="1" s="1"/>
  <c r="BF147" i="1" a="1"/>
  <c r="BF147" i="1" s="1"/>
  <c r="CB147" i="1" s="1"/>
  <c r="BJ152" i="1" a="1"/>
  <c r="BJ152" i="1" s="1"/>
  <c r="BF150" i="1" a="1"/>
  <c r="BF150" i="1" s="1"/>
  <c r="AX137" i="1"/>
  <c r="AZ129" i="1"/>
  <c r="BK129" i="1" s="1" a="1"/>
  <c r="BK129" i="1" s="1"/>
  <c r="AW121" i="1"/>
  <c r="BH121" i="1" s="1" a="1"/>
  <c r="BH121" i="1" s="1"/>
  <c r="AX111" i="1"/>
  <c r="AW97" i="1"/>
  <c r="AX65" i="1"/>
  <c r="BA53" i="1"/>
  <c r="AY33" i="1"/>
  <c r="BU33" i="1" s="1" a="1"/>
  <c r="BU33" i="1" s="1"/>
  <c r="AV143" i="1"/>
  <c r="BN153" i="1" a="1"/>
  <c r="BN153" i="1" s="1"/>
  <c r="BF151" i="1" a="1"/>
  <c r="BF151" i="1" s="1"/>
  <c r="AY143" i="1"/>
  <c r="BB135" i="1"/>
  <c r="BX135" i="1" s="1" a="1"/>
  <c r="BX135" i="1" s="1"/>
  <c r="AW129" i="1"/>
  <c r="AX119" i="1"/>
  <c r="BC105" i="1"/>
  <c r="BA89" i="1"/>
  <c r="BB81" i="1"/>
  <c r="BC61" i="1"/>
  <c r="BY61" i="1" s="1" a="1"/>
  <c r="BY61" i="1" s="1"/>
  <c r="BA49" i="1"/>
  <c r="BL204" i="1" s="1" a="1"/>
  <c r="BL204" i="1" s="1"/>
  <c r="AW31" i="1"/>
  <c r="AY25" i="1"/>
  <c r="BU25" i="1" s="1" a="1"/>
  <c r="BU25" i="1" s="1"/>
  <c r="AU71" i="1"/>
  <c r="BG145" i="1" a="1"/>
  <c r="BG145" i="1" s="1"/>
  <c r="BN150" i="1" a="1"/>
  <c r="BN150" i="1" s="1"/>
  <c r="BH146" i="1" a="1"/>
  <c r="BH146" i="1" s="1"/>
  <c r="BJ149" i="1" a="1"/>
  <c r="BJ149" i="1" s="1"/>
  <c r="BJ148" i="1" a="1"/>
  <c r="BJ148" i="1" s="1"/>
  <c r="AX143" i="1"/>
  <c r="BA105" i="1"/>
  <c r="AZ57" i="1"/>
  <c r="AY49" i="1"/>
  <c r="AX25" i="1"/>
  <c r="AU33" i="1"/>
  <c r="BQ33" i="1" s="1" a="1"/>
  <c r="BQ33" i="1" s="1"/>
  <c r="BA141" i="1"/>
  <c r="AX105" i="1"/>
  <c r="BI105" i="1" s="1" a="1"/>
  <c r="BI105" i="1" s="1"/>
  <c r="AY81" i="1"/>
  <c r="AZ73" i="1"/>
  <c r="BV73" i="1" s="1" a="1"/>
  <c r="BV73" i="1" s="1"/>
  <c r="AY57" i="1"/>
  <c r="BU212" i="1" s="1" a="1"/>
  <c r="BU212" i="1" s="1"/>
  <c r="AU31" i="1"/>
  <c r="BN147" i="1" a="1"/>
  <c r="BN147" i="1" s="1"/>
  <c r="BF146" i="1" a="1"/>
  <c r="BF146" i="1" s="1"/>
  <c r="BH149" i="1" a="1"/>
  <c r="BH149" i="1" s="1"/>
  <c r="BA135" i="1"/>
  <c r="AX127" i="1"/>
  <c r="BA81" i="1"/>
  <c r="BC125" i="1"/>
  <c r="BC121" i="1"/>
  <c r="AW117" i="1"/>
  <c r="BB113" i="1"/>
  <c r="AY47" i="1"/>
  <c r="BU47" i="1" s="1" a="1"/>
  <c r="BU47" i="1" s="1"/>
  <c r="BA41" i="1"/>
  <c r="BW41" i="1" s="1" a="1"/>
  <c r="BW41" i="1" s="1"/>
  <c r="AT89" i="1"/>
  <c r="AZ113" i="1"/>
  <c r="AY73" i="1"/>
  <c r="BU73" i="1" s="1" a="1"/>
  <c r="BU73" i="1" s="1"/>
  <c r="AW57" i="1"/>
  <c r="BS57" i="1" s="1" a="1"/>
  <c r="BS57" i="1" s="1"/>
  <c r="AZ41" i="1"/>
  <c r="BV41" i="1" s="1" a="1"/>
  <c r="BV41" i="1" s="1"/>
  <c r="BH150" i="1" a="1"/>
  <c r="BH150" i="1" s="1"/>
  <c r="BB133" i="1"/>
  <c r="BM133" i="1" s="1" a="1"/>
  <c r="BM133" i="1" s="1"/>
  <c r="BB137" i="1"/>
  <c r="BA133" i="1"/>
  <c r="BB121" i="1"/>
  <c r="AW105" i="1"/>
  <c r="BH105" i="1" s="1" a="1"/>
  <c r="BH105" i="1" s="1"/>
  <c r="AZ21" i="1"/>
  <c r="BV21" i="1" s="1" a="1"/>
  <c r="BV21" i="1" s="1"/>
  <c r="BA137" i="1"/>
  <c r="AY131" i="1"/>
  <c r="BC129" i="1"/>
  <c r="BN129" i="1" s="1" a="1"/>
  <c r="BN129" i="1" s="1"/>
  <c r="AZ121" i="1"/>
  <c r="AY113" i="1"/>
  <c r="AX103" i="1"/>
  <c r="BB97" i="1"/>
  <c r="AW73" i="1"/>
  <c r="BS73" i="1" s="1" a="1"/>
  <c r="BS73" i="1" s="1"/>
  <c r="AY55" i="1"/>
  <c r="AX41" i="1"/>
  <c r="BT41" i="1" s="1" a="1"/>
  <c r="BT41" i="1" s="1"/>
  <c r="AT77" i="1"/>
  <c r="BP77" i="1" s="1" a="1"/>
  <c r="BP77" i="1" s="1"/>
  <c r="AT33" i="1"/>
  <c r="AY89" i="1"/>
  <c r="BU89" i="1" s="1" a="1"/>
  <c r="BU89" i="1" s="1"/>
  <c r="AW81" i="1"/>
  <c r="BS81" i="1" s="1" a="1"/>
  <c r="BS81" i="1" s="1"/>
  <c r="BC73" i="1"/>
  <c r="BB65" i="1"/>
  <c r="BC57" i="1"/>
  <c r="BY57" i="1" s="1" a="1"/>
  <c r="BY57" i="1" s="1"/>
  <c r="AW49" i="1"/>
  <c r="BC33" i="1"/>
  <c r="BY33" i="1" s="1" a="1"/>
  <c r="BY33" i="1" s="1"/>
  <c r="BB25" i="1"/>
  <c r="AT73" i="1"/>
  <c r="AU121" i="1"/>
  <c r="AV89" i="1"/>
  <c r="AZ105" i="1"/>
  <c r="AY97" i="1"/>
  <c r="AX89" i="1"/>
  <c r="BB73" i="1"/>
  <c r="BX73" i="1" s="1" a="1"/>
  <c r="BX73" i="1" s="1"/>
  <c r="BA65" i="1"/>
  <c r="BB57" i="1"/>
  <c r="BC41" i="1"/>
  <c r="BB33" i="1"/>
  <c r="BA25" i="1"/>
  <c r="AT129" i="1"/>
  <c r="AT97" i="1"/>
  <c r="AT41" i="1"/>
  <c r="BP41" i="1" s="1" a="1"/>
  <c r="BP41" i="1" s="1"/>
  <c r="AU137" i="1"/>
  <c r="AU89" i="1"/>
  <c r="AU25" i="1"/>
  <c r="BF25" i="1" s="1" a="1"/>
  <c r="BF25" i="1" s="1"/>
  <c r="AZ137" i="1"/>
  <c r="AX113" i="1"/>
  <c r="AY105" i="1"/>
  <c r="AX97" i="1"/>
  <c r="AW89" i="1"/>
  <c r="BH89" i="1" s="1" a="1"/>
  <c r="BH89" i="1" s="1"/>
  <c r="BC81" i="1"/>
  <c r="BA73" i="1"/>
  <c r="AZ65" i="1"/>
  <c r="BA57" i="1"/>
  <c r="BW57" i="1" s="1" a="1"/>
  <c r="BW57" i="1" s="1"/>
  <c r="BC49" i="1"/>
  <c r="BB41" i="1"/>
  <c r="BA33" i="1"/>
  <c r="AZ25" i="1"/>
  <c r="BV180" i="1" s="1" a="1"/>
  <c r="BV180" i="1" s="1"/>
  <c r="AT65" i="1"/>
  <c r="BP65" i="1" s="1" a="1"/>
  <c r="BP65" i="1" s="1"/>
  <c r="AV65" i="1"/>
  <c r="BR65" i="1" s="1" a="1"/>
  <c r="BR65" i="1" s="1"/>
  <c r="AV41" i="1"/>
  <c r="AV129" i="1"/>
  <c r="AV81" i="1"/>
  <c r="AW137" i="1"/>
  <c r="BA129" i="1"/>
  <c r="BA121" i="1"/>
  <c r="BC113" i="1"/>
  <c r="BC97" i="1"/>
  <c r="BB89" i="1"/>
  <c r="AZ81" i="1"/>
  <c r="BV81" i="1" s="1" a="1"/>
  <c r="BV81" i="1" s="1"/>
  <c r="AX73" i="1"/>
  <c r="AW65" i="1"/>
  <c r="AX57" i="1"/>
  <c r="BI57" i="1" s="1" a="1"/>
  <c r="BI57" i="1" s="1"/>
  <c r="AZ49" i="1"/>
  <c r="AY41" i="1"/>
  <c r="AX33" i="1"/>
  <c r="BT188" i="1" s="1" a="1"/>
  <c r="BT188" i="1" s="1"/>
  <c r="AW25" i="1"/>
  <c r="AT113" i="1"/>
  <c r="AT81" i="1"/>
  <c r="AT57" i="1"/>
  <c r="BP57" i="1" s="1" a="1"/>
  <c r="BP57" i="1" s="1"/>
  <c r="AT25" i="1"/>
  <c r="BP180" i="1" s="1" a="1"/>
  <c r="BP180" i="1" s="1"/>
  <c r="AV57" i="1"/>
  <c r="AV33" i="1"/>
  <c r="BC137" i="1"/>
  <c r="AY129" i="1"/>
  <c r="AY121" i="1"/>
  <c r="BA113" i="1"/>
  <c r="BB105" i="1"/>
  <c r="BA97" i="1"/>
  <c r="BW97" i="1" s="1" a="1"/>
  <c r="BW97" i="1" s="1"/>
  <c r="AZ89" i="1"/>
  <c r="AX81" i="1"/>
  <c r="BT81" i="1" s="1" a="1"/>
  <c r="BT81" i="1" s="1"/>
  <c r="BC65" i="1"/>
  <c r="AX49" i="1"/>
  <c r="AW41" i="1"/>
  <c r="BC25" i="1"/>
  <c r="AT137" i="1"/>
  <c r="AT105" i="1"/>
  <c r="AT49" i="1"/>
  <c r="BP49" i="1" s="1" a="1"/>
  <c r="BP49" i="1" s="1"/>
  <c r="AV121" i="1"/>
  <c r="AU73" i="1"/>
  <c r="AU49" i="1"/>
  <c r="BA128" i="1"/>
  <c r="BA96" i="1"/>
  <c r="BA45" i="1"/>
  <c r="AZ37" i="1"/>
  <c r="BV37" i="1" s="1" a="1"/>
  <c r="BV37" i="1" s="1"/>
  <c r="BC24" i="1"/>
  <c r="BE150" i="1" a="1"/>
  <c r="BE150" i="1" s="1"/>
  <c r="BB141" i="1"/>
  <c r="AY128" i="1"/>
  <c r="AW101" i="1"/>
  <c r="AW88" i="1"/>
  <c r="BB79" i="1"/>
  <c r="BX79" i="1" s="1" a="1"/>
  <c r="BX79" i="1" s="1"/>
  <c r="AZ71" i="1"/>
  <c r="BK71" i="1" s="1" a="1"/>
  <c r="BK71" i="1" s="1"/>
  <c r="AY37" i="1"/>
  <c r="AY29" i="1"/>
  <c r="AT143" i="1"/>
  <c r="BP143" i="1" s="1" a="1"/>
  <c r="BP143" i="1" s="1"/>
  <c r="AU113" i="1"/>
  <c r="BE146" i="1" a="1"/>
  <c r="BE146" i="1" s="1"/>
  <c r="BE154" i="1" a="1"/>
  <c r="BE154" i="1" s="1"/>
  <c r="BC144" i="1"/>
  <c r="BN144" i="1" s="1" a="1"/>
  <c r="BN144" i="1" s="1"/>
  <c r="BB136" i="1"/>
  <c r="BA120" i="1"/>
  <c r="AW93" i="1"/>
  <c r="AW85" i="1"/>
  <c r="BC77" i="1"/>
  <c r="BN77" i="1" s="1" a="1"/>
  <c r="BN77" i="1" s="1"/>
  <c r="BC69" i="1"/>
  <c r="AT80" i="1"/>
  <c r="BM158" i="1" a="1"/>
  <c r="BM158" i="1" s="1"/>
  <c r="BM154" i="1" a="1"/>
  <c r="BM154" i="1" s="1"/>
  <c r="AY144" i="1"/>
  <c r="BB61" i="1"/>
  <c r="BM61" i="1" s="1" a="1"/>
  <c r="BM61" i="1" s="1"/>
  <c r="AV141" i="1"/>
  <c r="BR141" i="1" s="1" a="1"/>
  <c r="BR141" i="1" s="1"/>
  <c r="BL145" i="1" a="1"/>
  <c r="BL145" i="1" s="1"/>
  <c r="BK147" i="1" a="1"/>
  <c r="BK147" i="1" s="1"/>
  <c r="AY136" i="1"/>
  <c r="AX144" i="1"/>
  <c r="BB112" i="1"/>
  <c r="BI148" i="1" a="1"/>
  <c r="BI148" i="1" s="1"/>
  <c r="AX104" i="1"/>
  <c r="BB45" i="1"/>
  <c r="BC95" i="1"/>
  <c r="BB87" i="1"/>
  <c r="AZ79" i="1"/>
  <c r="BV79" i="1" s="1" a="1"/>
  <c r="BV79" i="1" s="1"/>
  <c r="AX71" i="1"/>
  <c r="AW63" i="1"/>
  <c r="AW55" i="1"/>
  <c r="BS55" i="1" s="1" a="1"/>
  <c r="BS55" i="1" s="1"/>
  <c r="AW47" i="1"/>
  <c r="BC31" i="1"/>
  <c r="BY31" i="1" s="1" a="1"/>
  <c r="BY31" i="1" s="1"/>
  <c r="BB23" i="1"/>
  <c r="AT95" i="1"/>
  <c r="AV127" i="1"/>
  <c r="AV79" i="1"/>
  <c r="BR79" i="1" s="1" a="1"/>
  <c r="BR79" i="1" s="1"/>
  <c r="AU39" i="1"/>
  <c r="BC127" i="1"/>
  <c r="BY282" i="1" s="1" a="1"/>
  <c r="BY282" i="1" s="1"/>
  <c r="BC119" i="1"/>
  <c r="BN119" i="1" s="1" a="1"/>
  <c r="BN119" i="1" s="1"/>
  <c r="BC111" i="1"/>
  <c r="BC103" i="1"/>
  <c r="BB95" i="1"/>
  <c r="BA87" i="1"/>
  <c r="AY79" i="1"/>
  <c r="AW71" i="1"/>
  <c r="BS71" i="1" s="1" a="1"/>
  <c r="BS71" i="1" s="1"/>
  <c r="BC39" i="1"/>
  <c r="BN39" i="1" s="1" a="1"/>
  <c r="BN39" i="1" s="1"/>
  <c r="BB31" i="1"/>
  <c r="BA23" i="1"/>
  <c r="AT135" i="1"/>
  <c r="AT55" i="1"/>
  <c r="AU79" i="1"/>
  <c r="AV47" i="1"/>
  <c r="BR47" i="1" s="1" a="1"/>
  <c r="BR47" i="1" s="1"/>
  <c r="AV34" i="1"/>
  <c r="AW143" i="1"/>
  <c r="BH143" i="1" s="1" a="1"/>
  <c r="BH143" i="1" s="1"/>
  <c r="AZ135" i="1"/>
  <c r="BB127" i="1"/>
  <c r="BB119" i="1"/>
  <c r="BB111" i="1"/>
  <c r="BB103" i="1"/>
  <c r="BA95" i="1"/>
  <c r="BL95" i="1" s="1" a="1"/>
  <c r="BL95" i="1" s="1"/>
  <c r="AZ87" i="1"/>
  <c r="AX79" i="1"/>
  <c r="BI79" i="1" s="1" a="1"/>
  <c r="BI79" i="1" s="1"/>
  <c r="BC63" i="1"/>
  <c r="BY63" i="1" s="1" a="1"/>
  <c r="BY63" i="1" s="1"/>
  <c r="BC55" i="1"/>
  <c r="BN55" i="1" s="1" a="1"/>
  <c r="BN55" i="1" s="1"/>
  <c r="BC47" i="1"/>
  <c r="BB39" i="1"/>
  <c r="BA31" i="1"/>
  <c r="AZ23" i="1"/>
  <c r="AT111" i="1"/>
  <c r="AT31" i="1"/>
  <c r="BE31" i="1" s="1" a="1"/>
  <c r="BE31" i="1" s="1"/>
  <c r="AU111" i="1"/>
  <c r="AU47" i="1"/>
  <c r="AU23" i="1"/>
  <c r="BA127" i="1"/>
  <c r="BA119" i="1"/>
  <c r="BA111" i="1"/>
  <c r="BA103" i="1"/>
  <c r="AZ95" i="1"/>
  <c r="BK250" i="1" s="1" a="1"/>
  <c r="BK250" i="1" s="1"/>
  <c r="AY87" i="1"/>
  <c r="AW79" i="1"/>
  <c r="BC71" i="1"/>
  <c r="BY71" i="1" s="1" a="1"/>
  <c r="BY71" i="1" s="1"/>
  <c r="BB63" i="1"/>
  <c r="BB55" i="1"/>
  <c r="BX55" i="1" s="1" a="1"/>
  <c r="BX55" i="1" s="1"/>
  <c r="BB47" i="1"/>
  <c r="BX47" i="1" s="1" a="1"/>
  <c r="BX47" i="1" s="1"/>
  <c r="BA39" i="1"/>
  <c r="AZ31" i="1"/>
  <c r="BV31" i="1" s="1" a="1"/>
  <c r="BV31" i="1" s="1"/>
  <c r="AY23" i="1"/>
  <c r="AT87" i="1"/>
  <c r="AT71" i="1"/>
  <c r="AV87" i="1"/>
  <c r="BC143" i="1"/>
  <c r="AX135" i="1"/>
  <c r="AZ127" i="1"/>
  <c r="AZ119" i="1"/>
  <c r="BK119" i="1" s="1" a="1"/>
  <c r="BK119" i="1" s="1"/>
  <c r="AZ111" i="1"/>
  <c r="BK111" i="1" s="1" a="1"/>
  <c r="BK111" i="1" s="1"/>
  <c r="AZ103" i="1"/>
  <c r="AY95" i="1"/>
  <c r="AX87" i="1"/>
  <c r="BB71" i="1"/>
  <c r="BX71" i="1" s="1" a="1"/>
  <c r="BX71" i="1" s="1"/>
  <c r="BA63" i="1"/>
  <c r="BA55" i="1"/>
  <c r="BA47" i="1"/>
  <c r="BL47" i="1" s="1" a="1"/>
  <c r="BL47" i="1" s="1"/>
  <c r="AZ39" i="1"/>
  <c r="BV194" i="1" s="1" a="1"/>
  <c r="BV194" i="1" s="1"/>
  <c r="AY31" i="1"/>
  <c r="AX23" i="1"/>
  <c r="AT127" i="1"/>
  <c r="AT47" i="1"/>
  <c r="AU135" i="1"/>
  <c r="AU87" i="1"/>
  <c r="AY135" i="1"/>
  <c r="BB143" i="1"/>
  <c r="AW135" i="1"/>
  <c r="AY127" i="1"/>
  <c r="BJ127" i="1" s="1" a="1"/>
  <c r="BJ127" i="1" s="1"/>
  <c r="AY119" i="1"/>
  <c r="AY111" i="1"/>
  <c r="AY103" i="1"/>
  <c r="AX95" i="1"/>
  <c r="AW87" i="1"/>
  <c r="BH87" i="1" s="1" a="1"/>
  <c r="BH87" i="1" s="1"/>
  <c r="BC79" i="1"/>
  <c r="BA71" i="1"/>
  <c r="BW71" i="1" s="1" a="1"/>
  <c r="BW71" i="1" s="1"/>
  <c r="AZ63" i="1"/>
  <c r="AZ55" i="1"/>
  <c r="AZ47" i="1"/>
  <c r="AY39" i="1"/>
  <c r="BU39" i="1" s="1" a="1"/>
  <c r="BU39" i="1" s="1"/>
  <c r="AX31" i="1"/>
  <c r="AW23" i="1"/>
  <c r="BS23" i="1" s="1" a="1"/>
  <c r="BS23" i="1" s="1"/>
  <c r="AT103" i="1"/>
  <c r="BE258" i="1" s="1" a="1"/>
  <c r="BE258" i="1" s="1"/>
  <c r="AT23" i="1"/>
  <c r="AV119" i="1"/>
  <c r="BG119" i="1" s="1" a="1"/>
  <c r="BG119" i="1" s="1"/>
  <c r="AV71" i="1"/>
  <c r="BR71" i="1" s="1" a="1"/>
  <c r="BR71" i="1" s="1"/>
  <c r="AV55" i="1"/>
  <c r="AV31" i="1"/>
  <c r="AZ143" i="1"/>
  <c r="BC135" i="1"/>
  <c r="BN135" i="1" s="1" a="1"/>
  <c r="BN135" i="1" s="1"/>
  <c r="AW127" i="1"/>
  <c r="AW119" i="1"/>
  <c r="AW111" i="1"/>
  <c r="AW103" i="1"/>
  <c r="BC87" i="1"/>
  <c r="BA79" i="1"/>
  <c r="AY71" i="1"/>
  <c r="AX63" i="1"/>
  <c r="AX55" i="1"/>
  <c r="AX47" i="1"/>
  <c r="AW39" i="1"/>
  <c r="BS39" i="1" s="1" a="1"/>
  <c r="BS39" i="1" s="1"/>
  <c r="BC23" i="1"/>
  <c r="BY23" i="1" s="1" a="1"/>
  <c r="BY23" i="1" s="1"/>
  <c r="AT119" i="1"/>
  <c r="AT79" i="1"/>
  <c r="AT39" i="1"/>
  <c r="AU143" i="1"/>
  <c r="BF143" i="1" s="1" a="1"/>
  <c r="BF143" i="1" s="1"/>
  <c r="AV114" i="1"/>
  <c r="AV90" i="1"/>
  <c r="AV66" i="1"/>
  <c r="BR221" i="1" s="1" a="1"/>
  <c r="BR221" i="1" s="1"/>
  <c r="AU50" i="1"/>
  <c r="AV39" i="1"/>
  <c r="AV26" i="1"/>
  <c r="BR26" i="1" s="1" a="1"/>
  <c r="BR26" i="1" s="1"/>
  <c r="AU96" i="1"/>
  <c r="AU56" i="1"/>
  <c r="BF56" i="1" s="1" a="1"/>
  <c r="BF56" i="1" s="1"/>
  <c r="AT48" i="1"/>
  <c r="AV137" i="1"/>
  <c r="AU32" i="1"/>
  <c r="BQ32" i="1" s="1" a="1"/>
  <c r="BQ32" i="1" s="1"/>
  <c r="AW72" i="1"/>
  <c r="BS72" i="1" s="1" a="1"/>
  <c r="BS72" i="1" s="1"/>
  <c r="AZ64" i="1"/>
  <c r="AY32" i="1"/>
  <c r="BU32" i="1" s="1" a="1"/>
  <c r="BU32" i="1" s="1"/>
  <c r="AU105" i="1"/>
  <c r="AU74" i="1"/>
  <c r="BQ74" i="1" s="1" a="1"/>
  <c r="BQ74" i="1" s="1"/>
  <c r="AU65" i="1"/>
  <c r="AV49" i="1"/>
  <c r="BR49" i="1" s="1" a="1"/>
  <c r="BR49" i="1" s="1"/>
  <c r="BA80" i="1"/>
  <c r="AZ48" i="1"/>
  <c r="V107" i="1"/>
  <c r="BA139" i="1"/>
  <c r="AY123" i="1"/>
  <c r="AY27" i="1"/>
  <c r="BJ27" i="1" s="1" a="1"/>
  <c r="BJ27" i="1" s="1"/>
  <c r="AT61" i="1"/>
  <c r="AT45" i="1"/>
  <c r="BP45" i="1" s="1" a="1"/>
  <c r="BP45" i="1" s="1"/>
  <c r="V129" i="1"/>
  <c r="V113" i="1"/>
  <c r="V105" i="1"/>
  <c r="V97" i="1"/>
  <c r="V81" i="1"/>
  <c r="V57" i="1"/>
  <c r="V25" i="1"/>
  <c r="V139" i="1"/>
  <c r="V123" i="1"/>
  <c r="V99" i="1"/>
  <c r="V83" i="1"/>
  <c r="V75" i="1"/>
  <c r="V59" i="1"/>
  <c r="V43" i="1"/>
  <c r="V27" i="1"/>
  <c r="AZ139" i="1"/>
  <c r="AW123" i="1"/>
  <c r="V144" i="1"/>
  <c r="V136" i="1"/>
  <c r="V128" i="1"/>
  <c r="V120" i="1"/>
  <c r="V112" i="1"/>
  <c r="V104" i="1"/>
  <c r="V96" i="1"/>
  <c r="V88" i="1"/>
  <c r="V80" i="1"/>
  <c r="V72" i="1"/>
  <c r="V64" i="1"/>
  <c r="V56" i="1"/>
  <c r="V48" i="1"/>
  <c r="V40" i="1"/>
  <c r="V32" i="1"/>
  <c r="V24" i="1"/>
  <c r="V131" i="1"/>
  <c r="V115" i="1"/>
  <c r="V91" i="1"/>
  <c r="V67" i="1"/>
  <c r="V51" i="1"/>
  <c r="V35" i="1"/>
  <c r="AY139" i="1"/>
  <c r="V135" i="1"/>
  <c r="V127" i="1"/>
  <c r="V111" i="1"/>
  <c r="V103" i="1"/>
  <c r="V95" i="1"/>
  <c r="V63" i="1"/>
  <c r="V55" i="1"/>
  <c r="V23" i="1"/>
  <c r="AW139" i="1"/>
  <c r="AY115" i="1"/>
  <c r="BU270" i="1" s="1" a="1"/>
  <c r="BU270" i="1" s="1"/>
  <c r="V142" i="1"/>
  <c r="V134" i="1"/>
  <c r="V126" i="1"/>
  <c r="V118" i="1"/>
  <c r="V110" i="1"/>
  <c r="V102" i="1"/>
  <c r="V94" i="1"/>
  <c r="V86" i="1"/>
  <c r="V78" i="1"/>
  <c r="V70" i="1"/>
  <c r="V62" i="1"/>
  <c r="V54" i="1"/>
  <c r="V46" i="1"/>
  <c r="V38" i="1"/>
  <c r="V30" i="1"/>
  <c r="V22" i="1"/>
  <c r="AY107" i="1"/>
  <c r="AY99" i="1"/>
  <c r="BJ254" i="1" s="1" a="1"/>
  <c r="BJ254" i="1" s="1"/>
  <c r="AY91" i="1"/>
  <c r="AY83" i="1"/>
  <c r="AY75" i="1"/>
  <c r="BU75" i="1" s="1" a="1"/>
  <c r="BU75" i="1" s="1"/>
  <c r="BI145" i="1" a="1"/>
  <c r="BI145" i="1" s="1"/>
  <c r="CE145" i="1" s="1"/>
  <c r="V141" i="1"/>
  <c r="V133" i="1"/>
  <c r="V125" i="1"/>
  <c r="V117" i="1"/>
  <c r="V109" i="1"/>
  <c r="V101" i="1"/>
  <c r="V93" i="1"/>
  <c r="V85" i="1"/>
  <c r="V77" i="1"/>
  <c r="V69" i="1"/>
  <c r="V61" i="1"/>
  <c r="V53" i="1"/>
  <c r="V45" i="1"/>
  <c r="V37" i="1"/>
  <c r="V29" i="1"/>
  <c r="V21" i="1"/>
  <c r="AY67" i="1"/>
  <c r="V140" i="1"/>
  <c r="V132" i="1"/>
  <c r="V124" i="1"/>
  <c r="V116" i="1"/>
  <c r="V108" i="1"/>
  <c r="V100" i="1"/>
  <c r="V92" i="1"/>
  <c r="V84" i="1"/>
  <c r="V76" i="1"/>
  <c r="V68" i="1"/>
  <c r="V60" i="1"/>
  <c r="V52" i="1"/>
  <c r="V44" i="1"/>
  <c r="V36" i="1"/>
  <c r="V28" i="1"/>
  <c r="V20" i="1"/>
  <c r="BB139" i="1"/>
  <c r="BX139" i="1" s="1" a="1"/>
  <c r="BX139" i="1" s="1"/>
  <c r="AW131" i="1"/>
  <c r="AY43" i="1"/>
  <c r="BU198" i="1" s="1" a="1"/>
  <c r="BU198" i="1" s="1"/>
  <c r="AY35" i="1"/>
  <c r="AX29" i="1"/>
  <c r="CI150" i="1"/>
  <c r="CE152" i="1"/>
  <c r="CF158" i="1"/>
  <c r="CB148" i="1"/>
  <c r="BJ146" i="1" a="1"/>
  <c r="BJ146" i="1" s="1"/>
  <c r="BF152" i="1" a="1"/>
  <c r="BF152" i="1" s="1"/>
  <c r="BJ150" i="1" a="1"/>
  <c r="BJ150" i="1" s="1"/>
  <c r="BL149" i="1" a="1"/>
  <c r="BL149" i="1" s="1"/>
  <c r="CH149" i="1" s="1"/>
  <c r="CJ148" i="1"/>
  <c r="BN152" i="1" a="1"/>
  <c r="BN152" i="1" s="1"/>
  <c r="BL157" i="1" a="1"/>
  <c r="BL157" i="1" s="1"/>
  <c r="BN156" i="1" a="1"/>
  <c r="BN156" i="1" s="1"/>
  <c r="BL153" i="1" a="1"/>
  <c r="BL153" i="1" s="1"/>
  <c r="CI145" i="1"/>
  <c r="BJ145" i="1" a="1"/>
  <c r="BJ145" i="1" s="1"/>
  <c r="BE152" i="1" a="1"/>
  <c r="BE152" i="1" s="1"/>
  <c r="AV97" i="1"/>
  <c r="AW126" i="1"/>
  <c r="AU103" i="1"/>
  <c r="BB78" i="1"/>
  <c r="AZ44" i="1"/>
  <c r="AU44" i="1"/>
  <c r="BQ199" i="1" s="1" a="1"/>
  <c r="BQ199" i="1" s="1"/>
  <c r="AV125" i="1"/>
  <c r="BG125" i="1" s="1" a="1"/>
  <c r="BG125" i="1" s="1"/>
  <c r="AV95" i="1"/>
  <c r="AV63" i="1"/>
  <c r="AZ20" i="1"/>
  <c r="AV133" i="1"/>
  <c r="BR133" i="1" s="1" a="1"/>
  <c r="BR133" i="1" s="1"/>
  <c r="AZ100" i="1"/>
  <c r="BB52" i="1"/>
  <c r="BA20" i="1"/>
  <c r="AW124" i="1"/>
  <c r="BH279" i="1" s="1" a="1"/>
  <c r="BH279" i="1" s="1"/>
  <c r="AX92" i="1"/>
  <c r="AU124" i="1"/>
  <c r="AV36" i="1"/>
  <c r="BB76" i="1"/>
  <c r="BM76" i="1" s="1" a="1"/>
  <c r="BM76" i="1" s="1"/>
  <c r="AY20" i="1"/>
  <c r="BA140" i="1"/>
  <c r="AZ140" i="1"/>
  <c r="BB28" i="1"/>
  <c r="BX183" i="1" s="1" a="1"/>
  <c r="BX183" i="1" s="1"/>
  <c r="AU112" i="1"/>
  <c r="AV61" i="1"/>
  <c r="AW132" i="1"/>
  <c r="AW116" i="1"/>
  <c r="AY68" i="1"/>
  <c r="AT140" i="1"/>
  <c r="BC108" i="1"/>
  <c r="AW60" i="1"/>
  <c r="AX94" i="1"/>
  <c r="AZ86" i="1"/>
  <c r="AZ133" i="1"/>
  <c r="BB125" i="1"/>
  <c r="AZ118" i="1"/>
  <c r="BB110" i="1"/>
  <c r="BC101" i="1"/>
  <c r="BC93" i="1"/>
  <c r="BC85" i="1"/>
  <c r="BB77" i="1"/>
  <c r="BA69" i="1"/>
  <c r="BA61" i="1"/>
  <c r="BL61" i="1" s="1" a="1"/>
  <c r="BL61" i="1" s="1"/>
  <c r="AZ53" i="1"/>
  <c r="AZ45" i="1"/>
  <c r="AX37" i="1"/>
  <c r="AW29" i="1"/>
  <c r="BS29" i="1" s="1" a="1"/>
  <c r="BS29" i="1" s="1"/>
  <c r="AT133" i="1"/>
  <c r="AT117" i="1"/>
  <c r="AT101" i="1"/>
  <c r="AT29" i="1"/>
  <c r="AU141" i="1"/>
  <c r="AU133" i="1"/>
  <c r="AU125" i="1"/>
  <c r="AU118" i="1"/>
  <c r="BA125" i="1"/>
  <c r="BL125" i="1" s="1" a="1"/>
  <c r="BL125" i="1" s="1"/>
  <c r="BC117" i="1"/>
  <c r="BC109" i="1"/>
  <c r="BB101" i="1"/>
  <c r="BB93" i="1"/>
  <c r="BB85" i="1"/>
  <c r="BA77" i="1"/>
  <c r="AZ69" i="1"/>
  <c r="AZ61" i="1"/>
  <c r="AY53" i="1"/>
  <c r="AY45" i="1"/>
  <c r="AW37" i="1"/>
  <c r="AX30" i="1"/>
  <c r="AZ22" i="1"/>
  <c r="AT85" i="1"/>
  <c r="AV117" i="1"/>
  <c r="AV77" i="1"/>
  <c r="AW21" i="1"/>
  <c r="AX141" i="1"/>
  <c r="AX133" i="1"/>
  <c r="AZ125" i="1"/>
  <c r="BB117" i="1"/>
  <c r="BB109" i="1"/>
  <c r="BA101" i="1"/>
  <c r="BA93" i="1"/>
  <c r="BA85" i="1"/>
  <c r="AZ77" i="1"/>
  <c r="AY69" i="1"/>
  <c r="AY61" i="1"/>
  <c r="AX53" i="1"/>
  <c r="AX45" i="1"/>
  <c r="BI45" i="1" s="1" a="1"/>
  <c r="BI45" i="1" s="1"/>
  <c r="BC29" i="1"/>
  <c r="AT69" i="1"/>
  <c r="AT53" i="1"/>
  <c r="AU117" i="1"/>
  <c r="AV109" i="1"/>
  <c r="AU101" i="1"/>
  <c r="AU85" i="1"/>
  <c r="BF85" i="1" s="1" a="1"/>
  <c r="BF85" i="1" s="1"/>
  <c r="AZ141" i="1"/>
  <c r="AY141" i="1"/>
  <c r="BJ141" i="1" s="1" a="1"/>
  <c r="BJ141" i="1" s="1"/>
  <c r="AY133" i="1"/>
  <c r="BC21" i="1"/>
  <c r="AW141" i="1"/>
  <c r="AW133" i="1"/>
  <c r="AY125" i="1"/>
  <c r="BA117" i="1"/>
  <c r="BA109" i="1"/>
  <c r="AZ101" i="1"/>
  <c r="AZ93" i="1"/>
  <c r="AZ85" i="1"/>
  <c r="AY77" i="1"/>
  <c r="AX69" i="1"/>
  <c r="BT69" i="1" s="1" a="1"/>
  <c r="BT69" i="1" s="1"/>
  <c r="AX61" i="1"/>
  <c r="AW53" i="1"/>
  <c r="BS53" i="1" s="1" a="1"/>
  <c r="BS53" i="1" s="1"/>
  <c r="AW45" i="1"/>
  <c r="BC37" i="1"/>
  <c r="BB29" i="1"/>
  <c r="AT141" i="1"/>
  <c r="AT37" i="1"/>
  <c r="AU109" i="1"/>
  <c r="AU100" i="1"/>
  <c r="AV93" i="1"/>
  <c r="AX21" i="1"/>
  <c r="BB134" i="1"/>
  <c r="AX125" i="1"/>
  <c r="AZ117" i="1"/>
  <c r="AZ109" i="1"/>
  <c r="AY101" i="1"/>
  <c r="AY93" i="1"/>
  <c r="AY85" i="1"/>
  <c r="AX77" i="1"/>
  <c r="BI77" i="1" s="1" a="1"/>
  <c r="BI77" i="1" s="1"/>
  <c r="AW69" i="1"/>
  <c r="AW61" i="1"/>
  <c r="AZ54" i="1"/>
  <c r="BB46" i="1"/>
  <c r="BB37" i="1"/>
  <c r="BA29" i="1"/>
  <c r="AT125" i="1"/>
  <c r="BP125" i="1" s="1" a="1"/>
  <c r="BP125" i="1" s="1"/>
  <c r="AT109" i="1"/>
  <c r="AT94" i="1"/>
  <c r="AT21" i="1"/>
  <c r="AV45" i="1"/>
  <c r="BR45" i="1" s="1" a="1"/>
  <c r="BR45" i="1" s="1"/>
  <c r="AV37" i="1"/>
  <c r="AV21" i="1"/>
  <c r="AT30" i="1"/>
  <c r="BP30" i="1" s="1" a="1"/>
  <c r="BP30" i="1" s="1"/>
  <c r="BB21" i="1"/>
  <c r="BC142" i="1"/>
  <c r="BN297" i="1" s="1" a="1"/>
  <c r="BN297" i="1" s="1"/>
  <c r="BA21" i="1"/>
  <c r="AX101" i="1"/>
  <c r="AX93" i="1"/>
  <c r="AX85" i="1"/>
  <c r="AW77" i="1"/>
  <c r="AX62" i="1"/>
  <c r="BC53" i="1"/>
  <c r="BC45" i="1"/>
  <c r="BA37" i="1"/>
  <c r="AZ29" i="1"/>
  <c r="AT93" i="1"/>
  <c r="AV29" i="1"/>
  <c r="BB140" i="1"/>
  <c r="AY132" i="1"/>
  <c r="AY124" i="1"/>
  <c r="AY116" i="1"/>
  <c r="AW108" i="1"/>
  <c r="BB100" i="1"/>
  <c r="AZ92" i="1"/>
  <c r="AX84" i="1"/>
  <c r="BA68" i="1"/>
  <c r="AY60" i="1"/>
  <c r="BB44" i="1"/>
  <c r="AX36" i="1"/>
  <c r="AU132" i="1"/>
  <c r="AU108" i="1"/>
  <c r="AU60" i="1"/>
  <c r="AV52" i="1"/>
  <c r="AX132" i="1"/>
  <c r="AX124" i="1"/>
  <c r="AX116" i="1"/>
  <c r="BA100" i="1"/>
  <c r="AY92" i="1"/>
  <c r="AW84" i="1"/>
  <c r="BC76" i="1"/>
  <c r="AZ68" i="1"/>
  <c r="AX60" i="1"/>
  <c r="BC52" i="1"/>
  <c r="BA44" i="1"/>
  <c r="AW36" i="1"/>
  <c r="BC28" i="1"/>
  <c r="AT116" i="1"/>
  <c r="AT92" i="1"/>
  <c r="AT68" i="1"/>
  <c r="AT44" i="1"/>
  <c r="BE44" i="1" s="1" a="1"/>
  <c r="BE44" i="1" s="1"/>
  <c r="AV124" i="1"/>
  <c r="BR124" i="1" s="1" a="1"/>
  <c r="BR124" i="1" s="1"/>
  <c r="AV100" i="1"/>
  <c r="AU52" i="1"/>
  <c r="AV44" i="1"/>
  <c r="BB108" i="1"/>
  <c r="AY100" i="1"/>
  <c r="AW92" i="1"/>
  <c r="BC84" i="1"/>
  <c r="BA76" i="1"/>
  <c r="BW76" i="1" s="1" a="1"/>
  <c r="BW76" i="1" s="1"/>
  <c r="AX68" i="1"/>
  <c r="BA52" i="1"/>
  <c r="AY44" i="1"/>
  <c r="BC36" i="1"/>
  <c r="BY36" i="1" s="1" a="1"/>
  <c r="BY36" i="1" s="1"/>
  <c r="BA28" i="1"/>
  <c r="AT100" i="1"/>
  <c r="AT52" i="1"/>
  <c r="AV92" i="1"/>
  <c r="AU36" i="1"/>
  <c r="BQ36" i="1" s="1" a="1"/>
  <c r="BQ36" i="1" s="1"/>
  <c r="AW20" i="1"/>
  <c r="AX140" i="1"/>
  <c r="BI140" i="1" s="1" a="1"/>
  <c r="BI140" i="1" s="1"/>
  <c r="BC132" i="1"/>
  <c r="BC124" i="1"/>
  <c r="BC116" i="1"/>
  <c r="BA108" i="1"/>
  <c r="BW108" i="1" s="1" a="1"/>
  <c r="BW108" i="1" s="1"/>
  <c r="AX100" i="1"/>
  <c r="BB84" i="1"/>
  <c r="AZ76" i="1"/>
  <c r="BK76" i="1" s="1" a="1"/>
  <c r="BK76" i="1" s="1"/>
  <c r="AW68" i="1"/>
  <c r="BC60" i="1"/>
  <c r="AZ52" i="1"/>
  <c r="AX44" i="1"/>
  <c r="BB36" i="1"/>
  <c r="AZ28" i="1"/>
  <c r="AT124" i="1"/>
  <c r="AT76" i="1"/>
  <c r="BP231" i="1" s="1" a="1"/>
  <c r="BP231" i="1" s="1"/>
  <c r="AT28" i="1"/>
  <c r="AV116" i="1"/>
  <c r="AU92" i="1"/>
  <c r="AV84" i="1"/>
  <c r="AV28" i="1"/>
  <c r="AX20" i="1"/>
  <c r="AY140" i="1"/>
  <c r="AT20" i="1"/>
  <c r="AW140" i="1"/>
  <c r="BB132" i="1"/>
  <c r="BB124" i="1"/>
  <c r="BB116" i="1"/>
  <c r="AZ108" i="1"/>
  <c r="AW100" i="1"/>
  <c r="BC92" i="1"/>
  <c r="BA84" i="1"/>
  <c r="AY76" i="1"/>
  <c r="BB60" i="1"/>
  <c r="AY52" i="1"/>
  <c r="AW44" i="1"/>
  <c r="BA36" i="1"/>
  <c r="AY28" i="1"/>
  <c r="AV140" i="1"/>
  <c r="AU116" i="1"/>
  <c r="AU84" i="1"/>
  <c r="AV76" i="1"/>
  <c r="BR76" i="1" s="1" a="1"/>
  <c r="BR76" i="1" s="1"/>
  <c r="AV69" i="1"/>
  <c r="AU28" i="1"/>
  <c r="BQ28" i="1" s="1" a="1"/>
  <c r="BQ28" i="1" s="1"/>
  <c r="AV20" i="1"/>
  <c r="BA132" i="1"/>
  <c r="BA124" i="1"/>
  <c r="BA116" i="1"/>
  <c r="AY108" i="1"/>
  <c r="BB92" i="1"/>
  <c r="AZ84" i="1"/>
  <c r="AX76" i="1"/>
  <c r="BC68" i="1"/>
  <c r="BA60" i="1"/>
  <c r="AX52" i="1"/>
  <c r="AZ36" i="1"/>
  <c r="BV36" i="1" s="1" a="1"/>
  <c r="BV36" i="1" s="1"/>
  <c r="AX28" i="1"/>
  <c r="AT108" i="1"/>
  <c r="AT84" i="1"/>
  <c r="AT60" i="1"/>
  <c r="AT36" i="1"/>
  <c r="AU140" i="1"/>
  <c r="AU76" i="1"/>
  <c r="AV68" i="1"/>
  <c r="BG223" i="1" s="1" a="1"/>
  <c r="BG223" i="1" s="1"/>
  <c r="AU20" i="1"/>
  <c r="BC20" i="1"/>
  <c r="AZ132" i="1"/>
  <c r="AX108" i="1"/>
  <c r="BB68" i="1"/>
  <c r="AZ60" i="1"/>
  <c r="AT132" i="1"/>
  <c r="AZ112" i="1"/>
  <c r="BK267" i="1" s="1" a="1"/>
  <c r="BK267" i="1" s="1"/>
  <c r="AY96" i="1"/>
  <c r="BC88" i="1"/>
  <c r="AY80" i="1"/>
  <c r="BC72" i="1"/>
  <c r="AX64" i="1"/>
  <c r="BB56" i="1"/>
  <c r="AX48" i="1"/>
  <c r="BT48" i="1" s="1" a="1"/>
  <c r="BT48" i="1" s="1"/>
  <c r="BB40" i="1"/>
  <c r="AW32" i="1"/>
  <c r="BA24" i="1"/>
  <c r="BW24" i="1" s="1" a="1"/>
  <c r="BW24" i="1" s="1"/>
  <c r="AT88" i="1"/>
  <c r="BE88" i="1" s="1" a="1"/>
  <c r="BE88" i="1" s="1"/>
  <c r="AT56" i="1"/>
  <c r="AV136" i="1"/>
  <c r="AV120" i="1"/>
  <c r="AU72" i="1"/>
  <c r="AU48" i="1"/>
  <c r="AV24" i="1"/>
  <c r="AZ144" i="1"/>
  <c r="BA136" i="1"/>
  <c r="AX128" i="1"/>
  <c r="BC120" i="1"/>
  <c r="AY112" i="1"/>
  <c r="BC104" i="1"/>
  <c r="AX96" i="1"/>
  <c r="BB88" i="1"/>
  <c r="AX80" i="1"/>
  <c r="BB72" i="1"/>
  <c r="AW64" i="1"/>
  <c r="BA56" i="1"/>
  <c r="BW56" i="1" s="1" a="1"/>
  <c r="BW56" i="1" s="1"/>
  <c r="AW48" i="1"/>
  <c r="BA40" i="1"/>
  <c r="BW40" i="1" s="1" a="1"/>
  <c r="BW40" i="1" s="1"/>
  <c r="AZ24" i="1"/>
  <c r="AT128" i="1"/>
  <c r="AT96" i="1"/>
  <c r="AT24" i="1"/>
  <c r="AU136" i="1"/>
  <c r="AU120" i="1"/>
  <c r="AV104" i="1"/>
  <c r="AV88" i="1"/>
  <c r="AU24" i="1"/>
  <c r="BQ179" i="1" s="1" a="1"/>
  <c r="BQ179" i="1" s="1"/>
  <c r="AW128" i="1"/>
  <c r="BB120" i="1"/>
  <c r="AX112" i="1"/>
  <c r="BB104" i="1"/>
  <c r="AW96" i="1"/>
  <c r="BA88" i="1"/>
  <c r="AW80" i="1"/>
  <c r="BA72" i="1"/>
  <c r="BL72" i="1" s="1" a="1"/>
  <c r="BL72" i="1" s="1"/>
  <c r="AZ56" i="1"/>
  <c r="BV56" i="1" s="1" a="1"/>
  <c r="BV56" i="1" s="1"/>
  <c r="AZ40" i="1"/>
  <c r="BC32" i="1"/>
  <c r="AY24" i="1"/>
  <c r="AT64" i="1"/>
  <c r="AT32" i="1"/>
  <c r="BP32" i="1" s="1" a="1"/>
  <c r="BP32" i="1" s="1"/>
  <c r="AU104" i="1"/>
  <c r="AU88" i="1"/>
  <c r="AV64" i="1"/>
  <c r="AV40" i="1"/>
  <c r="AW112" i="1"/>
  <c r="BA104" i="1"/>
  <c r="AZ88" i="1"/>
  <c r="AZ72" i="1"/>
  <c r="BV72" i="1" s="1" a="1"/>
  <c r="BV72" i="1" s="1"/>
  <c r="BC64" i="1"/>
  <c r="AY56" i="1"/>
  <c r="BC48" i="1"/>
  <c r="BN48" i="1" s="1" a="1"/>
  <c r="BN48" i="1" s="1"/>
  <c r="AY40" i="1"/>
  <c r="BB32" i="1"/>
  <c r="AX24" i="1"/>
  <c r="AT136" i="1"/>
  <c r="AT104" i="1"/>
  <c r="AU64" i="1"/>
  <c r="AU40" i="1"/>
  <c r="AW144" i="1"/>
  <c r="AX136" i="1"/>
  <c r="BC128" i="1"/>
  <c r="AZ120" i="1"/>
  <c r="AZ104" i="1"/>
  <c r="BC96" i="1"/>
  <c r="AY88" i="1"/>
  <c r="BC80" i="1"/>
  <c r="BN80" i="1" s="1" a="1"/>
  <c r="BN80" i="1" s="1"/>
  <c r="AY72" i="1"/>
  <c r="BB64" i="1"/>
  <c r="AX56" i="1"/>
  <c r="BB48" i="1"/>
  <c r="AX40" i="1"/>
  <c r="BA32" i="1"/>
  <c r="AW24" i="1"/>
  <c r="BS24" i="1" s="1" a="1"/>
  <c r="BS24" i="1" s="1"/>
  <c r="AT72" i="1"/>
  <c r="BP72" i="1" s="1" a="1"/>
  <c r="BP72" i="1" s="1"/>
  <c r="AT40" i="1"/>
  <c r="AV144" i="1"/>
  <c r="AV128" i="1"/>
  <c r="AV80" i="1"/>
  <c r="BR80" i="1" s="1" a="1"/>
  <c r="BR80" i="1" s="1"/>
  <c r="AW136" i="1"/>
  <c r="BB128" i="1"/>
  <c r="AY120" i="1"/>
  <c r="BU120" i="1" s="1" a="1"/>
  <c r="BU120" i="1" s="1"/>
  <c r="BC112" i="1"/>
  <c r="BN267" i="1" s="1" a="1"/>
  <c r="BN267" i="1" s="1"/>
  <c r="AY104" i="1"/>
  <c r="BB96" i="1"/>
  <c r="BB80" i="1"/>
  <c r="BX80" i="1" s="1" a="1"/>
  <c r="BX80" i="1" s="1"/>
  <c r="AX72" i="1"/>
  <c r="BA64" i="1"/>
  <c r="AW56" i="1"/>
  <c r="BA48" i="1"/>
  <c r="AW40" i="1"/>
  <c r="AZ32" i="1"/>
  <c r="AT144" i="1"/>
  <c r="AT112" i="1"/>
  <c r="AU144" i="1"/>
  <c r="AU128" i="1"/>
  <c r="AV112" i="1"/>
  <c r="AV96" i="1"/>
  <c r="AU80" i="1"/>
  <c r="AV56" i="1"/>
  <c r="BR56" i="1" s="1" a="1"/>
  <c r="BR56" i="1" s="1"/>
  <c r="AV32" i="1"/>
  <c r="AW120" i="1"/>
  <c r="AY48" i="1"/>
  <c r="BB142" i="1"/>
  <c r="BA134" i="1"/>
  <c r="AY118" i="1"/>
  <c r="BA110" i="1"/>
  <c r="BC102" i="1"/>
  <c r="AW94" i="1"/>
  <c r="AY86" i="1"/>
  <c r="BA78" i="1"/>
  <c r="BC70" i="1"/>
  <c r="BN70" i="1" s="1" a="1"/>
  <c r="BN70" i="1" s="1"/>
  <c r="AW62" i="1"/>
  <c r="AY54" i="1"/>
  <c r="BA46" i="1"/>
  <c r="BW46" i="1" s="1" a="1"/>
  <c r="BW46" i="1" s="1"/>
  <c r="BC38" i="1"/>
  <c r="AW30" i="1"/>
  <c r="AY22" i="1"/>
  <c r="BU22" i="1" s="1" a="1"/>
  <c r="BU22" i="1" s="1"/>
  <c r="AT102" i="1"/>
  <c r="AT38" i="1"/>
  <c r="AV126" i="1"/>
  <c r="AV94" i="1"/>
  <c r="BR94" i="1" s="1" a="1"/>
  <c r="BR94" i="1" s="1"/>
  <c r="BA142" i="1"/>
  <c r="AZ134" i="1"/>
  <c r="BC126" i="1"/>
  <c r="AX118" i="1"/>
  <c r="BT118" i="1" s="1" a="1"/>
  <c r="BT118" i="1" s="1"/>
  <c r="AZ110" i="1"/>
  <c r="BB102" i="1"/>
  <c r="AX86" i="1"/>
  <c r="AZ78" i="1"/>
  <c r="BB70" i="1"/>
  <c r="BM70" i="1" s="1" a="1"/>
  <c r="BM70" i="1" s="1"/>
  <c r="AX54" i="1"/>
  <c r="AZ46" i="1"/>
  <c r="BB38" i="1"/>
  <c r="AX22" i="1"/>
  <c r="AT110" i="1"/>
  <c r="AT46" i="1"/>
  <c r="AU126" i="1"/>
  <c r="AZ142" i="1"/>
  <c r="AY134" i="1"/>
  <c r="BB126" i="1"/>
  <c r="AW118" i="1"/>
  <c r="AY110" i="1"/>
  <c r="BA102" i="1"/>
  <c r="BC94" i="1"/>
  <c r="AW86" i="1"/>
  <c r="AY78" i="1"/>
  <c r="BU233" i="1" s="1" a="1"/>
  <c r="BU233" i="1" s="1"/>
  <c r="BA70" i="1"/>
  <c r="BC62" i="1"/>
  <c r="AW54" i="1"/>
  <c r="AY46" i="1"/>
  <c r="BA38" i="1"/>
  <c r="BC30" i="1"/>
  <c r="AW22" i="1"/>
  <c r="AT118" i="1"/>
  <c r="AT54" i="1"/>
  <c r="AV134" i="1"/>
  <c r="BR134" i="1" s="1" a="1"/>
  <c r="BR134" i="1" s="1"/>
  <c r="AV102" i="1"/>
  <c r="AV78" i="1"/>
  <c r="AV22" i="1"/>
  <c r="BR22" i="1" s="1" a="1"/>
  <c r="BR22" i="1" s="1"/>
  <c r="AY142" i="1"/>
  <c r="AX134" i="1"/>
  <c r="BA126" i="1"/>
  <c r="AX110" i="1"/>
  <c r="BT110" i="1" s="1" a="1"/>
  <c r="BT110" i="1" s="1"/>
  <c r="AZ102" i="1"/>
  <c r="BB94" i="1"/>
  <c r="AX78" i="1"/>
  <c r="AZ70" i="1"/>
  <c r="BB62" i="1"/>
  <c r="AX46" i="1"/>
  <c r="AZ38" i="1"/>
  <c r="BB30" i="1"/>
  <c r="BX30" i="1" s="1" a="1"/>
  <c r="BX30" i="1" s="1"/>
  <c r="AT126" i="1"/>
  <c r="AT62" i="1"/>
  <c r="AU134" i="1"/>
  <c r="AU102" i="1"/>
  <c r="AV38" i="1"/>
  <c r="BR38" i="1" s="1" a="1"/>
  <c r="BR38" i="1" s="1"/>
  <c r="AW134" i="1"/>
  <c r="AZ126" i="1"/>
  <c r="BC118" i="1"/>
  <c r="AW110" i="1"/>
  <c r="AY102" i="1"/>
  <c r="BA94" i="1"/>
  <c r="BC86" i="1"/>
  <c r="AW78" i="1"/>
  <c r="AY70" i="1"/>
  <c r="BA62" i="1"/>
  <c r="BC54" i="1"/>
  <c r="BY54" i="1" s="1" a="1"/>
  <c r="BY54" i="1" s="1"/>
  <c r="AW46" i="1"/>
  <c r="BS46" i="1" s="1" a="1"/>
  <c r="BS46" i="1" s="1"/>
  <c r="AY38" i="1"/>
  <c r="BA30" i="1"/>
  <c r="BC22" i="1"/>
  <c r="BY22" i="1" s="1" a="1"/>
  <c r="BY22" i="1" s="1"/>
  <c r="AT134" i="1"/>
  <c r="AT70" i="1"/>
  <c r="AV142" i="1"/>
  <c r="AV110" i="1"/>
  <c r="AY126" i="1"/>
  <c r="BB118" i="1"/>
  <c r="AX102" i="1"/>
  <c r="AZ94" i="1"/>
  <c r="BB86" i="1"/>
  <c r="AX70" i="1"/>
  <c r="AZ62" i="1"/>
  <c r="BV62" i="1" s="1" a="1"/>
  <c r="BV62" i="1" s="1"/>
  <c r="BB54" i="1"/>
  <c r="AX38" i="1"/>
  <c r="AZ30" i="1"/>
  <c r="BB22" i="1"/>
  <c r="AT142" i="1"/>
  <c r="BP142" i="1" s="1" a="1"/>
  <c r="BP142" i="1" s="1"/>
  <c r="AT78" i="1"/>
  <c r="AU142" i="1"/>
  <c r="AU110" i="1"/>
  <c r="AV86" i="1"/>
  <c r="AV54" i="1"/>
  <c r="AX142" i="1"/>
  <c r="BA118" i="1"/>
  <c r="AY94" i="1"/>
  <c r="BA86" i="1"/>
  <c r="BC78" i="1"/>
  <c r="AW70" i="1"/>
  <c r="AY62" i="1"/>
  <c r="BA54" i="1"/>
  <c r="BC46" i="1"/>
  <c r="AW38" i="1"/>
  <c r="AY30" i="1"/>
  <c r="BA22" i="1"/>
  <c r="AT86" i="1"/>
  <c r="AT22" i="1"/>
  <c r="BP22" i="1" s="1" a="1"/>
  <c r="BP22" i="1" s="1"/>
  <c r="AV70" i="1"/>
  <c r="AV53" i="1"/>
  <c r="AV62" i="1"/>
  <c r="AV46" i="1"/>
  <c r="AV30" i="1"/>
  <c r="BB131" i="1"/>
  <c r="BB123" i="1"/>
  <c r="BB115" i="1"/>
  <c r="BB107" i="1"/>
  <c r="BB99" i="1"/>
  <c r="BB91" i="1"/>
  <c r="BB83" i="1"/>
  <c r="BB75" i="1"/>
  <c r="BB67" i="1"/>
  <c r="BB59" i="1"/>
  <c r="BB51" i="1"/>
  <c r="BM51" i="1" s="1" a="1"/>
  <c r="BM51" i="1" s="1"/>
  <c r="BB43" i="1"/>
  <c r="BB35" i="1"/>
  <c r="BX35" i="1" s="1" a="1"/>
  <c r="BX35" i="1" s="1"/>
  <c r="BB27" i="1"/>
  <c r="AU139" i="1"/>
  <c r="AU131" i="1"/>
  <c r="AU123" i="1"/>
  <c r="AU115" i="1"/>
  <c r="AU107" i="1"/>
  <c r="BF107" i="1" s="1" a="1"/>
  <c r="BF107" i="1" s="1"/>
  <c r="AU99" i="1"/>
  <c r="AU91" i="1"/>
  <c r="AU83" i="1"/>
  <c r="BQ83" i="1" s="1" a="1"/>
  <c r="BQ83" i="1" s="1"/>
  <c r="AU75" i="1"/>
  <c r="AU67" i="1"/>
  <c r="BQ67" i="1" s="1" a="1"/>
  <c r="BQ67" i="1" s="1"/>
  <c r="AU59" i="1"/>
  <c r="AU51" i="1"/>
  <c r="AU43" i="1"/>
  <c r="AU35" i="1"/>
  <c r="AU27" i="1"/>
  <c r="BA131" i="1"/>
  <c r="BA123" i="1"/>
  <c r="BA115" i="1"/>
  <c r="BA107" i="1"/>
  <c r="BA99" i="1"/>
  <c r="BA91" i="1"/>
  <c r="BA83" i="1"/>
  <c r="BW83" i="1" s="1" a="1"/>
  <c r="BW83" i="1" s="1"/>
  <c r="BA75" i="1"/>
  <c r="BW75" i="1" s="1" a="1"/>
  <c r="BW75" i="1" s="1"/>
  <c r="BA67" i="1"/>
  <c r="BA59" i="1"/>
  <c r="BA51" i="1"/>
  <c r="BA43" i="1"/>
  <c r="BW43" i="1" s="1" a="1"/>
  <c r="BW43" i="1" s="1"/>
  <c r="BA35" i="1"/>
  <c r="BA27" i="1"/>
  <c r="BL27" i="1" s="1" a="1"/>
  <c r="BL27" i="1" s="1"/>
  <c r="AZ131" i="1"/>
  <c r="BV131" i="1" s="1" a="1"/>
  <c r="BV131" i="1" s="1"/>
  <c r="AZ123" i="1"/>
  <c r="AZ115" i="1"/>
  <c r="AZ107" i="1"/>
  <c r="AZ99" i="1"/>
  <c r="AZ91" i="1"/>
  <c r="AZ83" i="1"/>
  <c r="AZ75" i="1"/>
  <c r="AZ67" i="1"/>
  <c r="AZ59" i="1"/>
  <c r="AZ51" i="1"/>
  <c r="AZ43" i="1"/>
  <c r="AZ35" i="1"/>
  <c r="BV35" i="1" s="1" a="1"/>
  <c r="BV35" i="1" s="1"/>
  <c r="AZ27" i="1"/>
  <c r="BV27" i="1" s="1" a="1"/>
  <c r="BV27" i="1" s="1"/>
  <c r="AX139" i="1"/>
  <c r="AX131" i="1"/>
  <c r="AX123" i="1"/>
  <c r="AX115" i="1"/>
  <c r="AX107" i="1"/>
  <c r="AX99" i="1"/>
  <c r="AX91" i="1"/>
  <c r="AX83" i="1"/>
  <c r="AX75" i="1"/>
  <c r="AX67" i="1"/>
  <c r="AX59" i="1"/>
  <c r="AX51" i="1"/>
  <c r="AX43" i="1"/>
  <c r="BT43" i="1" s="1" a="1"/>
  <c r="BT43" i="1" s="1"/>
  <c r="AX35" i="1"/>
  <c r="AX27" i="1"/>
  <c r="AW115" i="1"/>
  <c r="AW107" i="1"/>
  <c r="AW99" i="1"/>
  <c r="BH99" i="1" s="1" a="1"/>
  <c r="BH99" i="1" s="1"/>
  <c r="AW91" i="1"/>
  <c r="AW83" i="1"/>
  <c r="AW75" i="1"/>
  <c r="AW67" i="1"/>
  <c r="AW59" i="1"/>
  <c r="AW51" i="1"/>
  <c r="BS51" i="1" s="1" a="1"/>
  <c r="BS51" i="1" s="1"/>
  <c r="AW43" i="1"/>
  <c r="AW35" i="1"/>
  <c r="BS35" i="1" s="1" a="1"/>
  <c r="BS35" i="1" s="1"/>
  <c r="AW27" i="1"/>
  <c r="AT139" i="1"/>
  <c r="BP139" i="1" s="1" a="1"/>
  <c r="BP139" i="1" s="1"/>
  <c r="AT131" i="1"/>
  <c r="AT123" i="1"/>
  <c r="AT115" i="1"/>
  <c r="AT107" i="1"/>
  <c r="AT99" i="1"/>
  <c r="AT91" i="1"/>
  <c r="AT83" i="1"/>
  <c r="AT75" i="1"/>
  <c r="AT67" i="1"/>
  <c r="BP67" i="1" s="1" a="1"/>
  <c r="BP67" i="1" s="1"/>
  <c r="AT59" i="1"/>
  <c r="AT51" i="1"/>
  <c r="BP51" i="1" s="1" a="1"/>
  <c r="BP51" i="1" s="1"/>
  <c r="AT43" i="1"/>
  <c r="AT35" i="1"/>
  <c r="AT27" i="1"/>
  <c r="BP182" i="1" s="1" a="1"/>
  <c r="BP182" i="1" s="1"/>
  <c r="BC131" i="1"/>
  <c r="BC123" i="1"/>
  <c r="BC115" i="1"/>
  <c r="BC107" i="1"/>
  <c r="BC99" i="1"/>
  <c r="BC91" i="1"/>
  <c r="BC83" i="1"/>
  <c r="BC75" i="1"/>
  <c r="BC67" i="1"/>
  <c r="BC59" i="1"/>
  <c r="BY59" i="1" s="1" a="1"/>
  <c r="BY59" i="1" s="1"/>
  <c r="BC51" i="1"/>
  <c r="BY51" i="1" s="1" a="1"/>
  <c r="BY51" i="1" s="1"/>
  <c r="BC43" i="1"/>
  <c r="BC35" i="1"/>
  <c r="BC27" i="1"/>
  <c r="BY27" i="1" s="1" a="1"/>
  <c r="BY27" i="1" s="1"/>
  <c r="BN291" i="1" a="1"/>
  <c r="BN291" i="1" s="1"/>
  <c r="BF250" i="1" a="1"/>
  <c r="BF250" i="1" s="1"/>
  <c r="BN295" i="1" a="1"/>
  <c r="BN295" i="1" s="1"/>
  <c r="BN289" i="1" a="1"/>
  <c r="BN289" i="1" s="1"/>
  <c r="BF248" i="1" a="1"/>
  <c r="BF248" i="1" s="1"/>
  <c r="BG287" i="1" a="1"/>
  <c r="BG287" i="1" s="1"/>
  <c r="BN265" i="1" a="1"/>
  <c r="BN265" i="1" s="1"/>
  <c r="BV235" i="1" a="1"/>
  <c r="BV235" i="1" s="1"/>
  <c r="BK235" i="1" a="1"/>
  <c r="BK235" i="1" s="1"/>
  <c r="BS257" i="1" a="1"/>
  <c r="BS257" i="1" s="1"/>
  <c r="BW221" i="1" a="1"/>
  <c r="BW221" i="1" s="1"/>
  <c r="BL221" i="1" a="1"/>
  <c r="BL221" i="1" s="1"/>
  <c r="BU219" i="1" a="1"/>
  <c r="BU219" i="1" s="1"/>
  <c r="BJ219" i="1" a="1"/>
  <c r="BJ219" i="1" s="1"/>
  <c r="BY199" i="1" a="1"/>
  <c r="BY199" i="1" s="1"/>
  <c r="BN199" i="1" a="1"/>
  <c r="BN199" i="1" s="1"/>
  <c r="BQ282" i="1" a="1"/>
  <c r="BQ282" i="1" s="1"/>
  <c r="BQ218" i="1" a="1"/>
  <c r="BQ218" i="1" s="1"/>
  <c r="BF218" i="1" a="1"/>
  <c r="BF218" i="1" s="1"/>
  <c r="BQ210" i="1" a="1"/>
  <c r="BQ210" i="1" s="1"/>
  <c r="BF210" i="1" a="1"/>
  <c r="BF210" i="1" s="1"/>
  <c r="BF176" i="1" a="1"/>
  <c r="BF176" i="1" s="1"/>
  <c r="BM299" i="1" a="1"/>
  <c r="BM299" i="1" s="1"/>
  <c r="BK271" i="1" a="1"/>
  <c r="BK271" i="1" s="1"/>
  <c r="BJ264" i="1" a="1"/>
  <c r="BJ264" i="1" s="1"/>
  <c r="BH259" i="1" a="1"/>
  <c r="BH259" i="1" s="1"/>
  <c r="BF241" i="1" a="1"/>
  <c r="BF241" i="1" s="1"/>
  <c r="BG227" i="1" a="1"/>
  <c r="BG227" i="1" s="1"/>
  <c r="BT281" i="1" a="1"/>
  <c r="BT281" i="1" s="1"/>
  <c r="BR190" i="1" a="1"/>
  <c r="BR190" i="1" s="1"/>
  <c r="BG190" i="1" a="1"/>
  <c r="BG190" i="1" s="1"/>
  <c r="BR182" i="1" a="1"/>
  <c r="BR182" i="1" s="1"/>
  <c r="BG182" i="1" a="1"/>
  <c r="BG182" i="1" s="1"/>
  <c r="BG23" i="1" a="1"/>
  <c r="BG23" i="1" s="1"/>
  <c r="BR178" i="1" a="1"/>
  <c r="BR178" i="1" s="1"/>
  <c r="BG178" i="1" a="1"/>
  <c r="BG178" i="1" s="1"/>
  <c r="BT243" i="1" a="1"/>
  <c r="BT243" i="1" s="1"/>
  <c r="BT187" i="1" a="1"/>
  <c r="BT187" i="1" s="1"/>
  <c r="BI187" i="1" a="1"/>
  <c r="BI187" i="1" s="1"/>
  <c r="BP275" i="1" a="1"/>
  <c r="BP275" i="1" s="1"/>
  <c r="BH297" i="1" a="1"/>
  <c r="BH297" i="1" s="1"/>
  <c r="BH280" i="1" a="1"/>
  <c r="BH280" i="1" s="1"/>
  <c r="BK279" i="1" a="1"/>
  <c r="BK279" i="1" s="1"/>
  <c r="BG270" i="1" a="1"/>
  <c r="BG270" i="1" s="1"/>
  <c r="BG263" i="1" a="1"/>
  <c r="BG263" i="1" s="1"/>
  <c r="BG254" i="1" a="1"/>
  <c r="BG254" i="1" s="1"/>
  <c r="BG240" i="1" a="1"/>
  <c r="BG240" i="1" s="1"/>
  <c r="BR206" i="1" a="1"/>
  <c r="BR206" i="1" s="1"/>
  <c r="BG206" i="1" a="1"/>
  <c r="BG206" i="1" s="1"/>
  <c r="BQ233" i="1" a="1"/>
  <c r="BQ233" i="1" s="1"/>
  <c r="BF233" i="1" a="1"/>
  <c r="BF233" i="1" s="1"/>
  <c r="BQ225" i="1" a="1"/>
  <c r="BQ225" i="1" s="1"/>
  <c r="BF225" i="1" a="1"/>
  <c r="BF225" i="1" s="1"/>
  <c r="BQ217" i="1" a="1"/>
  <c r="BQ217" i="1" s="1"/>
  <c r="BF217" i="1" a="1"/>
  <c r="BF217" i="1" s="1"/>
  <c r="BQ209" i="1" a="1"/>
  <c r="BQ209" i="1" s="1"/>
  <c r="BF209" i="1" a="1"/>
  <c r="BF209" i="1" s="1"/>
  <c r="BQ201" i="1" a="1"/>
  <c r="BQ201" i="1" s="1"/>
  <c r="BF201" i="1" a="1"/>
  <c r="BF201" i="1" s="1"/>
  <c r="BQ193" i="1" a="1"/>
  <c r="BQ193" i="1" s="1"/>
  <c r="BF193" i="1" a="1"/>
  <c r="BF193" i="1" s="1"/>
  <c r="BQ185" i="1" a="1"/>
  <c r="BQ185" i="1" s="1"/>
  <c r="BF185" i="1" a="1"/>
  <c r="BF185" i="1" s="1"/>
  <c r="BQ177" i="1" a="1"/>
  <c r="BQ177" i="1" s="1"/>
  <c r="BF177" i="1" a="1"/>
  <c r="BF177" i="1" s="1"/>
  <c r="BG278" i="1" a="1"/>
  <c r="BG278" i="1" s="1"/>
  <c r="BG268" i="1" a="1"/>
  <c r="BG268" i="1" s="1"/>
  <c r="BJ239" i="1" a="1"/>
  <c r="BJ239" i="1" s="1"/>
  <c r="BF236" i="1" a="1"/>
  <c r="BF236" i="1" s="1"/>
  <c r="BR260" i="1" a="1"/>
  <c r="BR260" i="1" s="1"/>
  <c r="BR256" i="1" a="1"/>
  <c r="BR256" i="1" s="1"/>
  <c r="BR180" i="1" a="1"/>
  <c r="BR180" i="1" s="1"/>
  <c r="BG180" i="1" a="1"/>
  <c r="BG180" i="1" s="1"/>
  <c r="BG290" i="1" a="1"/>
  <c r="BG290" i="1" s="1"/>
  <c r="BN288" i="1" a="1"/>
  <c r="BN288" i="1" s="1"/>
  <c r="BG286" i="1" a="1"/>
  <c r="BG286" i="1" s="1"/>
  <c r="BF282" i="1" a="1"/>
  <c r="BF282" i="1" s="1"/>
  <c r="BG266" i="1" a="1"/>
  <c r="BG266" i="1" s="1"/>
  <c r="BF249" i="1" a="1"/>
  <c r="BF249" i="1" s="1"/>
  <c r="BY211" i="1" a="1"/>
  <c r="BY211" i="1" s="1"/>
  <c r="BN211" i="1" a="1"/>
  <c r="BN211" i="1" s="1"/>
  <c r="BY195" i="1" a="1"/>
  <c r="BY195" i="1" s="1"/>
  <c r="BN195" i="1" a="1"/>
  <c r="BN195" i="1" s="1"/>
  <c r="BU191" i="1" a="1"/>
  <c r="BU191" i="1" s="1"/>
  <c r="BJ191" i="1" a="1"/>
  <c r="BJ191" i="1" s="1"/>
  <c r="BQ252" i="1" a="1"/>
  <c r="BQ252" i="1" s="1"/>
  <c r="BQ232" i="1" a="1"/>
  <c r="BQ232" i="1" s="1"/>
  <c r="BF232" i="1" a="1"/>
  <c r="BF232" i="1" s="1"/>
  <c r="BQ224" i="1" a="1"/>
  <c r="BQ224" i="1" s="1"/>
  <c r="BF224" i="1" a="1"/>
  <c r="BF224" i="1" s="1"/>
  <c r="BQ216" i="1" a="1"/>
  <c r="BQ216" i="1" s="1"/>
  <c r="BF216" i="1" a="1"/>
  <c r="BF216" i="1" s="1"/>
  <c r="BQ212" i="1" a="1"/>
  <c r="BQ212" i="1" s="1"/>
  <c r="BF212" i="1" a="1"/>
  <c r="BF212" i="1" s="1"/>
  <c r="BQ208" i="1" a="1"/>
  <c r="BQ208" i="1" s="1"/>
  <c r="BF208" i="1" a="1"/>
  <c r="BF208" i="1" s="1"/>
  <c r="BQ200" i="1" a="1"/>
  <c r="BQ200" i="1" s="1"/>
  <c r="BF200" i="1" a="1"/>
  <c r="BF200" i="1" s="1"/>
  <c r="BQ192" i="1" a="1"/>
  <c r="BQ192" i="1" s="1"/>
  <c r="BF192" i="1" a="1"/>
  <c r="BF192" i="1" s="1"/>
  <c r="BQ184" i="1" a="1"/>
  <c r="BQ184" i="1" s="1"/>
  <c r="BF184" i="1" a="1"/>
  <c r="BF184" i="1" s="1"/>
  <c r="BG294" i="1" a="1"/>
  <c r="BG294" i="1" s="1"/>
  <c r="BF284" i="1" a="1"/>
  <c r="BF284" i="1" s="1"/>
  <c r="BI281" i="1" a="1"/>
  <c r="BI281" i="1" s="1"/>
  <c r="BG258" i="1" a="1"/>
  <c r="BG258" i="1" s="1"/>
  <c r="BL247" i="1" a="1"/>
  <c r="BL247" i="1" s="1"/>
  <c r="BV283" i="1" a="1"/>
  <c r="BV283" i="1" s="1"/>
  <c r="BX179" i="1" a="1"/>
  <c r="BX179" i="1" s="1"/>
  <c r="BM179" i="1" a="1"/>
  <c r="BM179" i="1" s="1"/>
  <c r="BR215" i="1" a="1"/>
  <c r="BR215" i="1" s="1"/>
  <c r="BG215" i="1" a="1"/>
  <c r="BG215" i="1" s="1"/>
  <c r="BR203" i="1" a="1"/>
  <c r="BR203" i="1" s="1"/>
  <c r="BG203" i="1" a="1"/>
  <c r="BG203" i="1" s="1"/>
  <c r="BN296" i="1" a="1"/>
  <c r="BN296" i="1" s="1"/>
  <c r="BG273" i="1" a="1"/>
  <c r="BG273" i="1" s="1"/>
  <c r="BJ272" i="1" a="1"/>
  <c r="BJ272" i="1" s="1"/>
  <c r="BG262" i="1" a="1"/>
  <c r="BG262" i="1" s="1"/>
  <c r="BG260" i="1" a="1"/>
  <c r="BG260" i="1" s="1"/>
  <c r="BG246" i="1" a="1"/>
  <c r="BG246" i="1" s="1"/>
  <c r="BI243" i="1" a="1"/>
  <c r="BI243" i="1" s="1"/>
  <c r="BG214" i="1" a="1"/>
  <c r="BG214" i="1" s="1"/>
  <c r="BG198" i="1" a="1"/>
  <c r="BG198" i="1" s="1"/>
  <c r="BR238" i="1" a="1"/>
  <c r="BR238" i="1" s="1"/>
  <c r="BG238" i="1" a="1"/>
  <c r="BG238" i="1" s="1"/>
  <c r="BR230" i="1" a="1"/>
  <c r="BR230" i="1" s="1"/>
  <c r="BG230" i="1" a="1"/>
  <c r="BG230" i="1" s="1"/>
  <c r="BR222" i="1" a="1"/>
  <c r="BR222" i="1" s="1"/>
  <c r="BG222" i="1" a="1"/>
  <c r="BG222" i="1" s="1"/>
  <c r="BW267" i="1" a="1"/>
  <c r="BW267" i="1" s="1"/>
  <c r="BS231" i="1" a="1"/>
  <c r="BS231" i="1" s="1"/>
  <c r="BH231" i="1" a="1"/>
  <c r="BH231" i="1" s="1"/>
  <c r="BS207" i="1" a="1"/>
  <c r="BS207" i="1" s="1"/>
  <c r="BH207" i="1" a="1"/>
  <c r="BH207" i="1" s="1"/>
  <c r="BS183" i="1" a="1"/>
  <c r="BS183" i="1" s="1"/>
  <c r="BH183" i="1" a="1"/>
  <c r="BH183" i="1" s="1"/>
  <c r="BQ223" i="1" a="1"/>
  <c r="BQ223" i="1" s="1"/>
  <c r="BF223" i="1" a="1"/>
  <c r="BF223" i="1" s="1"/>
  <c r="BN255" i="1" a="1"/>
  <c r="BN255" i="1" s="1"/>
  <c r="BK251" i="1" a="1"/>
  <c r="BK251" i="1" s="1"/>
  <c r="BG75" i="1" a="1"/>
  <c r="BG75" i="1" s="1"/>
  <c r="BF53" i="1" a="1"/>
  <c r="BF53" i="1" s="1"/>
  <c r="BI126" i="1" a="1"/>
  <c r="BI126" i="1" s="1"/>
  <c r="BG72" i="1" a="1"/>
  <c r="BG72" i="1" s="1"/>
  <c r="BH76" i="1" a="1"/>
  <c r="BH76" i="1" s="1"/>
  <c r="BH52" i="1" a="1"/>
  <c r="BH52" i="1" s="1"/>
  <c r="BF68" i="1" a="1"/>
  <c r="BF68" i="1" s="1"/>
  <c r="BE120" i="1" a="1"/>
  <c r="BE120" i="1" s="1"/>
  <c r="BH102" i="1" a="1"/>
  <c r="BH102" i="1" s="1"/>
  <c r="BI88" i="1" a="1"/>
  <c r="BI88" i="1" s="1"/>
  <c r="BH125" i="1" a="1"/>
  <c r="BH125" i="1" s="1"/>
  <c r="BK96" i="1" a="1"/>
  <c r="BK96" i="1" s="1"/>
  <c r="CG96" i="1" s="1"/>
  <c r="BK80" i="1" a="1"/>
  <c r="BK80" i="1" s="1"/>
  <c r="BG139" i="1" a="1"/>
  <c r="BG139" i="1" s="1"/>
  <c r="BG135" i="1" a="1"/>
  <c r="BG135" i="1" s="1"/>
  <c r="BG131" i="1" a="1"/>
  <c r="BG131" i="1" s="1"/>
  <c r="BG123" i="1" a="1"/>
  <c r="BG123" i="1" s="1"/>
  <c r="BG115" i="1" a="1"/>
  <c r="BG115" i="1" s="1"/>
  <c r="CC115" i="1" s="1"/>
  <c r="BG111" i="1" a="1"/>
  <c r="BG111" i="1" s="1"/>
  <c r="BG107" i="1" a="1"/>
  <c r="BG107" i="1" s="1"/>
  <c r="BG103" i="1" a="1"/>
  <c r="BG103" i="1" s="1"/>
  <c r="BG99" i="1" a="1"/>
  <c r="BG99" i="1" s="1"/>
  <c r="BG91" i="1" a="1"/>
  <c r="BG91" i="1" s="1"/>
  <c r="CC91" i="1" s="1"/>
  <c r="BG83" i="1" a="1"/>
  <c r="BG83" i="1" s="1"/>
  <c r="BG67" i="1" a="1"/>
  <c r="BG67" i="1" s="1"/>
  <c r="BG59" i="1" a="1"/>
  <c r="BG59" i="1" s="1"/>
  <c r="BG51" i="1" a="1"/>
  <c r="BG51" i="1" s="1"/>
  <c r="BG43" i="1" a="1"/>
  <c r="BG43" i="1" s="1"/>
  <c r="BG35" i="1" a="1"/>
  <c r="BG35" i="1" s="1"/>
  <c r="BG27" i="1" a="1"/>
  <c r="BG27" i="1" s="1"/>
  <c r="BK128" i="1" a="1"/>
  <c r="BK128" i="1" s="1"/>
  <c r="CG128" i="1" s="1"/>
  <c r="BF97" i="1" a="1"/>
  <c r="BF97" i="1" s="1"/>
  <c r="CB97" i="1" s="1"/>
  <c r="BF62" i="1" a="1"/>
  <c r="BF62" i="1" s="1"/>
  <c r="BG108" i="1" a="1"/>
  <c r="BG108" i="1" s="1"/>
  <c r="BH142" i="1" a="1"/>
  <c r="BH142" i="1" s="1"/>
  <c r="BN140" i="1" a="1"/>
  <c r="BN140" i="1" s="1"/>
  <c r="BN100" i="1" a="1"/>
  <c r="BN100" i="1" s="1"/>
  <c r="BL66" i="1" a="1"/>
  <c r="BL66" i="1" s="1"/>
  <c r="CH66" i="1" s="1"/>
  <c r="BJ64" i="1" a="1"/>
  <c r="BJ64" i="1" s="1"/>
  <c r="BN44" i="1" a="1"/>
  <c r="BN44" i="1" s="1"/>
  <c r="BF95" i="1" a="1"/>
  <c r="BF95" i="1" s="1"/>
  <c r="CB95" i="1" s="1"/>
  <c r="BF63" i="1" a="1"/>
  <c r="BF63" i="1" s="1"/>
  <c r="BF55" i="1" a="1"/>
  <c r="BF55" i="1" s="1"/>
  <c r="BG101" i="1" a="1"/>
  <c r="BG101" i="1" s="1"/>
  <c r="CC101" i="1" s="1"/>
  <c r="BN133" i="1" a="1"/>
  <c r="BN133" i="1" s="1"/>
  <c r="BI32" i="1" a="1"/>
  <c r="BI32" i="1" s="1"/>
  <c r="BG118" i="1" a="1"/>
  <c r="BG118" i="1" s="1"/>
  <c r="BG105" i="1" a="1"/>
  <c r="BG105" i="1" s="1"/>
  <c r="BF77" i="1" a="1"/>
  <c r="BF77" i="1" s="1"/>
  <c r="BG60" i="1" a="1"/>
  <c r="BG60" i="1" s="1"/>
  <c r="BN141" i="1" a="1"/>
  <c r="BN141" i="1" s="1"/>
  <c r="BN134" i="1" a="1"/>
  <c r="BN134" i="1" s="1"/>
  <c r="BN110" i="1" a="1"/>
  <c r="BN110" i="1" s="1"/>
  <c r="BH104" i="1" a="1"/>
  <c r="BH104" i="1" s="1"/>
  <c r="BL92" i="1" a="1"/>
  <c r="BL92" i="1" s="1"/>
  <c r="BF94" i="1" a="1"/>
  <c r="BF94" i="1" s="1"/>
  <c r="BF86" i="1" a="1"/>
  <c r="BF86" i="1" s="1"/>
  <c r="BF78" i="1" a="1"/>
  <c r="BF78" i="1" s="1"/>
  <c r="BF70" i="1" a="1"/>
  <c r="BF70" i="1" s="1"/>
  <c r="BF54" i="1" a="1"/>
  <c r="BF54" i="1" s="1"/>
  <c r="BF46" i="1" a="1"/>
  <c r="BF46" i="1" s="1"/>
  <c r="BF38" i="1" a="1"/>
  <c r="BF38" i="1" s="1"/>
  <c r="BF30" i="1" a="1"/>
  <c r="BF30" i="1" s="1"/>
  <c r="BF22" i="1" a="1"/>
  <c r="BF22" i="1" s="1"/>
  <c r="BH28" i="1" a="1"/>
  <c r="BH28" i="1" s="1"/>
  <c r="BJ117" i="1" a="1"/>
  <c r="BJ117" i="1" s="1"/>
  <c r="BJ109" i="1" a="1"/>
  <c r="BJ109" i="1" s="1"/>
  <c r="BG132" i="1" a="1"/>
  <c r="BG132" i="1" s="1"/>
  <c r="BG48" i="1" a="1"/>
  <c r="BG48" i="1" s="1"/>
  <c r="BK124" i="1" a="1"/>
  <c r="BK124" i="1" s="1"/>
  <c r="BK116" i="1" a="1"/>
  <c r="BK116" i="1" s="1"/>
  <c r="BG113" i="1" a="1"/>
  <c r="BG113" i="1" s="1"/>
  <c r="BG85" i="1" a="1"/>
  <c r="BG85" i="1" s="1"/>
  <c r="BF127" i="1" a="1"/>
  <c r="BF127" i="1" s="1"/>
  <c r="BL112" i="1" a="1"/>
  <c r="BL112" i="1" s="1"/>
  <c r="BM144" i="1" a="1"/>
  <c r="BM144" i="1" s="1"/>
  <c r="BM24" i="1" a="1"/>
  <c r="BM24" i="1" s="1"/>
  <c r="BN136" i="1" a="1"/>
  <c r="BN136" i="1" s="1"/>
  <c r="CJ136" i="1" s="1"/>
  <c r="BJ84" i="1" a="1"/>
  <c r="BJ84" i="1" s="1"/>
  <c r="BN56" i="1" a="1"/>
  <c r="BN56" i="1" s="1"/>
  <c r="CJ56" i="1" s="1"/>
  <c r="BN40" i="1" a="1"/>
  <c r="BN40" i="1" s="1"/>
  <c r="BJ36" i="1" a="1"/>
  <c r="BJ36" i="1" s="1"/>
  <c r="BF129" i="1" a="1"/>
  <c r="BF129" i="1" s="1"/>
  <c r="BF93" i="1" a="1"/>
  <c r="BF93" i="1" s="1"/>
  <c r="BF81" i="1" a="1"/>
  <c r="BF81" i="1" s="1"/>
  <c r="BF69" i="1" a="1"/>
  <c r="BF69" i="1" s="1"/>
  <c r="BF61" i="1" a="1"/>
  <c r="BF61" i="1" s="1"/>
  <c r="BF57" i="1" a="1"/>
  <c r="BF57" i="1" s="1"/>
  <c r="BF45" i="1" a="1"/>
  <c r="BF45" i="1" s="1"/>
  <c r="BF37" i="1" a="1"/>
  <c r="BF37" i="1" s="1"/>
  <c r="BF21" i="1" a="1"/>
  <c r="BF21" i="1" s="1"/>
  <c r="BG25" i="1" a="1"/>
  <c r="BG25" i="1" s="1"/>
  <c r="BF29" i="1" a="1"/>
  <c r="BF29" i="1" s="1"/>
  <c r="AD111" i="8"/>
  <c r="AC111" i="8"/>
  <c r="AB111" i="8"/>
  <c r="AA111" i="8"/>
  <c r="Z111" i="8"/>
  <c r="Y111" i="8"/>
  <c r="X111" i="8"/>
  <c r="W111" i="8"/>
  <c r="V111" i="8"/>
  <c r="U111" i="8"/>
  <c r="T111" i="8"/>
  <c r="S111" i="8"/>
  <c r="R111" i="8"/>
  <c r="Q111" i="8"/>
  <c r="O111" i="8"/>
  <c r="M111" i="8"/>
  <c r="K111" i="8"/>
  <c r="J111" i="8"/>
  <c r="I111" i="8"/>
  <c r="H111" i="8"/>
  <c r="G111" i="8"/>
  <c r="F111" i="8"/>
  <c r="E111" i="8"/>
  <c r="D111" i="8"/>
  <c r="AD110" i="8"/>
  <c r="AC110" i="8"/>
  <c r="AB110" i="8"/>
  <c r="AA110" i="8"/>
  <c r="Z110" i="8"/>
  <c r="Y110" i="8"/>
  <c r="X110" i="8"/>
  <c r="W110" i="8"/>
  <c r="V110" i="8"/>
  <c r="U110" i="8"/>
  <c r="T110" i="8"/>
  <c r="S110" i="8"/>
  <c r="R110" i="8"/>
  <c r="Q110" i="8"/>
  <c r="O110" i="8"/>
  <c r="M110" i="8"/>
  <c r="K110" i="8"/>
  <c r="J110" i="8"/>
  <c r="I110" i="8"/>
  <c r="H110" i="8"/>
  <c r="G110" i="8"/>
  <c r="F110" i="8"/>
  <c r="E110" i="8"/>
  <c r="D110" i="8"/>
  <c r="AD109" i="8"/>
  <c r="AC109" i="8"/>
  <c r="AB109" i="8"/>
  <c r="AA109" i="8"/>
  <c r="Z109" i="8"/>
  <c r="Y109" i="8"/>
  <c r="X109" i="8"/>
  <c r="W109" i="8"/>
  <c r="V109" i="8"/>
  <c r="U109" i="8"/>
  <c r="T109" i="8"/>
  <c r="S109" i="8"/>
  <c r="R109" i="8"/>
  <c r="Q109" i="8"/>
  <c r="O109" i="8"/>
  <c r="M109" i="8"/>
  <c r="K109" i="8"/>
  <c r="J109" i="8"/>
  <c r="I109" i="8"/>
  <c r="H109" i="8"/>
  <c r="G109" i="8"/>
  <c r="F109" i="8"/>
  <c r="E109" i="8"/>
  <c r="D109" i="8"/>
  <c r="AD108" i="8"/>
  <c r="AC108" i="8"/>
  <c r="AB108" i="8"/>
  <c r="AA108" i="8"/>
  <c r="Z108" i="8"/>
  <c r="Y108" i="8"/>
  <c r="X108" i="8"/>
  <c r="W108" i="8"/>
  <c r="V108" i="8"/>
  <c r="U108" i="8"/>
  <c r="T108" i="8"/>
  <c r="S108" i="8"/>
  <c r="R108" i="8"/>
  <c r="Q108" i="8"/>
  <c r="O108" i="8"/>
  <c r="M108" i="8"/>
  <c r="K108" i="8"/>
  <c r="J108" i="8"/>
  <c r="I108" i="8"/>
  <c r="H108" i="8"/>
  <c r="G108" i="8"/>
  <c r="F108" i="8"/>
  <c r="E108" i="8"/>
  <c r="D108" i="8"/>
  <c r="AD107" i="8"/>
  <c r="AC107" i="8"/>
  <c r="AB107" i="8"/>
  <c r="AA107" i="8"/>
  <c r="Z107" i="8"/>
  <c r="Y107" i="8"/>
  <c r="X107" i="8"/>
  <c r="W107" i="8"/>
  <c r="V107" i="8"/>
  <c r="U107" i="8"/>
  <c r="T107" i="8"/>
  <c r="S107" i="8"/>
  <c r="R107" i="8"/>
  <c r="Q107" i="8"/>
  <c r="O107" i="8"/>
  <c r="M107" i="8"/>
  <c r="K107" i="8"/>
  <c r="J107" i="8"/>
  <c r="I107" i="8"/>
  <c r="H107" i="8"/>
  <c r="G107" i="8"/>
  <c r="F107" i="8"/>
  <c r="E107" i="8"/>
  <c r="D107" i="8"/>
  <c r="AD106" i="8"/>
  <c r="AC106" i="8"/>
  <c r="AB106" i="8"/>
  <c r="AA106" i="8"/>
  <c r="Z106" i="8"/>
  <c r="Y106" i="8"/>
  <c r="X106" i="8"/>
  <c r="W106" i="8"/>
  <c r="V106" i="8"/>
  <c r="U106" i="8"/>
  <c r="T106" i="8"/>
  <c r="S106" i="8"/>
  <c r="R106" i="8"/>
  <c r="Q106" i="8"/>
  <c r="O106" i="8"/>
  <c r="M106" i="8"/>
  <c r="K106" i="8"/>
  <c r="J106" i="8"/>
  <c r="I106" i="8"/>
  <c r="H106" i="8"/>
  <c r="G106" i="8"/>
  <c r="F106" i="8"/>
  <c r="E106" i="8"/>
  <c r="D106" i="8"/>
  <c r="AD105" i="8"/>
  <c r="AC105" i="8"/>
  <c r="AB105" i="8"/>
  <c r="AA105" i="8"/>
  <c r="Z105" i="8"/>
  <c r="Y105" i="8"/>
  <c r="X105" i="8"/>
  <c r="W105" i="8"/>
  <c r="V105" i="8"/>
  <c r="U105" i="8"/>
  <c r="T105" i="8"/>
  <c r="S105" i="8"/>
  <c r="R105" i="8"/>
  <c r="Q105" i="8"/>
  <c r="P105" i="8"/>
  <c r="O105" i="8"/>
  <c r="N105" i="8"/>
  <c r="M105" i="8"/>
  <c r="L105" i="8"/>
  <c r="K105" i="8"/>
  <c r="J105" i="8"/>
  <c r="I105" i="8"/>
  <c r="H105" i="8"/>
  <c r="G105" i="8"/>
  <c r="F105" i="8"/>
  <c r="E105" i="8"/>
  <c r="D105" i="8"/>
  <c r="AD104" i="8"/>
  <c r="AC104" i="8"/>
  <c r="AB104" i="8"/>
  <c r="AA104" i="8"/>
  <c r="Z104" i="8"/>
  <c r="Y104" i="8"/>
  <c r="X104" i="8"/>
  <c r="W104" i="8"/>
  <c r="V104" i="8"/>
  <c r="U104" i="8"/>
  <c r="T104" i="8"/>
  <c r="S104" i="8"/>
  <c r="R104" i="8"/>
  <c r="Q104" i="8"/>
  <c r="P104" i="8"/>
  <c r="O104" i="8"/>
  <c r="N104" i="8"/>
  <c r="M104" i="8"/>
  <c r="L104" i="8"/>
  <c r="K104" i="8"/>
  <c r="J104" i="8"/>
  <c r="I104" i="8"/>
  <c r="H104" i="8"/>
  <c r="G104" i="8"/>
  <c r="F104" i="8"/>
  <c r="E104" i="8"/>
  <c r="D104" i="8"/>
  <c r="AD103" i="8"/>
  <c r="AC103" i="8"/>
  <c r="AB103" i="8"/>
  <c r="AA103" i="8"/>
  <c r="Z103" i="8"/>
  <c r="Y103" i="8"/>
  <c r="X103" i="8"/>
  <c r="W103" i="8"/>
  <c r="V103" i="8"/>
  <c r="U103" i="8"/>
  <c r="T103" i="8"/>
  <c r="S103" i="8"/>
  <c r="R103" i="8"/>
  <c r="Q103" i="8"/>
  <c r="P103" i="8"/>
  <c r="O103" i="8"/>
  <c r="N103" i="8"/>
  <c r="M103" i="8"/>
  <c r="L103" i="8"/>
  <c r="K103" i="8"/>
  <c r="J103" i="8"/>
  <c r="I103" i="8"/>
  <c r="H103" i="8"/>
  <c r="G103" i="8"/>
  <c r="F103" i="8"/>
  <c r="E103" i="8"/>
  <c r="D103"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D102" i="8"/>
  <c r="AD101" i="8"/>
  <c r="AC101" i="8"/>
  <c r="AB101" i="8"/>
  <c r="AA101" i="8"/>
  <c r="Z101" i="8"/>
  <c r="Y101" i="8"/>
  <c r="X101" i="8"/>
  <c r="W101" i="8"/>
  <c r="V101" i="8"/>
  <c r="U101" i="8"/>
  <c r="T101" i="8"/>
  <c r="S101" i="8"/>
  <c r="R101" i="8"/>
  <c r="Q101" i="8"/>
  <c r="P101" i="8"/>
  <c r="O101" i="8"/>
  <c r="N101" i="8"/>
  <c r="M101" i="8"/>
  <c r="L101" i="8"/>
  <c r="K101" i="8"/>
  <c r="J101" i="8"/>
  <c r="I101" i="8"/>
  <c r="H101" i="8"/>
  <c r="G101" i="8"/>
  <c r="F101" i="8"/>
  <c r="E101" i="8"/>
  <c r="D101" i="8"/>
  <c r="AD100" i="8"/>
  <c r="AC100" i="8"/>
  <c r="AB100" i="8"/>
  <c r="AA100" i="8"/>
  <c r="Z100" i="8"/>
  <c r="Y100" i="8"/>
  <c r="X100" i="8"/>
  <c r="W100" i="8"/>
  <c r="V100" i="8"/>
  <c r="U100" i="8"/>
  <c r="T100" i="8"/>
  <c r="S100" i="8"/>
  <c r="R100" i="8"/>
  <c r="Q100" i="8"/>
  <c r="P100" i="8"/>
  <c r="O100" i="8"/>
  <c r="N100" i="8"/>
  <c r="M100" i="8"/>
  <c r="L100" i="8"/>
  <c r="K100" i="8"/>
  <c r="J100" i="8"/>
  <c r="I100" i="8"/>
  <c r="H100" i="8"/>
  <c r="G100" i="8"/>
  <c r="F100" i="8"/>
  <c r="E100" i="8"/>
  <c r="D100" i="8"/>
  <c r="AD99" i="8"/>
  <c r="AC99" i="8"/>
  <c r="AB99" i="8"/>
  <c r="AA99" i="8"/>
  <c r="Z99" i="8"/>
  <c r="Y99" i="8"/>
  <c r="X99" i="8"/>
  <c r="W99" i="8"/>
  <c r="V99" i="8"/>
  <c r="U99" i="8"/>
  <c r="T99" i="8"/>
  <c r="S99" i="8"/>
  <c r="R99" i="8"/>
  <c r="Q99" i="8"/>
  <c r="P99" i="8"/>
  <c r="O99" i="8"/>
  <c r="N99" i="8"/>
  <c r="M99" i="8"/>
  <c r="L99" i="8"/>
  <c r="K99" i="8"/>
  <c r="J99" i="8"/>
  <c r="I99" i="8"/>
  <c r="H99" i="8"/>
  <c r="G99" i="8"/>
  <c r="F99" i="8"/>
  <c r="E99" i="8"/>
  <c r="D99" i="8"/>
  <c r="AD98" i="8"/>
  <c r="AC98" i="8"/>
  <c r="AB98" i="8"/>
  <c r="AA98" i="8"/>
  <c r="Z98" i="8"/>
  <c r="Y98" i="8"/>
  <c r="X98" i="8"/>
  <c r="W98" i="8"/>
  <c r="V98" i="8"/>
  <c r="U98" i="8"/>
  <c r="T98" i="8"/>
  <c r="S98" i="8"/>
  <c r="R98" i="8"/>
  <c r="Q98" i="8"/>
  <c r="P98" i="8"/>
  <c r="O98" i="8"/>
  <c r="N98" i="8"/>
  <c r="M98" i="8"/>
  <c r="L98" i="8"/>
  <c r="K98" i="8"/>
  <c r="J98" i="8"/>
  <c r="I98" i="8"/>
  <c r="H98" i="8"/>
  <c r="G98" i="8"/>
  <c r="F98" i="8"/>
  <c r="E98" i="8"/>
  <c r="D98" i="8"/>
  <c r="AD97" i="8"/>
  <c r="AC97" i="8"/>
  <c r="AB97" i="8"/>
  <c r="AA97" i="8"/>
  <c r="Z97" i="8"/>
  <c r="Y97" i="8"/>
  <c r="X97" i="8"/>
  <c r="W97" i="8"/>
  <c r="V97" i="8"/>
  <c r="U97" i="8"/>
  <c r="T97" i="8"/>
  <c r="S97" i="8"/>
  <c r="R97" i="8"/>
  <c r="Q97" i="8"/>
  <c r="P97" i="8"/>
  <c r="O97" i="8"/>
  <c r="N97" i="8"/>
  <c r="M97" i="8"/>
  <c r="L97" i="8"/>
  <c r="K97" i="8"/>
  <c r="J97" i="8"/>
  <c r="I97" i="8"/>
  <c r="H97" i="8"/>
  <c r="G97" i="8"/>
  <c r="F97" i="8"/>
  <c r="E97" i="8"/>
  <c r="D97" i="8"/>
  <c r="AD96" i="8"/>
  <c r="AC96" i="8"/>
  <c r="AB96" i="8"/>
  <c r="AA96" i="8"/>
  <c r="Z96" i="8"/>
  <c r="Y96" i="8"/>
  <c r="X96" i="8"/>
  <c r="W96" i="8"/>
  <c r="V96" i="8"/>
  <c r="U96" i="8"/>
  <c r="T96" i="8"/>
  <c r="S96" i="8"/>
  <c r="R96" i="8"/>
  <c r="Q96" i="8"/>
  <c r="O96" i="8"/>
  <c r="M96" i="8"/>
  <c r="K96" i="8"/>
  <c r="J96" i="8"/>
  <c r="I96" i="8"/>
  <c r="H96" i="8"/>
  <c r="G96" i="8"/>
  <c r="F96" i="8"/>
  <c r="E96" i="8"/>
  <c r="D96" i="8"/>
  <c r="AD95" i="8"/>
  <c r="AC95" i="8"/>
  <c r="AB95" i="8"/>
  <c r="AA95" i="8"/>
  <c r="Z95" i="8"/>
  <c r="Y95" i="8"/>
  <c r="X95" i="8"/>
  <c r="W95" i="8"/>
  <c r="V95" i="8"/>
  <c r="U95" i="8"/>
  <c r="T95" i="8"/>
  <c r="S95" i="8"/>
  <c r="R95" i="8"/>
  <c r="Q95" i="8"/>
  <c r="O95" i="8"/>
  <c r="M95" i="8"/>
  <c r="K95" i="8"/>
  <c r="J95" i="8"/>
  <c r="I95" i="8"/>
  <c r="H95" i="8"/>
  <c r="G95" i="8"/>
  <c r="F95" i="8"/>
  <c r="E95" i="8"/>
  <c r="D95" i="8"/>
  <c r="AD94" i="8"/>
  <c r="AC94" i="8"/>
  <c r="AB94" i="8"/>
  <c r="AA94" i="8"/>
  <c r="Z94" i="8"/>
  <c r="Y94" i="8"/>
  <c r="X94" i="8"/>
  <c r="W94" i="8"/>
  <c r="V94" i="8"/>
  <c r="U94" i="8"/>
  <c r="T94" i="8"/>
  <c r="S94" i="8"/>
  <c r="R94" i="8"/>
  <c r="Q94" i="8"/>
  <c r="P94" i="8"/>
  <c r="O94" i="8"/>
  <c r="N94" i="8"/>
  <c r="M94" i="8"/>
  <c r="L94" i="8"/>
  <c r="K94" i="8"/>
  <c r="J94" i="8"/>
  <c r="I94" i="8"/>
  <c r="H94" i="8"/>
  <c r="G94" i="8"/>
  <c r="F94" i="8"/>
  <c r="E94" i="8"/>
  <c r="D94" i="8"/>
  <c r="AD93" i="8"/>
  <c r="AC93" i="8"/>
  <c r="AB93" i="8"/>
  <c r="AA93" i="8"/>
  <c r="Z93" i="8"/>
  <c r="Y93" i="8"/>
  <c r="X93" i="8"/>
  <c r="W93" i="8"/>
  <c r="V93" i="8"/>
  <c r="U93" i="8"/>
  <c r="T93" i="8"/>
  <c r="S93" i="8"/>
  <c r="R93" i="8"/>
  <c r="Q93" i="8"/>
  <c r="P93" i="8"/>
  <c r="O93" i="8"/>
  <c r="N93" i="8"/>
  <c r="M93" i="8"/>
  <c r="L93" i="8"/>
  <c r="K93" i="8"/>
  <c r="J93" i="8"/>
  <c r="I93" i="8"/>
  <c r="H93" i="8"/>
  <c r="G93" i="8"/>
  <c r="F93" i="8"/>
  <c r="E93" i="8"/>
  <c r="D93" i="8"/>
  <c r="AD92" i="8"/>
  <c r="AC92" i="8"/>
  <c r="AB92" i="8"/>
  <c r="AA92" i="8"/>
  <c r="Z92" i="8"/>
  <c r="Y92" i="8"/>
  <c r="X92" i="8"/>
  <c r="W92" i="8"/>
  <c r="V92" i="8"/>
  <c r="U92" i="8"/>
  <c r="T92" i="8"/>
  <c r="S92" i="8"/>
  <c r="R92" i="8"/>
  <c r="Q92" i="8"/>
  <c r="P92" i="8"/>
  <c r="O92" i="8"/>
  <c r="N92" i="8"/>
  <c r="M92" i="8"/>
  <c r="L92" i="8"/>
  <c r="K92" i="8"/>
  <c r="J92" i="8"/>
  <c r="I92" i="8"/>
  <c r="H92" i="8"/>
  <c r="G92" i="8"/>
  <c r="F92" i="8"/>
  <c r="E92" i="8"/>
  <c r="D92" i="8"/>
  <c r="AD91" i="8"/>
  <c r="AC91" i="8"/>
  <c r="AB91" i="8"/>
  <c r="AA91" i="8"/>
  <c r="Z91" i="8"/>
  <c r="Y91" i="8"/>
  <c r="X91" i="8"/>
  <c r="W91" i="8"/>
  <c r="V91" i="8"/>
  <c r="U91" i="8"/>
  <c r="T91" i="8"/>
  <c r="S91" i="8"/>
  <c r="R91" i="8"/>
  <c r="Q91" i="8"/>
  <c r="P91" i="8"/>
  <c r="O91" i="8"/>
  <c r="N91" i="8"/>
  <c r="M91" i="8"/>
  <c r="L91" i="8"/>
  <c r="K91" i="8"/>
  <c r="J91" i="8"/>
  <c r="I91" i="8"/>
  <c r="H91" i="8"/>
  <c r="G91" i="8"/>
  <c r="F91" i="8"/>
  <c r="E91" i="8"/>
  <c r="D91" i="8"/>
  <c r="AD90" i="8"/>
  <c r="AC90" i="8"/>
  <c r="AB90" i="8"/>
  <c r="AA90" i="8"/>
  <c r="Z90" i="8"/>
  <c r="Y90" i="8"/>
  <c r="X90" i="8"/>
  <c r="W90" i="8"/>
  <c r="V90" i="8"/>
  <c r="U90" i="8"/>
  <c r="T90" i="8"/>
  <c r="S90" i="8"/>
  <c r="R90" i="8"/>
  <c r="Q90" i="8"/>
  <c r="P90" i="8"/>
  <c r="O90" i="8"/>
  <c r="N90" i="8"/>
  <c r="M90" i="8"/>
  <c r="L90" i="8"/>
  <c r="K90" i="8"/>
  <c r="J90" i="8"/>
  <c r="I90" i="8"/>
  <c r="H90" i="8"/>
  <c r="G90" i="8"/>
  <c r="F90" i="8"/>
  <c r="E90" i="8"/>
  <c r="D90" i="8"/>
  <c r="AD89" i="8"/>
  <c r="AC89" i="8"/>
  <c r="AB89" i="8"/>
  <c r="AA89" i="8"/>
  <c r="Z89" i="8"/>
  <c r="Y89" i="8"/>
  <c r="X89" i="8"/>
  <c r="W89" i="8"/>
  <c r="V89" i="8"/>
  <c r="U89" i="8"/>
  <c r="T89" i="8"/>
  <c r="S89" i="8"/>
  <c r="R89" i="8"/>
  <c r="Q89" i="8"/>
  <c r="P89" i="8"/>
  <c r="O89" i="8"/>
  <c r="N89" i="8"/>
  <c r="M89" i="8"/>
  <c r="L89" i="8"/>
  <c r="K89" i="8"/>
  <c r="J89" i="8"/>
  <c r="I89" i="8"/>
  <c r="H89" i="8"/>
  <c r="G89" i="8"/>
  <c r="F89" i="8"/>
  <c r="E89" i="8"/>
  <c r="D89" i="8"/>
  <c r="AD88" i="8"/>
  <c r="AC88" i="8"/>
  <c r="AB88" i="8"/>
  <c r="AA88" i="8"/>
  <c r="Z88" i="8"/>
  <c r="Y88" i="8"/>
  <c r="X88" i="8"/>
  <c r="W88" i="8"/>
  <c r="V88" i="8"/>
  <c r="U88" i="8"/>
  <c r="T88" i="8"/>
  <c r="S88" i="8"/>
  <c r="R88" i="8"/>
  <c r="Q88" i="8"/>
  <c r="P88" i="8"/>
  <c r="O88" i="8"/>
  <c r="N88" i="8"/>
  <c r="M88" i="8"/>
  <c r="L88" i="8"/>
  <c r="K88" i="8"/>
  <c r="J88" i="8"/>
  <c r="I88" i="8"/>
  <c r="H88" i="8"/>
  <c r="G88" i="8"/>
  <c r="F88" i="8"/>
  <c r="E88" i="8"/>
  <c r="D88" i="8"/>
  <c r="AD87" i="8"/>
  <c r="AC87" i="8"/>
  <c r="AB87" i="8"/>
  <c r="AA87" i="8"/>
  <c r="Z87" i="8"/>
  <c r="Y87" i="8"/>
  <c r="X87" i="8"/>
  <c r="W87" i="8"/>
  <c r="V87" i="8"/>
  <c r="U87" i="8"/>
  <c r="T87" i="8"/>
  <c r="S87" i="8"/>
  <c r="R87" i="8"/>
  <c r="Q87" i="8"/>
  <c r="P87" i="8"/>
  <c r="O87" i="8"/>
  <c r="N87" i="8"/>
  <c r="M87" i="8"/>
  <c r="L87" i="8"/>
  <c r="K87" i="8"/>
  <c r="J87" i="8"/>
  <c r="I87" i="8"/>
  <c r="H87" i="8"/>
  <c r="G87" i="8"/>
  <c r="F87" i="8"/>
  <c r="E87" i="8"/>
  <c r="D87" i="8"/>
  <c r="AD86" i="8"/>
  <c r="AC86" i="8"/>
  <c r="AB86" i="8"/>
  <c r="AA86" i="8"/>
  <c r="Z86" i="8"/>
  <c r="Y86" i="8"/>
  <c r="X86" i="8"/>
  <c r="W86" i="8"/>
  <c r="V86" i="8"/>
  <c r="U86" i="8"/>
  <c r="T86" i="8"/>
  <c r="S86" i="8"/>
  <c r="R86" i="8"/>
  <c r="Q86" i="8"/>
  <c r="P86" i="8"/>
  <c r="O86" i="8"/>
  <c r="N86" i="8"/>
  <c r="M86" i="8"/>
  <c r="L86" i="8"/>
  <c r="K86" i="8"/>
  <c r="J86" i="8"/>
  <c r="I86" i="8"/>
  <c r="H86" i="8"/>
  <c r="G86" i="8"/>
  <c r="F86" i="8"/>
  <c r="E86" i="8"/>
  <c r="D86" i="8"/>
  <c r="AD85" i="8"/>
  <c r="AC85" i="8"/>
  <c r="AB85" i="8"/>
  <c r="AA85" i="8"/>
  <c r="Z85" i="8"/>
  <c r="Y85" i="8"/>
  <c r="X85" i="8"/>
  <c r="W85" i="8"/>
  <c r="V85" i="8"/>
  <c r="U85" i="8"/>
  <c r="T85" i="8"/>
  <c r="S85" i="8"/>
  <c r="R85" i="8"/>
  <c r="Q85" i="8"/>
  <c r="P85" i="8"/>
  <c r="O85" i="8"/>
  <c r="N85" i="8"/>
  <c r="M85" i="8"/>
  <c r="L85" i="8"/>
  <c r="K85" i="8"/>
  <c r="J85" i="8"/>
  <c r="I85" i="8"/>
  <c r="H85" i="8"/>
  <c r="G85" i="8"/>
  <c r="F85" i="8"/>
  <c r="E85" i="8"/>
  <c r="D85" i="8"/>
  <c r="AD84" i="8"/>
  <c r="AC84" i="8"/>
  <c r="AB84" i="8"/>
  <c r="AA84" i="8"/>
  <c r="Z84" i="8"/>
  <c r="Y84" i="8"/>
  <c r="X84" i="8"/>
  <c r="W84" i="8"/>
  <c r="V84" i="8"/>
  <c r="U84" i="8"/>
  <c r="T84" i="8"/>
  <c r="S84" i="8"/>
  <c r="R84" i="8"/>
  <c r="Q84" i="8"/>
  <c r="P84" i="8"/>
  <c r="O84" i="8"/>
  <c r="N84" i="8"/>
  <c r="M84" i="8"/>
  <c r="L84" i="8"/>
  <c r="K84" i="8"/>
  <c r="J84" i="8"/>
  <c r="I84" i="8"/>
  <c r="H84" i="8"/>
  <c r="G84" i="8"/>
  <c r="F84" i="8"/>
  <c r="E84" i="8"/>
  <c r="D84" i="8"/>
  <c r="AD83" i="8"/>
  <c r="AC83" i="8"/>
  <c r="AB83" i="8"/>
  <c r="AA83" i="8"/>
  <c r="Z83" i="8"/>
  <c r="Y83" i="8"/>
  <c r="X83" i="8"/>
  <c r="W83" i="8"/>
  <c r="V83" i="8"/>
  <c r="U83" i="8"/>
  <c r="T83" i="8"/>
  <c r="S83" i="8"/>
  <c r="R83" i="8"/>
  <c r="Q83" i="8"/>
  <c r="P83" i="8"/>
  <c r="O83" i="8"/>
  <c r="N83" i="8"/>
  <c r="M83" i="8"/>
  <c r="L83" i="8"/>
  <c r="K83" i="8"/>
  <c r="J83" i="8"/>
  <c r="I83" i="8"/>
  <c r="H83" i="8"/>
  <c r="G83" i="8"/>
  <c r="F83" i="8"/>
  <c r="E83" i="8"/>
  <c r="D83" i="8"/>
  <c r="AD82" i="8"/>
  <c r="AC82" i="8"/>
  <c r="AB82" i="8"/>
  <c r="AA82" i="8"/>
  <c r="Z82" i="8"/>
  <c r="Y82" i="8"/>
  <c r="X82" i="8"/>
  <c r="W82" i="8"/>
  <c r="V82" i="8"/>
  <c r="U82" i="8"/>
  <c r="T82" i="8"/>
  <c r="S82" i="8"/>
  <c r="R82" i="8"/>
  <c r="Q82" i="8"/>
  <c r="P82" i="8"/>
  <c r="O82" i="8"/>
  <c r="N82" i="8"/>
  <c r="M82" i="8"/>
  <c r="L82" i="8"/>
  <c r="K82" i="8"/>
  <c r="J82" i="8"/>
  <c r="I82" i="8"/>
  <c r="H82" i="8"/>
  <c r="G82" i="8"/>
  <c r="F82" i="8"/>
  <c r="E82" i="8"/>
  <c r="D82" i="8"/>
  <c r="AD81" i="8"/>
  <c r="AC81" i="8"/>
  <c r="AB81" i="8"/>
  <c r="AA81" i="8"/>
  <c r="Z81" i="8"/>
  <c r="Y81" i="8"/>
  <c r="X81" i="8"/>
  <c r="W81" i="8"/>
  <c r="V81" i="8"/>
  <c r="U81" i="8"/>
  <c r="T81" i="8"/>
  <c r="S81" i="8"/>
  <c r="R81" i="8"/>
  <c r="Q81" i="8"/>
  <c r="P81" i="8"/>
  <c r="O81" i="8"/>
  <c r="N81" i="8"/>
  <c r="M81" i="8"/>
  <c r="L81" i="8"/>
  <c r="K81" i="8"/>
  <c r="J81" i="8"/>
  <c r="I81" i="8"/>
  <c r="H81" i="8"/>
  <c r="G81" i="8"/>
  <c r="F81" i="8"/>
  <c r="E81" i="8"/>
  <c r="D81" i="8"/>
  <c r="AD80" i="8"/>
  <c r="AC80" i="8"/>
  <c r="AB80" i="8"/>
  <c r="AA80" i="8"/>
  <c r="Z80" i="8"/>
  <c r="Y80" i="8"/>
  <c r="X80" i="8"/>
  <c r="W80" i="8"/>
  <c r="V80" i="8"/>
  <c r="U80" i="8"/>
  <c r="T80" i="8"/>
  <c r="S80" i="8"/>
  <c r="R80" i="8"/>
  <c r="Q80" i="8"/>
  <c r="P80" i="8"/>
  <c r="O80" i="8"/>
  <c r="N80" i="8"/>
  <c r="M80" i="8"/>
  <c r="L80" i="8"/>
  <c r="K80" i="8"/>
  <c r="J80" i="8"/>
  <c r="I80" i="8"/>
  <c r="H80" i="8"/>
  <c r="G80" i="8"/>
  <c r="F80" i="8"/>
  <c r="E80" i="8"/>
  <c r="D80" i="8"/>
  <c r="AD79" i="8"/>
  <c r="AC79" i="8"/>
  <c r="AB79" i="8"/>
  <c r="AA79" i="8"/>
  <c r="Z79" i="8"/>
  <c r="Y79" i="8"/>
  <c r="X79" i="8"/>
  <c r="W79" i="8"/>
  <c r="V79" i="8"/>
  <c r="U79" i="8"/>
  <c r="T79" i="8"/>
  <c r="S79" i="8"/>
  <c r="R79" i="8"/>
  <c r="Q79" i="8"/>
  <c r="P79" i="8"/>
  <c r="O79" i="8"/>
  <c r="N79" i="8"/>
  <c r="M79" i="8"/>
  <c r="L79" i="8"/>
  <c r="K79" i="8"/>
  <c r="J79" i="8"/>
  <c r="I79" i="8"/>
  <c r="H79" i="8"/>
  <c r="G79" i="8"/>
  <c r="F79" i="8"/>
  <c r="E79" i="8"/>
  <c r="D79" i="8"/>
  <c r="AD78" i="8"/>
  <c r="AC78" i="8"/>
  <c r="AB78" i="8"/>
  <c r="AA78" i="8"/>
  <c r="Z78" i="8"/>
  <c r="Y78" i="8"/>
  <c r="X78" i="8"/>
  <c r="W78" i="8"/>
  <c r="V78" i="8"/>
  <c r="U78" i="8"/>
  <c r="T78" i="8"/>
  <c r="S78" i="8"/>
  <c r="R78" i="8"/>
  <c r="Q78" i="8"/>
  <c r="P78" i="8"/>
  <c r="O78" i="8"/>
  <c r="N78" i="8"/>
  <c r="M78" i="8"/>
  <c r="L78" i="8"/>
  <c r="K78" i="8"/>
  <c r="J78" i="8"/>
  <c r="I78" i="8"/>
  <c r="H78" i="8"/>
  <c r="G78" i="8"/>
  <c r="F78" i="8"/>
  <c r="E78" i="8"/>
  <c r="D78" i="8"/>
  <c r="AD77" i="8"/>
  <c r="AC77" i="8"/>
  <c r="AB77" i="8"/>
  <c r="AA77" i="8"/>
  <c r="Z77" i="8"/>
  <c r="Y77" i="8"/>
  <c r="X77" i="8"/>
  <c r="W77" i="8"/>
  <c r="V77" i="8"/>
  <c r="U77" i="8"/>
  <c r="T77" i="8"/>
  <c r="S77" i="8"/>
  <c r="R77" i="8"/>
  <c r="Q77" i="8"/>
  <c r="P77" i="8"/>
  <c r="O77" i="8"/>
  <c r="N77" i="8"/>
  <c r="M77" i="8"/>
  <c r="L77" i="8"/>
  <c r="K77" i="8"/>
  <c r="J77" i="8"/>
  <c r="I77" i="8"/>
  <c r="H77" i="8"/>
  <c r="G77" i="8"/>
  <c r="F77" i="8"/>
  <c r="E77" i="8"/>
  <c r="D77" i="8"/>
  <c r="AD76" i="8"/>
  <c r="AC76" i="8"/>
  <c r="AB76" i="8"/>
  <c r="AA76" i="8"/>
  <c r="Z76" i="8"/>
  <c r="Y76" i="8"/>
  <c r="X76" i="8"/>
  <c r="W76" i="8"/>
  <c r="V76" i="8"/>
  <c r="U76" i="8"/>
  <c r="T76" i="8"/>
  <c r="S76" i="8"/>
  <c r="R76" i="8"/>
  <c r="Q76" i="8"/>
  <c r="P76" i="8"/>
  <c r="O76" i="8"/>
  <c r="N76" i="8"/>
  <c r="M76" i="8"/>
  <c r="L76" i="8"/>
  <c r="K76" i="8"/>
  <c r="J76" i="8"/>
  <c r="I76" i="8"/>
  <c r="H76" i="8"/>
  <c r="G76" i="8"/>
  <c r="F76" i="8"/>
  <c r="E76" i="8"/>
  <c r="D76" i="8"/>
  <c r="AD75" i="8"/>
  <c r="AC75" i="8"/>
  <c r="AB75" i="8"/>
  <c r="AA75" i="8"/>
  <c r="Z75" i="8"/>
  <c r="Y75" i="8"/>
  <c r="X75" i="8"/>
  <c r="W75" i="8"/>
  <c r="V75" i="8"/>
  <c r="U75" i="8"/>
  <c r="T75" i="8"/>
  <c r="S75" i="8"/>
  <c r="R75" i="8"/>
  <c r="Q75" i="8"/>
  <c r="P75" i="8"/>
  <c r="O75" i="8"/>
  <c r="N75" i="8"/>
  <c r="M75" i="8"/>
  <c r="L75" i="8"/>
  <c r="K75" i="8"/>
  <c r="J75" i="8"/>
  <c r="I75" i="8"/>
  <c r="H75" i="8"/>
  <c r="G75" i="8"/>
  <c r="F75" i="8"/>
  <c r="E75" i="8"/>
  <c r="D75" i="8"/>
  <c r="AD74" i="8"/>
  <c r="AC74" i="8"/>
  <c r="AB74" i="8"/>
  <c r="AA74" i="8"/>
  <c r="Z74" i="8"/>
  <c r="Y74" i="8"/>
  <c r="X74" i="8"/>
  <c r="W74" i="8"/>
  <c r="V74" i="8"/>
  <c r="U74" i="8"/>
  <c r="T74" i="8"/>
  <c r="S74" i="8"/>
  <c r="R74" i="8"/>
  <c r="Q74" i="8"/>
  <c r="P74" i="8"/>
  <c r="O74" i="8"/>
  <c r="N74" i="8"/>
  <c r="M74" i="8"/>
  <c r="L74" i="8"/>
  <c r="K74" i="8"/>
  <c r="J74" i="8"/>
  <c r="I74" i="8"/>
  <c r="H74" i="8"/>
  <c r="G74" i="8"/>
  <c r="F74" i="8"/>
  <c r="E74" i="8"/>
  <c r="D74" i="8"/>
  <c r="AD73" i="8"/>
  <c r="AC73" i="8"/>
  <c r="AB73" i="8"/>
  <c r="AA73" i="8"/>
  <c r="Z73" i="8"/>
  <c r="Y73" i="8"/>
  <c r="X73" i="8"/>
  <c r="W73" i="8"/>
  <c r="V73" i="8"/>
  <c r="U73" i="8"/>
  <c r="T73" i="8"/>
  <c r="S73" i="8"/>
  <c r="R73" i="8"/>
  <c r="Q73" i="8"/>
  <c r="P73" i="8"/>
  <c r="O73" i="8"/>
  <c r="N73" i="8"/>
  <c r="M73" i="8"/>
  <c r="L73" i="8"/>
  <c r="K73" i="8"/>
  <c r="J73" i="8"/>
  <c r="I73" i="8"/>
  <c r="H73" i="8"/>
  <c r="G73" i="8"/>
  <c r="F73" i="8"/>
  <c r="E73" i="8"/>
  <c r="D73" i="8"/>
  <c r="AD72" i="8"/>
  <c r="AC72" i="8"/>
  <c r="AB72" i="8"/>
  <c r="AA72" i="8"/>
  <c r="Z72" i="8"/>
  <c r="Y72" i="8"/>
  <c r="X72" i="8"/>
  <c r="W72" i="8"/>
  <c r="V72" i="8"/>
  <c r="U72" i="8"/>
  <c r="T72" i="8"/>
  <c r="S72" i="8"/>
  <c r="R72" i="8"/>
  <c r="Q72" i="8"/>
  <c r="P72" i="8"/>
  <c r="O72" i="8"/>
  <c r="N72" i="8"/>
  <c r="M72" i="8"/>
  <c r="L72" i="8"/>
  <c r="K72" i="8"/>
  <c r="J72" i="8"/>
  <c r="I72" i="8"/>
  <c r="H72" i="8"/>
  <c r="G72" i="8"/>
  <c r="F72" i="8"/>
  <c r="E72" i="8"/>
  <c r="D72" i="8"/>
  <c r="AD71" i="8"/>
  <c r="AC71" i="8"/>
  <c r="AB71" i="8"/>
  <c r="AA71" i="8"/>
  <c r="Z71" i="8"/>
  <c r="Y71" i="8"/>
  <c r="X71" i="8"/>
  <c r="W71" i="8"/>
  <c r="V71" i="8"/>
  <c r="U71" i="8"/>
  <c r="T71" i="8"/>
  <c r="S71" i="8"/>
  <c r="R71" i="8"/>
  <c r="Q71" i="8"/>
  <c r="P71" i="8"/>
  <c r="O71" i="8"/>
  <c r="N71" i="8"/>
  <c r="M71" i="8"/>
  <c r="L71" i="8"/>
  <c r="K71" i="8"/>
  <c r="J71" i="8"/>
  <c r="I71" i="8"/>
  <c r="H71" i="8"/>
  <c r="G71" i="8"/>
  <c r="F71" i="8"/>
  <c r="E71" i="8"/>
  <c r="D71" i="8"/>
  <c r="AD70" i="8"/>
  <c r="AC70" i="8"/>
  <c r="AB70" i="8"/>
  <c r="AA70" i="8"/>
  <c r="Z70" i="8"/>
  <c r="Y70" i="8"/>
  <c r="X70" i="8"/>
  <c r="W70" i="8"/>
  <c r="V70" i="8"/>
  <c r="U70" i="8"/>
  <c r="T70" i="8"/>
  <c r="S70" i="8"/>
  <c r="R70" i="8"/>
  <c r="Q70" i="8"/>
  <c r="P70" i="8"/>
  <c r="O70" i="8"/>
  <c r="N70" i="8"/>
  <c r="M70" i="8"/>
  <c r="L70" i="8"/>
  <c r="K70" i="8"/>
  <c r="J70" i="8"/>
  <c r="I70" i="8"/>
  <c r="H70" i="8"/>
  <c r="G70" i="8"/>
  <c r="F70" i="8"/>
  <c r="E70" i="8"/>
  <c r="D70" i="8"/>
  <c r="AD69" i="8"/>
  <c r="AC69" i="8"/>
  <c r="AB69" i="8"/>
  <c r="AA69" i="8"/>
  <c r="Z69" i="8"/>
  <c r="Y69" i="8"/>
  <c r="X69" i="8"/>
  <c r="W69" i="8"/>
  <c r="V69" i="8"/>
  <c r="U69" i="8"/>
  <c r="T69" i="8"/>
  <c r="S69" i="8"/>
  <c r="R69" i="8"/>
  <c r="Q69" i="8"/>
  <c r="P69" i="8"/>
  <c r="O69" i="8"/>
  <c r="N69" i="8"/>
  <c r="M69" i="8"/>
  <c r="L69" i="8"/>
  <c r="K69" i="8"/>
  <c r="J69" i="8"/>
  <c r="I69" i="8"/>
  <c r="H69" i="8"/>
  <c r="G69" i="8"/>
  <c r="F69" i="8"/>
  <c r="E69" i="8"/>
  <c r="D69" i="8"/>
  <c r="AD68" i="8"/>
  <c r="AC68" i="8"/>
  <c r="AB68" i="8"/>
  <c r="AA68" i="8"/>
  <c r="Z68" i="8"/>
  <c r="Y68" i="8"/>
  <c r="X68" i="8"/>
  <c r="W68" i="8"/>
  <c r="V68" i="8"/>
  <c r="U68" i="8"/>
  <c r="T68" i="8"/>
  <c r="S68" i="8"/>
  <c r="R68" i="8"/>
  <c r="Q68" i="8"/>
  <c r="P68" i="8"/>
  <c r="O68" i="8"/>
  <c r="N68" i="8"/>
  <c r="M68" i="8"/>
  <c r="L68" i="8"/>
  <c r="K68" i="8"/>
  <c r="J68" i="8"/>
  <c r="I68" i="8"/>
  <c r="H68" i="8"/>
  <c r="G68" i="8"/>
  <c r="F68" i="8"/>
  <c r="E68" i="8"/>
  <c r="D68" i="8"/>
  <c r="AD67" i="8"/>
  <c r="AC67" i="8"/>
  <c r="AB67" i="8"/>
  <c r="AA67" i="8"/>
  <c r="Z67" i="8"/>
  <c r="Y67" i="8"/>
  <c r="X67" i="8"/>
  <c r="W67" i="8"/>
  <c r="V67" i="8"/>
  <c r="U67" i="8"/>
  <c r="T67" i="8"/>
  <c r="S67" i="8"/>
  <c r="R67" i="8"/>
  <c r="Q67" i="8"/>
  <c r="P67" i="8"/>
  <c r="O67" i="8"/>
  <c r="N67" i="8"/>
  <c r="M67" i="8"/>
  <c r="L67" i="8"/>
  <c r="K67" i="8"/>
  <c r="J67" i="8"/>
  <c r="I67" i="8"/>
  <c r="H67" i="8"/>
  <c r="G67" i="8"/>
  <c r="F67" i="8"/>
  <c r="E67" i="8"/>
  <c r="D67" i="8"/>
  <c r="AD66" i="8"/>
  <c r="AC66" i="8"/>
  <c r="AB66" i="8"/>
  <c r="AA66" i="8"/>
  <c r="Z66" i="8"/>
  <c r="Y66" i="8"/>
  <c r="X66" i="8"/>
  <c r="W66" i="8"/>
  <c r="V66" i="8"/>
  <c r="U66" i="8"/>
  <c r="T66" i="8"/>
  <c r="S66" i="8"/>
  <c r="R66" i="8"/>
  <c r="Q66" i="8"/>
  <c r="P66" i="8"/>
  <c r="O66" i="8"/>
  <c r="N66" i="8"/>
  <c r="M66" i="8"/>
  <c r="L66" i="8"/>
  <c r="K66" i="8"/>
  <c r="J66" i="8"/>
  <c r="I66" i="8"/>
  <c r="H66" i="8"/>
  <c r="G66" i="8"/>
  <c r="F66" i="8"/>
  <c r="E66" i="8"/>
  <c r="D66" i="8"/>
  <c r="AD65" i="8"/>
  <c r="AC65" i="8"/>
  <c r="AB65" i="8"/>
  <c r="AA65" i="8"/>
  <c r="Z65" i="8"/>
  <c r="Y65" i="8"/>
  <c r="X65" i="8"/>
  <c r="W65" i="8"/>
  <c r="V65" i="8"/>
  <c r="U65" i="8"/>
  <c r="T65" i="8"/>
  <c r="S65" i="8"/>
  <c r="R65" i="8"/>
  <c r="Q65" i="8"/>
  <c r="P65" i="8"/>
  <c r="O65" i="8"/>
  <c r="N65" i="8"/>
  <c r="M65" i="8"/>
  <c r="L65" i="8"/>
  <c r="K65" i="8"/>
  <c r="J65" i="8"/>
  <c r="I65" i="8"/>
  <c r="H65" i="8"/>
  <c r="G65" i="8"/>
  <c r="F65" i="8"/>
  <c r="E65" i="8"/>
  <c r="D65" i="8"/>
  <c r="AD64" i="8"/>
  <c r="AC64" i="8"/>
  <c r="AB64" i="8"/>
  <c r="AA64" i="8"/>
  <c r="Z64" i="8"/>
  <c r="Y64" i="8"/>
  <c r="X64" i="8"/>
  <c r="W64" i="8"/>
  <c r="V64" i="8"/>
  <c r="U64" i="8"/>
  <c r="T64" i="8"/>
  <c r="S64" i="8"/>
  <c r="R64" i="8"/>
  <c r="Q64" i="8"/>
  <c r="P64" i="8"/>
  <c r="O64" i="8"/>
  <c r="N64" i="8"/>
  <c r="M64" i="8"/>
  <c r="L64" i="8"/>
  <c r="K64" i="8"/>
  <c r="J64" i="8"/>
  <c r="I64" i="8"/>
  <c r="H64" i="8"/>
  <c r="G64" i="8"/>
  <c r="F64" i="8"/>
  <c r="E64" i="8"/>
  <c r="D64" i="8"/>
  <c r="AD63" i="8"/>
  <c r="AC63" i="8"/>
  <c r="AB63" i="8"/>
  <c r="AA63" i="8"/>
  <c r="Z63" i="8"/>
  <c r="Y63" i="8"/>
  <c r="X63" i="8"/>
  <c r="W63" i="8"/>
  <c r="V63" i="8"/>
  <c r="U63" i="8"/>
  <c r="T63" i="8"/>
  <c r="S63" i="8"/>
  <c r="R63" i="8"/>
  <c r="Q63" i="8"/>
  <c r="P63" i="8"/>
  <c r="O63" i="8"/>
  <c r="N63" i="8"/>
  <c r="M63" i="8"/>
  <c r="L63" i="8"/>
  <c r="K63" i="8"/>
  <c r="J63" i="8"/>
  <c r="I63" i="8"/>
  <c r="H63" i="8"/>
  <c r="G63" i="8"/>
  <c r="F63" i="8"/>
  <c r="E63" i="8"/>
  <c r="D63" i="8"/>
  <c r="AD62" i="8"/>
  <c r="AC62" i="8"/>
  <c r="AB62" i="8"/>
  <c r="AA62" i="8"/>
  <c r="Z62" i="8"/>
  <c r="Y62" i="8"/>
  <c r="X62" i="8"/>
  <c r="W62" i="8"/>
  <c r="V62" i="8"/>
  <c r="U62" i="8"/>
  <c r="T62" i="8"/>
  <c r="S62" i="8"/>
  <c r="R62" i="8"/>
  <c r="Q62" i="8"/>
  <c r="P62" i="8"/>
  <c r="O62" i="8"/>
  <c r="N62" i="8"/>
  <c r="M62" i="8"/>
  <c r="L62" i="8"/>
  <c r="K62" i="8"/>
  <c r="J62" i="8"/>
  <c r="I62" i="8"/>
  <c r="H62" i="8"/>
  <c r="G62" i="8"/>
  <c r="F62" i="8"/>
  <c r="E62" i="8"/>
  <c r="D62" i="8"/>
  <c r="AD61" i="8"/>
  <c r="AC61" i="8"/>
  <c r="AB61" i="8"/>
  <c r="AA61" i="8"/>
  <c r="Z61" i="8"/>
  <c r="Y61" i="8"/>
  <c r="X61" i="8"/>
  <c r="W61" i="8"/>
  <c r="V61" i="8"/>
  <c r="U61" i="8"/>
  <c r="T61" i="8"/>
  <c r="S61" i="8"/>
  <c r="R61" i="8"/>
  <c r="Q61" i="8"/>
  <c r="P61" i="8"/>
  <c r="O61" i="8"/>
  <c r="N61" i="8"/>
  <c r="M61" i="8"/>
  <c r="L61" i="8"/>
  <c r="K61" i="8"/>
  <c r="J61" i="8"/>
  <c r="I61" i="8"/>
  <c r="H61" i="8"/>
  <c r="G61" i="8"/>
  <c r="F61" i="8"/>
  <c r="E61" i="8"/>
  <c r="D61" i="8"/>
  <c r="AD60" i="8"/>
  <c r="AC60" i="8"/>
  <c r="AB60" i="8"/>
  <c r="AA60" i="8"/>
  <c r="Z60" i="8"/>
  <c r="Y60" i="8"/>
  <c r="X60" i="8"/>
  <c r="W60" i="8"/>
  <c r="V60" i="8"/>
  <c r="U60" i="8"/>
  <c r="T60" i="8"/>
  <c r="S60" i="8"/>
  <c r="R60" i="8"/>
  <c r="Q60" i="8"/>
  <c r="P60" i="8"/>
  <c r="O60" i="8"/>
  <c r="N60" i="8"/>
  <c r="M60" i="8"/>
  <c r="L60" i="8"/>
  <c r="K60" i="8"/>
  <c r="J60" i="8"/>
  <c r="I60" i="8"/>
  <c r="H60" i="8"/>
  <c r="G60" i="8"/>
  <c r="F60" i="8"/>
  <c r="E60" i="8"/>
  <c r="D60" i="8"/>
  <c r="AD59" i="8"/>
  <c r="AC59" i="8"/>
  <c r="AB59" i="8"/>
  <c r="AA59" i="8"/>
  <c r="Z59" i="8"/>
  <c r="Y59" i="8"/>
  <c r="X59" i="8"/>
  <c r="W59" i="8"/>
  <c r="V59" i="8"/>
  <c r="BX175" i="1" s="1" a="1"/>
  <c r="BX175" i="1" s="1"/>
  <c r="U59" i="8"/>
  <c r="T59" i="8"/>
  <c r="S59" i="8"/>
  <c r="R59" i="8"/>
  <c r="Q59" i="8"/>
  <c r="P59" i="8"/>
  <c r="O59" i="8"/>
  <c r="N59" i="8"/>
  <c r="M59" i="8"/>
  <c r="L59" i="8"/>
  <c r="K59" i="8"/>
  <c r="J59" i="8"/>
  <c r="I59" i="8"/>
  <c r="H59" i="8"/>
  <c r="G59" i="8"/>
  <c r="F59" i="8"/>
  <c r="E59" i="8"/>
  <c r="D59" i="8"/>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BP7" i="1" l="1"/>
  <c r="AQ7" i="1"/>
  <c r="BE7" i="1"/>
  <c r="BT7" i="1"/>
  <c r="BT162" i="1"/>
  <c r="AM7" i="1"/>
  <c r="CE7" i="1"/>
  <c r="BI7" i="1"/>
  <c r="AX7" i="1"/>
  <c r="CJ152" i="1"/>
  <c r="CH146" i="1"/>
  <c r="CI24" i="1"/>
  <c r="CJ149" i="1"/>
  <c r="CD156" i="1"/>
  <c r="CE149" i="1"/>
  <c r="CB54" i="1"/>
  <c r="CG150" i="1"/>
  <c r="CB78" i="1"/>
  <c r="BX20" i="1" a="1"/>
  <c r="BX20" i="1" s="1"/>
  <c r="C25" i="3"/>
  <c r="F26" i="3" s="1"/>
  <c r="C29" i="3"/>
  <c r="F28" i="3" s="1"/>
  <c r="C19" i="3"/>
  <c r="F18" i="3" s="1"/>
  <c r="C23" i="3"/>
  <c r="C13" i="3"/>
  <c r="I20" i="3" s="1"/>
  <c r="C15" i="3"/>
  <c r="C11" i="3"/>
  <c r="I21" i="3" s="1"/>
  <c r="AI7" i="1"/>
  <c r="BX7" i="1"/>
  <c r="AT7" i="1"/>
  <c r="BM7" i="1"/>
  <c r="BB7" i="1"/>
  <c r="BE162" i="1"/>
  <c r="BX162" i="1"/>
  <c r="BM162" i="1"/>
  <c r="CA7" i="1"/>
  <c r="BF7" i="1"/>
  <c r="BU162" i="1"/>
  <c r="CB7" i="1"/>
  <c r="AU7" i="1"/>
  <c r="BW7" i="1"/>
  <c r="AJ7" i="1"/>
  <c r="BJ7" i="1"/>
  <c r="BU7" i="1"/>
  <c r="CH7" i="1"/>
  <c r="BJ162" i="1"/>
  <c r="CB158" i="1"/>
  <c r="CB69" i="1"/>
  <c r="CC156" i="1"/>
  <c r="CF145" i="1"/>
  <c r="CD153" i="1"/>
  <c r="CF151" i="1"/>
  <c r="CE155" i="1"/>
  <c r="CI154" i="1"/>
  <c r="CE126" i="1"/>
  <c r="CE88" i="1"/>
  <c r="CC75" i="1"/>
  <c r="CA155" i="1"/>
  <c r="Z7" i="1"/>
  <c r="BG7" i="1" s="1"/>
  <c r="E12" i="12"/>
  <c r="E48" i="3" s="1"/>
  <c r="CG156" i="1"/>
  <c r="CB153" i="1"/>
  <c r="CA152" i="1"/>
  <c r="CA150" i="1"/>
  <c r="CB93" i="1"/>
  <c r="CG80" i="1"/>
  <c r="CE148" i="1"/>
  <c r="CF149" i="1"/>
  <c r="CB151" i="1"/>
  <c r="CJ153" i="1"/>
  <c r="CI158" i="1"/>
  <c r="CJ147" i="1"/>
  <c r="CH150" i="1"/>
  <c r="CA154" i="1"/>
  <c r="CJ157" i="1"/>
  <c r="CB62" i="1"/>
  <c r="CJ44" i="1"/>
  <c r="CC107" i="1"/>
  <c r="CC72" i="1"/>
  <c r="CB127" i="1"/>
  <c r="CC146" i="1"/>
  <c r="CC148" i="1"/>
  <c r="CC83" i="1"/>
  <c r="CB68" i="1"/>
  <c r="CA151" i="1"/>
  <c r="CH155" i="1"/>
  <c r="CF36" i="1"/>
  <c r="CH153" i="1"/>
  <c r="CB157" i="1"/>
  <c r="CC108" i="1"/>
  <c r="CB53" i="1"/>
  <c r="CD150" i="1"/>
  <c r="CB146" i="1"/>
  <c r="CJ145" i="1"/>
  <c r="CC113" i="1"/>
  <c r="CH157" i="1"/>
  <c r="CG148" i="1"/>
  <c r="CG158" i="1"/>
  <c r="CE158" i="1"/>
  <c r="BY7" i="1"/>
  <c r="CJ7" i="1"/>
  <c r="BN7" i="1"/>
  <c r="BW162" i="1"/>
  <c r="AP7" i="1"/>
  <c r="BL7" i="1"/>
  <c r="BA7" i="1"/>
  <c r="BF130" i="1" a="1"/>
  <c r="BF130" i="1" s="1"/>
  <c r="CE32" i="1"/>
  <c r="CH112" i="1"/>
  <c r="CG151" i="1"/>
  <c r="CC27" i="1"/>
  <c r="CC139" i="1"/>
  <c r="CB150" i="1"/>
  <c r="CB70" i="1"/>
  <c r="CC103" i="1"/>
  <c r="CC151" i="1"/>
  <c r="CC99" i="1"/>
  <c r="CD146" i="1"/>
  <c r="CE153" i="1"/>
  <c r="CA157" i="1"/>
  <c r="CB152" i="1"/>
  <c r="CG147" i="1"/>
  <c r="CF153" i="1"/>
  <c r="CI147" i="1"/>
  <c r="CF147" i="1"/>
  <c r="CH158" i="1"/>
  <c r="CD28" i="1"/>
  <c r="CC51" i="1"/>
  <c r="CB94" i="1"/>
  <c r="CB77" i="1"/>
  <c r="CJ156" i="1"/>
  <c r="CF146" i="1"/>
  <c r="CB145" i="1"/>
  <c r="CE151" i="1"/>
  <c r="CC105" i="1"/>
  <c r="CC123" i="1"/>
  <c r="CD158" i="1"/>
  <c r="CE147" i="1"/>
  <c r="CD149" i="1"/>
  <c r="CI153" i="1"/>
  <c r="CG157" i="1"/>
  <c r="CG154" i="1"/>
  <c r="CB30" i="1"/>
  <c r="CD102" i="1"/>
  <c r="CA146" i="1"/>
  <c r="CF152" i="1"/>
  <c r="CA120" i="1"/>
  <c r="CB29" i="1"/>
  <c r="CC48" i="1"/>
  <c r="CF84" i="1"/>
  <c r="CG116" i="1"/>
  <c r="CI151" i="1"/>
  <c r="CB46" i="1"/>
  <c r="CH145" i="1"/>
  <c r="CD145" i="1"/>
  <c r="CC25" i="1"/>
  <c r="CC35" i="1"/>
  <c r="CF150" i="1"/>
  <c r="CF148" i="1"/>
  <c r="CB149" i="1"/>
  <c r="CC152" i="1"/>
  <c r="CJ154" i="1"/>
  <c r="CB37" i="1"/>
  <c r="CC150" i="1"/>
  <c r="CG124" i="1"/>
  <c r="CD148" i="1"/>
  <c r="CJ150" i="1"/>
  <c r="CI157" i="1"/>
  <c r="CC145" i="1"/>
  <c r="CB129" i="1"/>
  <c r="CA153" i="1"/>
  <c r="CJ40" i="1"/>
  <c r="CH154" i="1"/>
  <c r="CG149" i="1"/>
  <c r="CG153" i="1"/>
  <c r="CG146" i="1"/>
  <c r="CD147" i="1"/>
  <c r="CE150" i="1"/>
  <c r="BN33" i="1" a="1"/>
  <c r="BN33" i="1" s="1"/>
  <c r="CJ33" i="1" s="1"/>
  <c r="BJ293" i="1" a="1"/>
  <c r="BJ293" i="1" s="1"/>
  <c r="BM224" i="1" a="1"/>
  <c r="BM224" i="1" s="1"/>
  <c r="BK31" i="1" a="1"/>
  <c r="BK31" i="1" s="1"/>
  <c r="CG31" i="1" s="1"/>
  <c r="BY188" i="1" a="1"/>
  <c r="BY188" i="1" s="1"/>
  <c r="BG237" i="1" a="1"/>
  <c r="BG237" i="1" s="1"/>
  <c r="BN284" i="1" a="1"/>
  <c r="BN284" i="1" s="1"/>
  <c r="BU202" i="1" a="1"/>
  <c r="BU202" i="1" s="1"/>
  <c r="BK95" i="1" a="1"/>
  <c r="BK95" i="1" s="1"/>
  <c r="BP232" i="1" a="1"/>
  <c r="BP232" i="1" s="1"/>
  <c r="BP196" i="1" a="1"/>
  <c r="BP196" i="1" s="1"/>
  <c r="BS210" i="1" a="1"/>
  <c r="BS210" i="1" s="1"/>
  <c r="BK186" i="1" a="1"/>
  <c r="BK186" i="1" s="1"/>
  <c r="AK7" i="1"/>
  <c r="BK284" i="1" a="1"/>
  <c r="BK284" i="1" s="1"/>
  <c r="BP293" i="1" a="1"/>
  <c r="BP293" i="1" s="1"/>
  <c r="BJ285" i="1" a="1"/>
  <c r="BJ285" i="1" s="1"/>
  <c r="BM216" i="1" a="1"/>
  <c r="BM216" i="1" s="1"/>
  <c r="BK188" i="1" a="1"/>
  <c r="BK188" i="1" s="1"/>
  <c r="BL49" i="1" a="1"/>
  <c r="BL49" i="1" s="1"/>
  <c r="AV7" i="1"/>
  <c r="BH23" i="1" a="1"/>
  <c r="BH23" i="1" s="1"/>
  <c r="CD23" i="1" s="1"/>
  <c r="BM73" i="1" a="1"/>
  <c r="BM73" i="1" s="1"/>
  <c r="CI73" i="1" s="1"/>
  <c r="BV186" i="1" a="1"/>
  <c r="BV186" i="1" s="1"/>
  <c r="BE186" i="1" a="1"/>
  <c r="BE186" i="1" s="1"/>
  <c r="BS276" i="1" a="1"/>
  <c r="BS276" i="1" s="1"/>
  <c r="BX224" i="1" a="1"/>
  <c r="BX224" i="1" s="1"/>
  <c r="BN127" i="1" a="1"/>
  <c r="BN127" i="1" s="1"/>
  <c r="BJ202" i="1" a="1"/>
  <c r="BJ202" i="1" s="1"/>
  <c r="BJ47" i="1" a="1"/>
  <c r="BJ47" i="1" s="1"/>
  <c r="CF47" i="1" s="1"/>
  <c r="BK274" i="1" a="1"/>
  <c r="BK274" i="1" s="1"/>
  <c r="BX228" i="1" a="1"/>
  <c r="BX228" i="1" s="1"/>
  <c r="BM69" i="1" a="1"/>
  <c r="BM69" i="1" s="1"/>
  <c r="CI69" i="1" s="1"/>
  <c r="BE41" i="1" a="1"/>
  <c r="BE41" i="1" s="1"/>
  <c r="CA41" i="1" s="1"/>
  <c r="BK25" i="1" a="1"/>
  <c r="BK25" i="1" s="1"/>
  <c r="BL122" i="1" a="1"/>
  <c r="BL122" i="1" s="1"/>
  <c r="BI181" i="1" a="1"/>
  <c r="BI181" i="1" s="1"/>
  <c r="BE138" i="1" a="1"/>
  <c r="BE138" i="1" s="1"/>
  <c r="CA138" i="1" s="1"/>
  <c r="BE121" i="1" a="1"/>
  <c r="BE121" i="1" s="1"/>
  <c r="BH113" i="1" a="1"/>
  <c r="BH113" i="1" s="1"/>
  <c r="BJ137" i="1" a="1"/>
  <c r="BJ137" i="1" s="1"/>
  <c r="BH269" i="1" a="1"/>
  <c r="BH269" i="1" s="1"/>
  <c r="BQ229" i="1" a="1"/>
  <c r="BQ229" i="1" s="1"/>
  <c r="BG56" i="1" a="1"/>
  <c r="BG56" i="1" s="1"/>
  <c r="CC56" i="1" s="1"/>
  <c r="BF58" i="1" a="1"/>
  <c r="BF58" i="1" s="1"/>
  <c r="BE63" i="1" a="1"/>
  <c r="BE63" i="1" s="1"/>
  <c r="BH33" i="1" a="1"/>
  <c r="BH33" i="1" s="1"/>
  <c r="CD33" i="1" s="1"/>
  <c r="BJ51" i="1" a="1"/>
  <c r="BJ51" i="1" s="1"/>
  <c r="CF51" i="1" s="1"/>
  <c r="BF82" i="1" a="1"/>
  <c r="BF82" i="1" s="1"/>
  <c r="BM138" i="1" a="1"/>
  <c r="BM138" i="1" s="1"/>
  <c r="BE229" i="1" a="1"/>
  <c r="BE229" i="1" s="1"/>
  <c r="BT181" i="1" a="1"/>
  <c r="BT181" i="1" s="1"/>
  <c r="BX181" i="1" a="1"/>
  <c r="BX181" i="1" s="1"/>
  <c r="BI26" i="1" a="1"/>
  <c r="BI26" i="1" s="1"/>
  <c r="CE26" i="1" s="1"/>
  <c r="BJ261" i="1" a="1"/>
  <c r="BJ261" i="1" s="1"/>
  <c r="BI90" i="1" a="1"/>
  <c r="BI90" i="1" s="1"/>
  <c r="BI106" i="1" a="1"/>
  <c r="BI106" i="1" s="1"/>
  <c r="BM294" i="1" a="1"/>
  <c r="BM294" i="1" s="1"/>
  <c r="BF138" i="1" a="1"/>
  <c r="BF138" i="1" s="1"/>
  <c r="BK36" i="1" a="1"/>
  <c r="BK36" i="1" s="1"/>
  <c r="CG36" i="1" s="1"/>
  <c r="BH210" i="1" a="1"/>
  <c r="BH210" i="1" s="1"/>
  <c r="BV188" i="1" a="1"/>
  <c r="BV188" i="1" s="1"/>
  <c r="BH250" i="1" a="1"/>
  <c r="BH250" i="1" s="1"/>
  <c r="BE245" i="1" a="1"/>
  <c r="BE245" i="1" s="1"/>
  <c r="BH178" i="1" a="1"/>
  <c r="BH178" i="1" s="1"/>
  <c r="BN63" i="1" a="1"/>
  <c r="BN63" i="1" s="1"/>
  <c r="CJ63" i="1" s="1"/>
  <c r="BN194" i="1" a="1"/>
  <c r="BN194" i="1" s="1"/>
  <c r="BL41" i="1" a="1"/>
  <c r="BL41" i="1" s="1"/>
  <c r="CH41" i="1" s="1"/>
  <c r="BI260" i="1" a="1"/>
  <c r="BI260" i="1" s="1"/>
  <c r="BK50" i="1" a="1"/>
  <c r="BK50" i="1" s="1"/>
  <c r="CG50" i="1" s="1"/>
  <c r="BK42" i="1" a="1"/>
  <c r="BK42" i="1" s="1"/>
  <c r="BH122" i="1" a="1"/>
  <c r="BH122" i="1" s="1"/>
  <c r="BE77" i="1" a="1"/>
  <c r="BE77" i="1" s="1"/>
  <c r="CA77" i="1" s="1"/>
  <c r="BI82" i="1" a="1"/>
  <c r="BI82" i="1" s="1"/>
  <c r="BM139" i="1" a="1"/>
  <c r="BM139" i="1" s="1"/>
  <c r="CI139" i="1" s="1"/>
  <c r="BH55" i="1" a="1"/>
  <c r="BH55" i="1" s="1"/>
  <c r="CD55" i="1" s="1"/>
  <c r="BL26" i="1" a="1"/>
  <c r="BL26" i="1" s="1"/>
  <c r="CH26" i="1" s="1"/>
  <c r="BM26" i="1" a="1"/>
  <c r="BM26" i="1" s="1"/>
  <c r="CI26" i="1" s="1"/>
  <c r="BN90" i="1" a="1"/>
  <c r="BN90" i="1" s="1"/>
  <c r="BM228" i="1" a="1"/>
  <c r="BM228" i="1" s="1"/>
  <c r="BF229" i="1" a="1"/>
  <c r="BF229" i="1" s="1"/>
  <c r="BN188" i="1" a="1"/>
  <c r="BN188" i="1" s="1"/>
  <c r="BE232" i="1" a="1"/>
  <c r="BE232" i="1" s="1"/>
  <c r="BM181" i="1" a="1"/>
  <c r="BM181" i="1" s="1"/>
  <c r="BK205" i="1" a="1"/>
  <c r="BK205" i="1" s="1"/>
  <c r="BL181" i="1" a="1"/>
  <c r="BL181" i="1" s="1"/>
  <c r="BK33" i="1" a="1"/>
  <c r="BK33" i="1" s="1"/>
  <c r="CG33" i="1" s="1"/>
  <c r="BV205" i="1" a="1"/>
  <c r="BV205" i="1" s="1"/>
  <c r="BW181" i="1" a="1"/>
  <c r="BW181" i="1" s="1"/>
  <c r="BM34" i="1" a="1"/>
  <c r="BM34" i="1" s="1"/>
  <c r="CI34" i="1" s="1"/>
  <c r="BN138" i="1" a="1"/>
  <c r="BN138" i="1" s="1"/>
  <c r="BL42" i="1" a="1"/>
  <c r="BL42" i="1" s="1"/>
  <c r="CH42" i="1" s="1"/>
  <c r="BX189" i="1" a="1"/>
  <c r="BX189" i="1" s="1"/>
  <c r="BI42" i="1" a="1"/>
  <c r="BI42" i="1" s="1"/>
  <c r="CE42" i="1" s="1"/>
  <c r="BY235" i="1" a="1"/>
  <c r="BY235" i="1" s="1"/>
  <c r="BE293" i="1" a="1"/>
  <c r="BE293" i="1" s="1"/>
  <c r="BJ229" i="1" a="1"/>
  <c r="BJ229" i="1" s="1"/>
  <c r="BE72" i="1" a="1"/>
  <c r="BE72" i="1" s="1"/>
  <c r="CA72" i="1" s="1"/>
  <c r="BU229" i="1" a="1"/>
  <c r="BU229" i="1" s="1"/>
  <c r="BK37" i="1" a="1"/>
  <c r="BK37" i="1" s="1"/>
  <c r="CG37" i="1" s="1"/>
  <c r="BJ74" i="1" a="1"/>
  <c r="BJ74" i="1" s="1"/>
  <c r="CF74" i="1" s="1"/>
  <c r="BJ206" i="1" a="1"/>
  <c r="BJ206" i="1" s="1"/>
  <c r="BG285" i="1" a="1"/>
  <c r="BG285" i="1" s="1"/>
  <c r="BG228" i="1" a="1"/>
  <c r="BG228" i="1" s="1"/>
  <c r="BU206" i="1" a="1"/>
  <c r="BU206" i="1" s="1"/>
  <c r="BR228" i="1" a="1"/>
  <c r="BR228" i="1" s="1"/>
  <c r="BH236" i="1" a="1"/>
  <c r="BH236" i="1" s="1"/>
  <c r="BG73" i="1" a="1"/>
  <c r="BG73" i="1" s="1"/>
  <c r="CC73" i="1" s="1"/>
  <c r="BE43" i="1" a="1"/>
  <c r="BE43" i="1" s="1"/>
  <c r="BP43" i="1" a="1"/>
  <c r="BP43" i="1" s="1"/>
  <c r="BX229" i="1" a="1"/>
  <c r="BX229" i="1" s="1"/>
  <c r="BX74" i="1" a="1"/>
  <c r="BX74" i="1" s="1"/>
  <c r="BI229" i="1" a="1"/>
  <c r="BI229" i="1" s="1"/>
  <c r="BT74" i="1" a="1"/>
  <c r="BT74" i="1" s="1"/>
  <c r="CE74" i="1" s="1"/>
  <c r="BP181" i="1" a="1"/>
  <c r="BP181" i="1" s="1"/>
  <c r="BP26" i="1" a="1"/>
  <c r="BP26" i="1" s="1"/>
  <c r="BS253" i="1" a="1"/>
  <c r="BS253" i="1" s="1"/>
  <c r="BS98" i="1" a="1"/>
  <c r="BS98" i="1" s="1"/>
  <c r="BM261" i="1" a="1"/>
  <c r="BM261" i="1" s="1"/>
  <c r="BX106" i="1" a="1"/>
  <c r="BX106" i="1" s="1"/>
  <c r="BT189" i="1" a="1"/>
  <c r="BT189" i="1" s="1"/>
  <c r="BT34" i="1" a="1"/>
  <c r="BT34" i="1" s="1"/>
  <c r="BW285" i="1" a="1"/>
  <c r="BW285" i="1" s="1"/>
  <c r="BW130" i="1" a="1"/>
  <c r="BW130" i="1" s="1"/>
  <c r="BS269" i="1" a="1"/>
  <c r="BS269" i="1" s="1"/>
  <c r="BS114" i="1" a="1"/>
  <c r="BS114" i="1" s="1"/>
  <c r="CD114" i="1" s="1"/>
  <c r="BX245" i="1" a="1"/>
  <c r="BX245" i="1" s="1"/>
  <c r="BX90" i="1" a="1"/>
  <c r="BX90" i="1" s="1"/>
  <c r="BT253" i="1" a="1"/>
  <c r="BT253" i="1" s="1"/>
  <c r="BT98" i="1" a="1"/>
  <c r="BT98" i="1" s="1"/>
  <c r="BX237" i="1" a="1"/>
  <c r="BX237" i="1" s="1"/>
  <c r="BX82" i="1" a="1"/>
  <c r="BX82" i="1" s="1"/>
  <c r="BU194" i="1" a="1"/>
  <c r="BU194" i="1" s="1"/>
  <c r="BU269" i="1" a="1"/>
  <c r="BU269" i="1" s="1"/>
  <c r="BU114" i="1" a="1"/>
  <c r="BU114" i="1" s="1"/>
  <c r="BV253" i="1" a="1"/>
  <c r="BV253" i="1" s="1"/>
  <c r="BV98" i="1" a="1"/>
  <c r="BV98" i="1" s="1"/>
  <c r="CG98" i="1" s="1"/>
  <c r="BT276" i="1" a="1"/>
  <c r="BT276" i="1" s="1"/>
  <c r="BT121" i="1" a="1"/>
  <c r="BT121" i="1" s="1"/>
  <c r="BR261" i="1" a="1"/>
  <c r="BR261" i="1" s="1"/>
  <c r="BR106" i="1" a="1"/>
  <c r="BR106" i="1" s="1"/>
  <c r="CC106" i="1" s="1"/>
  <c r="BQ278" i="1" a="1"/>
  <c r="BQ278" i="1" s="1"/>
  <c r="BQ123" i="1" a="1"/>
  <c r="BQ123" i="1" s="1"/>
  <c r="BM286" i="1" a="1"/>
  <c r="BM286" i="1" s="1"/>
  <c r="BX131" i="1" a="1"/>
  <c r="BX131" i="1" s="1"/>
  <c r="BW241" i="1" a="1"/>
  <c r="BW241" i="1" s="1"/>
  <c r="BW86" i="1" a="1"/>
  <c r="BW86" i="1" s="1"/>
  <c r="BE233" i="1" a="1"/>
  <c r="BE233" i="1" s="1"/>
  <c r="BP78" i="1" a="1"/>
  <c r="BP78" i="1" s="1"/>
  <c r="BS233" i="1" a="1"/>
  <c r="BS233" i="1" s="1"/>
  <c r="BS78" i="1" a="1"/>
  <c r="BS78" i="1" s="1"/>
  <c r="BU297" i="1" a="1"/>
  <c r="BU297" i="1" s="1"/>
  <c r="BU142" i="1" a="1"/>
  <c r="BU142" i="1" s="1"/>
  <c r="BP201" i="1" a="1"/>
  <c r="BP201" i="1" s="1"/>
  <c r="BP46" i="1" a="1"/>
  <c r="BP46" i="1" s="1"/>
  <c r="BR281" i="1" a="1"/>
  <c r="BR281" i="1" s="1"/>
  <c r="BR126" i="1" a="1"/>
  <c r="BR126" i="1" s="1"/>
  <c r="BW289" i="1" a="1"/>
  <c r="BW289" i="1" s="1"/>
  <c r="BW134" i="1" a="1"/>
  <c r="BW134" i="1" s="1"/>
  <c r="BH56" i="1" a="1"/>
  <c r="BH56" i="1" s="1"/>
  <c r="BS56" i="1" a="1"/>
  <c r="BS56" i="1" s="1"/>
  <c r="BW187" i="1" a="1"/>
  <c r="BW187" i="1" s="1"/>
  <c r="BW32" i="1" a="1"/>
  <c r="BW32" i="1" s="1"/>
  <c r="BY251" i="1" a="1"/>
  <c r="BY251" i="1" s="1"/>
  <c r="BY96" i="1" a="1"/>
  <c r="BY96" i="1" s="1"/>
  <c r="BI279" i="1" a="1"/>
  <c r="BI279" i="1" s="1"/>
  <c r="BT124" i="1" a="1"/>
  <c r="BT124" i="1" s="1"/>
  <c r="BU287" i="1" a="1"/>
  <c r="BU287" i="1" s="1"/>
  <c r="BU132" i="1" a="1"/>
  <c r="BU132" i="1" s="1"/>
  <c r="BL184" i="1" a="1"/>
  <c r="BL184" i="1" s="1"/>
  <c r="BW29" i="1" a="1"/>
  <c r="BW29" i="1" s="1"/>
  <c r="BU280" i="1" a="1"/>
  <c r="BU280" i="1" s="1"/>
  <c r="BU125" i="1" a="1"/>
  <c r="BU125" i="1" s="1"/>
  <c r="BT185" i="1" a="1"/>
  <c r="BT185" i="1" s="1"/>
  <c r="BT30" i="1" a="1"/>
  <c r="BT30" i="1" s="1"/>
  <c r="BX248" i="1" a="1"/>
  <c r="BX248" i="1" s="1"/>
  <c r="BX93" i="1" a="1"/>
  <c r="BX93" i="1" s="1"/>
  <c r="BQ296" i="1" a="1"/>
  <c r="BQ296" i="1" s="1"/>
  <c r="BQ141" i="1" a="1"/>
  <c r="BQ141" i="1" s="1"/>
  <c r="BK273" i="1" a="1"/>
  <c r="BK273" i="1" s="1"/>
  <c r="BV118" i="1" a="1"/>
  <c r="BV118" i="1" s="1"/>
  <c r="BU175" i="1" a="1"/>
  <c r="BU175" i="1" s="1"/>
  <c r="BU20" i="1" a="1"/>
  <c r="BU20" i="1" s="1"/>
  <c r="BK255" i="1" a="1"/>
  <c r="BK255" i="1" s="1"/>
  <c r="BV100" i="1" a="1"/>
  <c r="BV100" i="1" s="1"/>
  <c r="BM233" i="1" a="1"/>
  <c r="BM233" i="1" s="1"/>
  <c r="BX78" i="1" a="1"/>
  <c r="BX78" i="1" s="1"/>
  <c r="BI71" i="1" a="1"/>
  <c r="BI71" i="1" s="1"/>
  <c r="BT71" i="1" a="1"/>
  <c r="BT71" i="1" s="1"/>
  <c r="BI299" i="1" a="1"/>
  <c r="BI299" i="1" s="1"/>
  <c r="BT144" i="1" a="1"/>
  <c r="BT144" i="1" s="1"/>
  <c r="BW200" i="1" a="1"/>
  <c r="BW200" i="1" s="1"/>
  <c r="BW45" i="1" a="1"/>
  <c r="BW45" i="1" s="1"/>
  <c r="BP292" i="1" a="1"/>
  <c r="BP292" i="1" s="1"/>
  <c r="BP137" i="1" a="1"/>
  <c r="BP137" i="1" s="1"/>
  <c r="BX260" i="1" a="1"/>
  <c r="BX260" i="1" s="1"/>
  <c r="BX105" i="1" a="1"/>
  <c r="BX105" i="1" s="1"/>
  <c r="BS220" i="1" a="1"/>
  <c r="BS220" i="1" s="1"/>
  <c r="BS65" i="1" a="1"/>
  <c r="BS65" i="1" s="1"/>
  <c r="BS292" i="1" a="1"/>
  <c r="BS292" i="1" s="1"/>
  <c r="BS137" i="1" a="1"/>
  <c r="BS137" i="1" s="1"/>
  <c r="BX196" i="1" a="1"/>
  <c r="BX196" i="1" s="1"/>
  <c r="BX41" i="1" a="1"/>
  <c r="BX41" i="1" s="1"/>
  <c r="BU260" i="1" a="1"/>
  <c r="BU260" i="1" s="1"/>
  <c r="BU105" i="1" a="1"/>
  <c r="BU105" i="1" s="1"/>
  <c r="BP284" i="1" a="1"/>
  <c r="BP284" i="1" s="1"/>
  <c r="BP129" i="1" a="1"/>
  <c r="BP129" i="1" s="1"/>
  <c r="BU252" i="1" a="1"/>
  <c r="BU252" i="1" s="1"/>
  <c r="BU97" i="1" a="1"/>
  <c r="BU97" i="1" s="1"/>
  <c r="BY190" i="1" a="1"/>
  <c r="BY190" i="1" s="1"/>
  <c r="BY35" i="1" a="1"/>
  <c r="BY35" i="1" s="1"/>
  <c r="BY254" i="1" a="1"/>
  <c r="BY254" i="1" s="1"/>
  <c r="BY99" i="1" a="1"/>
  <c r="BY99" i="1" s="1"/>
  <c r="BX230" i="1" a="1"/>
  <c r="BX230" i="1" s="1"/>
  <c r="BX75" i="1" a="1"/>
  <c r="BX75" i="1" s="1"/>
  <c r="BG30" i="1" a="1"/>
  <c r="BG30" i="1" s="1"/>
  <c r="BR30" i="1" a="1"/>
  <c r="BR30" i="1" s="1"/>
  <c r="BU185" i="1" a="1"/>
  <c r="BU185" i="1" s="1"/>
  <c r="BU30" i="1" a="1"/>
  <c r="BU30" i="1" s="1"/>
  <c r="BU249" i="1" a="1"/>
  <c r="BU249" i="1" s="1"/>
  <c r="BU94" i="1" a="1"/>
  <c r="BU94" i="1" s="1"/>
  <c r="BY241" i="1" a="1"/>
  <c r="BY241" i="1" s="1"/>
  <c r="BY86" i="1" a="1"/>
  <c r="BY86" i="1" s="1"/>
  <c r="BQ257" i="1" a="1"/>
  <c r="BQ257" i="1" s="1"/>
  <c r="BQ102" i="1" a="1"/>
  <c r="BQ102" i="1" s="1"/>
  <c r="BV225" i="1" a="1"/>
  <c r="BV225" i="1" s="1"/>
  <c r="BV70" i="1" a="1"/>
  <c r="BV70" i="1" s="1"/>
  <c r="BW193" i="1" a="1"/>
  <c r="BW193" i="1" s="1"/>
  <c r="BW38" i="1" a="1"/>
  <c r="BW38" i="1" s="1"/>
  <c r="BX297" i="1" a="1"/>
  <c r="BX297" i="1" s="1"/>
  <c r="BX142" i="1" a="1"/>
  <c r="BX142" i="1" s="1"/>
  <c r="BN239" i="1" a="1"/>
  <c r="BN239" i="1" s="1"/>
  <c r="BY84" i="1" a="1"/>
  <c r="BY84" i="1" s="1"/>
  <c r="BT215" i="1" a="1"/>
  <c r="BT215" i="1" s="1"/>
  <c r="BT60" i="1" a="1"/>
  <c r="BT60" i="1" s="1"/>
  <c r="BW223" i="1" a="1"/>
  <c r="BW223" i="1" s="1"/>
  <c r="BW68" i="1" a="1"/>
  <c r="BW68" i="1" s="1"/>
  <c r="BS232" i="1" a="1"/>
  <c r="BS232" i="1" s="1"/>
  <c r="BS77" i="1" a="1"/>
  <c r="BS77" i="1" s="1"/>
  <c r="BX192" i="1" a="1"/>
  <c r="BX192" i="1" s="1"/>
  <c r="BX37" i="1" a="1"/>
  <c r="BX37" i="1" s="1"/>
  <c r="BQ264" i="1" a="1"/>
  <c r="BQ264" i="1" s="1"/>
  <c r="BQ109" i="1" a="1"/>
  <c r="BQ109" i="1" s="1"/>
  <c r="BW274" i="1" a="1"/>
  <c r="BW274" i="1" s="1"/>
  <c r="BW119" i="1" a="1"/>
  <c r="BW119" i="1" s="1"/>
  <c r="BL31" i="1" a="1"/>
  <c r="BL31" i="1" s="1"/>
  <c r="BW31" i="1" a="1"/>
  <c r="BW31" i="1" s="1"/>
  <c r="BX258" i="1" a="1"/>
  <c r="BX258" i="1" s="1"/>
  <c r="BX103" i="1" a="1"/>
  <c r="BX103" i="1" s="1"/>
  <c r="BQ234" i="1" a="1"/>
  <c r="BQ234" i="1" s="1"/>
  <c r="BQ79" i="1" a="1"/>
  <c r="BQ79" i="1" s="1"/>
  <c r="BW242" i="1" a="1"/>
  <c r="BW242" i="1" s="1"/>
  <c r="BW87" i="1" a="1"/>
  <c r="BW87" i="1" s="1"/>
  <c r="BG282" i="1" a="1"/>
  <c r="BG282" i="1" s="1"/>
  <c r="BR127" i="1" a="1"/>
  <c r="BR127" i="1" s="1"/>
  <c r="BU291" i="1" a="1"/>
  <c r="BU291" i="1" s="1"/>
  <c r="BU136" i="1" a="1"/>
  <c r="BU136" i="1" s="1"/>
  <c r="BP235" i="1" a="1"/>
  <c r="BP235" i="1" s="1"/>
  <c r="BP80" i="1" a="1"/>
  <c r="BP80" i="1" s="1"/>
  <c r="BS243" i="1" a="1"/>
  <c r="BS243" i="1" s="1"/>
  <c r="BS88" i="1" a="1"/>
  <c r="BS88" i="1" s="1"/>
  <c r="BW251" i="1" a="1"/>
  <c r="BW251" i="1" s="1"/>
  <c r="BW96" i="1" a="1"/>
  <c r="BW96" i="1" s="1"/>
  <c r="BN180" i="1" a="1"/>
  <c r="BN180" i="1" s="1"/>
  <c r="BY25" i="1" a="1"/>
  <c r="BY25" i="1" s="1"/>
  <c r="BW268" i="1" a="1"/>
  <c r="BW268" i="1" s="1"/>
  <c r="BW113" i="1" a="1"/>
  <c r="BW113" i="1" s="1"/>
  <c r="BP236" i="1" a="1"/>
  <c r="BP236" i="1" s="1"/>
  <c r="BP81" i="1" a="1"/>
  <c r="BP81" i="1" s="1"/>
  <c r="BI73" i="1" a="1"/>
  <c r="BI73" i="1" s="1"/>
  <c r="BT73" i="1" a="1"/>
  <c r="BT73" i="1" s="1"/>
  <c r="BG236" i="1" a="1"/>
  <c r="BG236" i="1" s="1"/>
  <c r="BR81" i="1" a="1"/>
  <c r="BR81" i="1" s="1"/>
  <c r="BY204" i="1" a="1"/>
  <c r="BY204" i="1" s="1"/>
  <c r="BY49" i="1" a="1"/>
  <c r="BY49" i="1" s="1"/>
  <c r="BI268" i="1" a="1"/>
  <c r="BI268" i="1" s="1"/>
  <c r="BT113" i="1" a="1"/>
  <c r="BT113" i="1" s="1"/>
  <c r="BW180" i="1" a="1"/>
  <c r="BW180" i="1" s="1"/>
  <c r="BW25" i="1" a="1"/>
  <c r="BW25" i="1" s="1"/>
  <c r="BV260" i="1" a="1"/>
  <c r="BV260" i="1" s="1"/>
  <c r="BV105" i="1" a="1"/>
  <c r="BV105" i="1" s="1"/>
  <c r="BX220" i="1" a="1"/>
  <c r="BX220" i="1" s="1"/>
  <c r="BX65" i="1" a="1"/>
  <c r="BX65" i="1" s="1"/>
  <c r="BY276" i="1" a="1"/>
  <c r="BY276" i="1" s="1"/>
  <c r="BY121" i="1" a="1"/>
  <c r="BY121" i="1" s="1"/>
  <c r="BQ186" i="1" a="1"/>
  <c r="BQ186" i="1" s="1"/>
  <c r="BQ31" i="1" a="1"/>
  <c r="BQ31" i="1" s="1"/>
  <c r="BJ204" i="1" a="1"/>
  <c r="BJ204" i="1" s="1"/>
  <c r="BU49" i="1" a="1"/>
  <c r="BU49" i="1" s="1"/>
  <c r="BY260" i="1" a="1"/>
  <c r="BY260" i="1" s="1"/>
  <c r="BY105" i="1" a="1"/>
  <c r="BY105" i="1" s="1"/>
  <c r="BV181" i="1" a="1"/>
  <c r="BV181" i="1" s="1"/>
  <c r="BV26" i="1" a="1"/>
  <c r="BV26" i="1" s="1"/>
  <c r="BS261" i="1" a="1"/>
  <c r="BS261" i="1" s="1"/>
  <c r="BS106" i="1" a="1"/>
  <c r="BS106" i="1" s="1"/>
  <c r="CD106" i="1" s="1"/>
  <c r="BT275" i="1" a="1"/>
  <c r="BT275" i="1" s="1"/>
  <c r="BT120" i="1" a="1"/>
  <c r="BT120" i="1" s="1"/>
  <c r="BP253" i="1" a="1"/>
  <c r="BP253" i="1" s="1"/>
  <c r="BP98" i="1" a="1"/>
  <c r="BP98" i="1" s="1"/>
  <c r="BP261" i="1" a="1"/>
  <c r="BP261" i="1" s="1"/>
  <c r="BP106" i="1" a="1"/>
  <c r="BP106" i="1" s="1"/>
  <c r="BV261" i="1" a="1"/>
  <c r="BV261" i="1" s="1"/>
  <c r="BV106" i="1" a="1"/>
  <c r="BV106" i="1" s="1"/>
  <c r="BS285" i="1" a="1"/>
  <c r="BS285" i="1" s="1"/>
  <c r="BS130" i="1" a="1"/>
  <c r="BS130" i="1" s="1"/>
  <c r="BY293" i="1" a="1"/>
  <c r="BY293" i="1" s="1"/>
  <c r="BY138" i="1" a="1"/>
  <c r="BY138" i="1" s="1"/>
  <c r="BV245" i="1" a="1"/>
  <c r="BV245" i="1" s="1"/>
  <c r="BV90" i="1" a="1"/>
  <c r="BV90" i="1" s="1"/>
  <c r="BS264" i="1" a="1"/>
  <c r="BS264" i="1" s="1"/>
  <c r="BS109" i="1" a="1"/>
  <c r="BS109" i="1" s="1"/>
  <c r="BP189" i="1" a="1"/>
  <c r="BP189" i="1" s="1"/>
  <c r="BP34" i="1" a="1"/>
  <c r="BP34" i="1" s="1"/>
  <c r="BH130" i="1" a="1"/>
  <c r="BH130" i="1" s="1"/>
  <c r="BK100" i="1" a="1"/>
  <c r="BK100" i="1" s="1"/>
  <c r="BE137" i="1" a="1"/>
  <c r="BE137" i="1" s="1"/>
  <c r="BI197" i="1" a="1"/>
  <c r="BI197" i="1" s="1"/>
  <c r="BS178" i="1" a="1"/>
  <c r="BS178" i="1" s="1"/>
  <c r="BE196" i="1" a="1"/>
  <c r="BE196" i="1" s="1"/>
  <c r="BL197" i="1" a="1"/>
  <c r="BL197" i="1" s="1"/>
  <c r="BI276" i="1" a="1"/>
  <c r="BI276" i="1" s="1"/>
  <c r="BY198" i="1" a="1"/>
  <c r="BY198" i="1" s="1"/>
  <c r="BY43" i="1" a="1"/>
  <c r="BY43" i="1" s="1"/>
  <c r="BY262" i="1" a="1"/>
  <c r="BY262" i="1" s="1"/>
  <c r="BY107" i="1" a="1"/>
  <c r="BY107" i="1" s="1"/>
  <c r="BP214" i="1" a="1"/>
  <c r="BP214" i="1" s="1"/>
  <c r="BP59" i="1" a="1"/>
  <c r="BP59" i="1" s="1"/>
  <c r="BP278" i="1" a="1"/>
  <c r="BP278" i="1" s="1"/>
  <c r="BP123" i="1" a="1"/>
  <c r="BP123" i="1" s="1"/>
  <c r="BH222" i="1" a="1"/>
  <c r="BH222" i="1" s="1"/>
  <c r="BS67" i="1" a="1"/>
  <c r="BS67" i="1" s="1"/>
  <c r="BT190" i="1" a="1"/>
  <c r="BT190" i="1" s="1"/>
  <c r="BT35" i="1" a="1"/>
  <c r="BT35" i="1" s="1"/>
  <c r="BT254" i="1" a="1"/>
  <c r="BT254" i="1" s="1"/>
  <c r="BT99" i="1" a="1"/>
  <c r="BT99" i="1" s="1"/>
  <c r="BV198" i="1" a="1"/>
  <c r="BV198" i="1" s="1"/>
  <c r="BV43" i="1" a="1"/>
  <c r="BV43" i="1" s="1"/>
  <c r="BK262" i="1" a="1"/>
  <c r="BK262" i="1" s="1"/>
  <c r="BV107" i="1" a="1"/>
  <c r="BV107" i="1" s="1"/>
  <c r="BW214" i="1" a="1"/>
  <c r="BW214" i="1" s="1"/>
  <c r="BW59" i="1" a="1"/>
  <c r="BW59" i="1" s="1"/>
  <c r="BW278" i="1" a="1"/>
  <c r="BW278" i="1" s="1"/>
  <c r="BW123" i="1" a="1"/>
  <c r="BW123" i="1" s="1"/>
  <c r="BQ230" i="1" a="1"/>
  <c r="BQ230" i="1" s="1"/>
  <c r="BQ75" i="1" a="1"/>
  <c r="BQ75" i="1" s="1"/>
  <c r="BQ294" i="1" a="1"/>
  <c r="BQ294" i="1" s="1"/>
  <c r="BQ139" i="1" a="1"/>
  <c r="BQ139" i="1" s="1"/>
  <c r="BX238" i="1" a="1"/>
  <c r="BX238" i="1" s="1"/>
  <c r="BX83" i="1" a="1"/>
  <c r="BX83" i="1" s="1"/>
  <c r="BR201" i="1" a="1"/>
  <c r="BR201" i="1" s="1"/>
  <c r="BR46" i="1" a="1"/>
  <c r="BR46" i="1" s="1"/>
  <c r="BS193" i="1" a="1"/>
  <c r="BS193" i="1" s="1"/>
  <c r="BS38" i="1" a="1"/>
  <c r="BS38" i="1" s="1"/>
  <c r="BW273" i="1" a="1"/>
  <c r="BW273" i="1" s="1"/>
  <c r="BW118" i="1" a="1"/>
  <c r="BW118" i="1" s="1"/>
  <c r="BX177" i="1" a="1"/>
  <c r="BX177" i="1" s="1"/>
  <c r="BX22" i="1" a="1"/>
  <c r="BX22" i="1" s="1"/>
  <c r="BT257" i="1" a="1"/>
  <c r="BT257" i="1" s="1"/>
  <c r="BT102" i="1" a="1"/>
  <c r="BT102" i="1" s="1"/>
  <c r="BW185" i="1" a="1"/>
  <c r="BW185" i="1" s="1"/>
  <c r="BW30" i="1" a="1"/>
  <c r="BW30" i="1" s="1"/>
  <c r="BW249" i="1" a="1"/>
  <c r="BW249" i="1" s="1"/>
  <c r="BW94" i="1" a="1"/>
  <c r="BW94" i="1" s="1"/>
  <c r="BQ289" i="1" a="1"/>
  <c r="BQ289" i="1" s="1"/>
  <c r="BQ134" i="1" a="1"/>
  <c r="BQ134" i="1" s="1"/>
  <c r="BT233" i="1" a="1"/>
  <c r="BT233" i="1" s="1"/>
  <c r="BT78" i="1" a="1"/>
  <c r="BT78" i="1" s="1"/>
  <c r="BR233" i="1" a="1"/>
  <c r="BR233" i="1" s="1"/>
  <c r="BR78" i="1" a="1"/>
  <c r="BR78" i="1" s="1"/>
  <c r="BJ201" i="1" a="1"/>
  <c r="BJ201" i="1" s="1"/>
  <c r="BU46" i="1" a="1"/>
  <c r="BU46" i="1" s="1"/>
  <c r="BU265" i="1" a="1"/>
  <c r="BU265" i="1" s="1"/>
  <c r="BU110" i="1" a="1"/>
  <c r="BU110" i="1" s="1"/>
  <c r="BT177" i="1" a="1"/>
  <c r="BT177" i="1" s="1"/>
  <c r="BT22" i="1" a="1"/>
  <c r="BT22" i="1" s="1"/>
  <c r="BV265" i="1" a="1"/>
  <c r="BV265" i="1" s="1"/>
  <c r="BV110" i="1" a="1"/>
  <c r="BV110" i="1" s="1"/>
  <c r="BP257" i="1" a="1"/>
  <c r="BP257" i="1" s="1"/>
  <c r="BP102" i="1" a="1"/>
  <c r="BP102" i="1" s="1"/>
  <c r="BW233" i="1" a="1"/>
  <c r="BW233" i="1" s="1"/>
  <c r="BW78" i="1" a="1"/>
  <c r="BW78" i="1" s="1"/>
  <c r="BU203" i="1" a="1"/>
  <c r="BU203" i="1" s="1"/>
  <c r="BU48" i="1" a="1"/>
  <c r="BU48" i="1" s="1"/>
  <c r="BF299" i="1" a="1"/>
  <c r="BF299" i="1" s="1"/>
  <c r="BQ144" i="1" a="1"/>
  <c r="BQ144" i="1" s="1"/>
  <c r="BT227" i="1" a="1"/>
  <c r="BT227" i="1" s="1"/>
  <c r="BT72" i="1" a="1"/>
  <c r="BT72" i="1" s="1"/>
  <c r="BX203" i="1" a="1"/>
  <c r="BX203" i="1" s="1"/>
  <c r="BX48" i="1" a="1"/>
  <c r="BX48" i="1" s="1"/>
  <c r="BK275" i="1" a="1"/>
  <c r="BK275" i="1" s="1"/>
  <c r="BV120" i="1" a="1"/>
  <c r="BV120" i="1" s="1"/>
  <c r="BT179" i="1" a="1"/>
  <c r="BT179" i="1" s="1"/>
  <c r="BT24" i="1" a="1"/>
  <c r="BT24" i="1" s="1"/>
  <c r="BW259" i="1" a="1"/>
  <c r="BW259" i="1" s="1"/>
  <c r="BW104" i="1" a="1"/>
  <c r="BW104" i="1" s="1"/>
  <c r="BU179" i="1" a="1"/>
  <c r="BU179" i="1" s="1"/>
  <c r="BU24" i="1" a="1"/>
  <c r="BU24" i="1" s="1"/>
  <c r="BX259" i="1" a="1"/>
  <c r="BX259" i="1" s="1"/>
  <c r="BX104" i="1" a="1"/>
  <c r="BX104" i="1" s="1"/>
  <c r="BQ291" i="1" a="1"/>
  <c r="BQ291" i="1" s="1"/>
  <c r="BQ136" i="1" a="1"/>
  <c r="BQ136" i="1" s="1"/>
  <c r="BS219" i="1" a="1"/>
  <c r="BS219" i="1" s="1"/>
  <c r="BS64" i="1" a="1"/>
  <c r="BS64" i="1" s="1"/>
  <c r="BT283" i="1" a="1"/>
  <c r="BT283" i="1" s="1"/>
  <c r="BT128" i="1" a="1"/>
  <c r="BT128" i="1" s="1"/>
  <c r="BP211" i="1" a="1"/>
  <c r="BP211" i="1" s="1"/>
  <c r="BP56" i="1" a="1"/>
  <c r="BP56" i="1" s="1"/>
  <c r="BN227" i="1" a="1"/>
  <c r="BN227" i="1" s="1"/>
  <c r="BY72" i="1" a="1"/>
  <c r="BY72" i="1" s="1"/>
  <c r="BT263" i="1" a="1"/>
  <c r="BT263" i="1" s="1"/>
  <c r="BT108" i="1" a="1"/>
  <c r="BT108" i="1" s="1"/>
  <c r="BE215" i="1" a="1"/>
  <c r="BE215" i="1" s="1"/>
  <c r="BP60" i="1" a="1"/>
  <c r="BP60" i="1" s="1"/>
  <c r="BT231" i="1" a="1"/>
  <c r="BT231" i="1" s="1"/>
  <c r="BT76" i="1" a="1"/>
  <c r="BT76" i="1" s="1"/>
  <c r="BH199" i="1" a="1"/>
  <c r="BH199" i="1" s="1"/>
  <c r="BS44" i="1" a="1"/>
  <c r="BS44" i="1" s="1"/>
  <c r="BX271" i="1" a="1"/>
  <c r="BX271" i="1" s="1"/>
  <c r="BX116" i="1" a="1"/>
  <c r="BX116" i="1" s="1"/>
  <c r="BR239" i="1" a="1"/>
  <c r="BR239" i="1" s="1"/>
  <c r="BR84" i="1" a="1"/>
  <c r="BR84" i="1" s="1"/>
  <c r="BI199" i="1" a="1"/>
  <c r="BI199" i="1" s="1"/>
  <c r="BT44" i="1" a="1"/>
  <c r="BT44" i="1" s="1"/>
  <c r="BN271" i="1" a="1"/>
  <c r="BN271" i="1" s="1"/>
  <c r="BY116" i="1" a="1"/>
  <c r="BY116" i="1" s="1"/>
  <c r="BE255" i="1" a="1"/>
  <c r="BE255" i="1" s="1"/>
  <c r="BP100" i="1" a="1"/>
  <c r="BP100" i="1" s="1"/>
  <c r="BS247" i="1" a="1"/>
  <c r="BS247" i="1" s="1"/>
  <c r="BS92" i="1" a="1"/>
  <c r="BS92" i="1" s="1"/>
  <c r="BP223" i="1" a="1"/>
  <c r="BP223" i="1" s="1"/>
  <c r="BP68" i="1" a="1"/>
  <c r="BP68" i="1" s="1"/>
  <c r="BV223" i="1" a="1"/>
  <c r="BV223" i="1" s="1"/>
  <c r="BV68" i="1" a="1"/>
  <c r="BV68" i="1" s="1"/>
  <c r="BR207" i="1" a="1"/>
  <c r="BR207" i="1" s="1"/>
  <c r="BR52" i="1" a="1"/>
  <c r="BR52" i="1" s="1"/>
  <c r="BT239" i="1" a="1"/>
  <c r="BT239" i="1" s="1"/>
  <c r="BT84" i="1" a="1"/>
  <c r="BT84" i="1" s="1"/>
  <c r="BR184" i="1" a="1"/>
  <c r="BR184" i="1" s="1"/>
  <c r="BR29" i="1" a="1"/>
  <c r="BR29" i="1" s="1"/>
  <c r="BT240" i="1" a="1"/>
  <c r="BT240" i="1" s="1"/>
  <c r="BT85" i="1" a="1"/>
  <c r="BT85" i="1" s="1"/>
  <c r="BR192" i="1" a="1"/>
  <c r="BR192" i="1" s="1"/>
  <c r="BR37" i="1" a="1"/>
  <c r="BR37" i="1" s="1"/>
  <c r="BX201" i="1" a="1"/>
  <c r="BX201" i="1" s="1"/>
  <c r="BX46" i="1" a="1"/>
  <c r="BX46" i="1" s="1"/>
  <c r="BV264" i="1" a="1"/>
  <c r="BV264" i="1" s="1"/>
  <c r="BV109" i="1" a="1"/>
  <c r="BV109" i="1" s="1"/>
  <c r="BP192" i="1" a="1"/>
  <c r="BP192" i="1" s="1"/>
  <c r="BP37" i="1" a="1"/>
  <c r="BP37" i="1" s="1"/>
  <c r="BU232" i="1" a="1"/>
  <c r="BU232" i="1" s="1"/>
  <c r="BU77" i="1" a="1"/>
  <c r="BU77" i="1" s="1"/>
  <c r="BS296" i="1" a="1"/>
  <c r="BS296" i="1" s="1"/>
  <c r="BS141" i="1" a="1"/>
  <c r="BS141" i="1" s="1"/>
  <c r="BF272" i="1" a="1"/>
  <c r="BF272" i="1" s="1"/>
  <c r="BQ117" i="1" a="1"/>
  <c r="BQ117" i="1" s="1"/>
  <c r="BV232" i="1" a="1"/>
  <c r="BV232" i="1" s="1"/>
  <c r="BV77" i="1" a="1"/>
  <c r="BV77" i="1" s="1"/>
  <c r="BI296" i="1" a="1"/>
  <c r="BI296" i="1" s="1"/>
  <c r="BT141" i="1" a="1"/>
  <c r="BT141" i="1" s="1"/>
  <c r="BU200" i="1" a="1"/>
  <c r="BU200" i="1" s="1"/>
  <c r="BU45" i="1" a="1"/>
  <c r="BU45" i="1" s="1"/>
  <c r="BY264" i="1" a="1"/>
  <c r="BY264" i="1" s="1"/>
  <c r="BY109" i="1" a="1"/>
  <c r="BY109" i="1" s="1"/>
  <c r="BP256" i="1" a="1"/>
  <c r="BP256" i="1" s="1"/>
  <c r="BP101" i="1" a="1"/>
  <c r="BP101" i="1" s="1"/>
  <c r="BW224" i="1" a="1"/>
  <c r="BW224" i="1" s="1"/>
  <c r="BW69" i="1" a="1"/>
  <c r="BW69" i="1" s="1"/>
  <c r="BV288" i="1" a="1"/>
  <c r="BV288" i="1" s="1"/>
  <c r="BV133" i="1" a="1"/>
  <c r="BV133" i="1" s="1"/>
  <c r="BS287" i="1" a="1"/>
  <c r="BS287" i="1" s="1"/>
  <c r="BS132" i="1" a="1"/>
  <c r="BS132" i="1" s="1"/>
  <c r="BG191" i="1" a="1"/>
  <c r="BG191" i="1" s="1"/>
  <c r="BR36" i="1" a="1"/>
  <c r="BR36" i="1" s="1"/>
  <c r="BV20" i="1" a="1"/>
  <c r="BV20" i="1" s="1"/>
  <c r="BS281" i="1" a="1"/>
  <c r="BS281" i="1" s="1"/>
  <c r="BS126" i="1" a="1"/>
  <c r="BS126" i="1" s="1"/>
  <c r="BJ270" i="1" a="1"/>
  <c r="BJ270" i="1" s="1"/>
  <c r="BU115" i="1" a="1"/>
  <c r="BU115" i="1" s="1"/>
  <c r="BV203" i="1" a="1"/>
  <c r="BV203" i="1" s="1"/>
  <c r="BV48" i="1" a="1"/>
  <c r="BV48" i="1" s="1"/>
  <c r="BQ205" i="1" a="1"/>
  <c r="BQ205" i="1" s="1"/>
  <c r="BQ50" i="1" a="1"/>
  <c r="BQ50" i="1" s="1"/>
  <c r="BS258" i="1" a="1"/>
  <c r="BS258" i="1" s="1"/>
  <c r="BS103" i="1" a="1"/>
  <c r="BS103" i="1" s="1"/>
  <c r="BV210" i="1" a="1"/>
  <c r="BV210" i="1" s="1"/>
  <c r="BV55" i="1" a="1"/>
  <c r="BV55" i="1" s="1"/>
  <c r="BU274" i="1" a="1"/>
  <c r="BU274" i="1" s="1"/>
  <c r="BU119" i="1" a="1"/>
  <c r="BU119" i="1" s="1"/>
  <c r="BP282" i="1" a="1"/>
  <c r="BP282" i="1" s="1"/>
  <c r="BP127" i="1" a="1"/>
  <c r="BP127" i="1" s="1"/>
  <c r="BT242" i="1" a="1"/>
  <c r="BT242" i="1" s="1"/>
  <c r="BT87" i="1" a="1"/>
  <c r="BT87" i="1" s="1"/>
  <c r="BG242" i="1" a="1"/>
  <c r="BG242" i="1" s="1"/>
  <c r="BR87" i="1" a="1"/>
  <c r="BR87" i="1" s="1"/>
  <c r="BX218" i="1" a="1"/>
  <c r="BX218" i="1" s="1"/>
  <c r="BX63" i="1" a="1"/>
  <c r="BX63" i="1" s="1"/>
  <c r="BW282" i="1" a="1"/>
  <c r="BW282" i="1" s="1"/>
  <c r="BW127" i="1" a="1"/>
  <c r="BW127" i="1" s="1"/>
  <c r="BX194" i="1" a="1"/>
  <c r="BX194" i="1" s="1"/>
  <c r="BX39" i="1" a="1"/>
  <c r="BX39" i="1" s="1"/>
  <c r="BX266" i="1" a="1"/>
  <c r="BX266" i="1" s="1"/>
  <c r="BX111" i="1" a="1"/>
  <c r="BX111" i="1" s="1"/>
  <c r="BE55" i="1" a="1"/>
  <c r="BE55" i="1" s="1"/>
  <c r="BP55" i="1" a="1"/>
  <c r="BP55" i="1" s="1"/>
  <c r="BX250" i="1" a="1"/>
  <c r="BX250" i="1" s="1"/>
  <c r="BX95" i="1" a="1"/>
  <c r="BX95" i="1" s="1"/>
  <c r="BP250" i="1" a="1"/>
  <c r="BP250" i="1" s="1"/>
  <c r="BP95" i="1" a="1"/>
  <c r="BP95" i="1" s="1"/>
  <c r="BM87" i="1" a="1"/>
  <c r="BM87" i="1" s="1"/>
  <c r="BX87" i="1" a="1"/>
  <c r="BX87" i="1" s="1"/>
  <c r="BN224" i="1" a="1"/>
  <c r="BN224" i="1" s="1"/>
  <c r="BY69" i="1" a="1"/>
  <c r="BY69" i="1" s="1"/>
  <c r="BS256" i="1" a="1"/>
  <c r="BS256" i="1" s="1"/>
  <c r="BS101" i="1" a="1"/>
  <c r="BS101" i="1" s="1"/>
  <c r="BW283" i="1" a="1"/>
  <c r="BW283" i="1" s="1"/>
  <c r="BW128" i="1" a="1"/>
  <c r="BW128" i="1" s="1"/>
  <c r="BS196" i="1" a="1"/>
  <c r="BS196" i="1" s="1"/>
  <c r="BS41" i="1" a="1"/>
  <c r="BS41" i="1" s="1"/>
  <c r="BJ276" i="1" a="1"/>
  <c r="BJ276" i="1" s="1"/>
  <c r="BU121" i="1" a="1"/>
  <c r="BU121" i="1" s="1"/>
  <c r="BP268" i="1" a="1"/>
  <c r="BP268" i="1" s="1"/>
  <c r="BP113" i="1" a="1"/>
  <c r="BP113" i="1" s="1"/>
  <c r="BR284" i="1" a="1"/>
  <c r="BR284" i="1" s="1"/>
  <c r="BR129" i="1" a="1"/>
  <c r="BR129" i="1" s="1"/>
  <c r="BV292" i="1" a="1"/>
  <c r="BV292" i="1" s="1"/>
  <c r="BV137" i="1" a="1"/>
  <c r="BV137" i="1" s="1"/>
  <c r="BX188" i="1" a="1"/>
  <c r="BX188" i="1" s="1"/>
  <c r="BX33" i="1" a="1"/>
  <c r="BX33" i="1" s="1"/>
  <c r="BR244" i="1" a="1"/>
  <c r="BR244" i="1" s="1"/>
  <c r="BR89" i="1" a="1"/>
  <c r="BR89" i="1" s="1"/>
  <c r="BN228" i="1" a="1"/>
  <c r="BN228" i="1" s="1"/>
  <c r="BY73" i="1" a="1"/>
  <c r="BY73" i="1" s="1"/>
  <c r="BX252" i="1" a="1"/>
  <c r="BX252" i="1" s="1"/>
  <c r="BX97" i="1" a="1"/>
  <c r="BX97" i="1" s="1"/>
  <c r="BS260" i="1" a="1"/>
  <c r="BS260" i="1" s="1"/>
  <c r="BS105" i="1" a="1"/>
  <c r="BS105" i="1" s="1"/>
  <c r="CD105" i="1" s="1"/>
  <c r="BN280" i="1" a="1"/>
  <c r="BN280" i="1" s="1"/>
  <c r="BY125" i="1" a="1"/>
  <c r="BY125" i="1" s="1"/>
  <c r="BJ212" i="1" a="1"/>
  <c r="BJ212" i="1" s="1"/>
  <c r="BU57" i="1" a="1"/>
  <c r="BU57" i="1" s="1"/>
  <c r="BV212" i="1" a="1"/>
  <c r="BV212" i="1" s="1"/>
  <c r="BV57" i="1" a="1"/>
  <c r="BV57" i="1" s="1"/>
  <c r="BF226" i="1" a="1"/>
  <c r="BF226" i="1" s="1"/>
  <c r="BQ71" i="1" a="1"/>
  <c r="BQ71" i="1" s="1"/>
  <c r="BT274" i="1" a="1"/>
  <c r="BT274" i="1" s="1"/>
  <c r="BT119" i="1" a="1"/>
  <c r="BT119" i="1" s="1"/>
  <c r="BL208" i="1" a="1"/>
  <c r="BL208" i="1" s="1"/>
  <c r="BW53" i="1" a="1"/>
  <c r="BW53" i="1" s="1"/>
  <c r="BT264" i="1" a="1"/>
  <c r="BT264" i="1" s="1"/>
  <c r="BT109" i="1" a="1"/>
  <c r="BT109" i="1" s="1"/>
  <c r="BY245" i="1" a="1"/>
  <c r="BY245" i="1" s="1"/>
  <c r="BY90" i="1" a="1"/>
  <c r="BY90" i="1" s="1"/>
  <c r="BQ293" i="1" a="1"/>
  <c r="BQ293" i="1" s="1"/>
  <c r="BQ138" i="1" a="1"/>
  <c r="BQ138" i="1" s="1"/>
  <c r="BI261" i="1" a="1"/>
  <c r="BI261" i="1" s="1"/>
  <c r="BT106" i="1" a="1"/>
  <c r="BT106" i="1" s="1"/>
  <c r="BV269" i="1" a="1"/>
  <c r="BV269" i="1" s="1"/>
  <c r="BV114" i="1" a="1"/>
  <c r="BV114" i="1" s="1"/>
  <c r="CG114" i="1" s="1"/>
  <c r="BW205" i="1" a="1"/>
  <c r="BW205" i="1" s="1"/>
  <c r="BW50" i="1" a="1"/>
  <c r="BW50" i="1" s="1"/>
  <c r="BW293" i="1" a="1"/>
  <c r="BW293" i="1" s="1"/>
  <c r="BW138" i="1" a="1"/>
  <c r="BW138" i="1" s="1"/>
  <c r="BY205" i="1" a="1"/>
  <c r="BY205" i="1" s="1"/>
  <c r="BY50" i="1" a="1"/>
  <c r="BY50" i="1" s="1"/>
  <c r="BW261" i="1" a="1"/>
  <c r="BW261" i="1" s="1"/>
  <c r="BW106" i="1" a="1"/>
  <c r="BW106" i="1" s="1"/>
  <c r="BQ196" i="1" a="1"/>
  <c r="BQ196" i="1" s="1"/>
  <c r="BQ41" i="1" a="1"/>
  <c r="BQ41" i="1" s="1"/>
  <c r="BN277" i="1" a="1"/>
  <c r="BN277" i="1" s="1"/>
  <c r="BY122" i="1" a="1"/>
  <c r="BY122" i="1" s="1"/>
  <c r="BM285" i="1" a="1"/>
  <c r="BM285" i="1" s="1"/>
  <c r="BX130" i="1" a="1"/>
  <c r="BX130" i="1" s="1"/>
  <c r="BX269" i="1" a="1"/>
  <c r="BX269" i="1" s="1"/>
  <c r="BX114" i="1" a="1"/>
  <c r="BX114" i="1" s="1"/>
  <c r="BU218" i="1" a="1"/>
  <c r="BU218" i="1" s="1"/>
  <c r="BU63" i="1" a="1"/>
  <c r="BU63" i="1" s="1"/>
  <c r="BT245" i="1" a="1"/>
  <c r="BT245" i="1" s="1"/>
  <c r="BT90" i="1" a="1"/>
  <c r="BT90" i="1" s="1"/>
  <c r="BU261" i="1" a="1"/>
  <c r="BU261" i="1" s="1"/>
  <c r="BU106" i="1" a="1"/>
  <c r="BU106" i="1" s="1"/>
  <c r="CF106" i="1" s="1"/>
  <c r="BS270" i="1" a="1"/>
  <c r="BS270" i="1" s="1"/>
  <c r="BS115" i="1" a="1"/>
  <c r="BS115" i="1" s="1"/>
  <c r="BI238" i="1" a="1"/>
  <c r="BI238" i="1" s="1"/>
  <c r="BT83" i="1" a="1"/>
  <c r="BT83" i="1" s="1"/>
  <c r="BW262" i="1" a="1"/>
  <c r="BW262" i="1" s="1"/>
  <c r="BW107" i="1" a="1"/>
  <c r="BW107" i="1" s="1"/>
  <c r="BE289" i="1" a="1"/>
  <c r="BE289" i="1" s="1"/>
  <c r="BP134" i="1" a="1"/>
  <c r="BP134" i="1" s="1"/>
  <c r="BQ256" i="1" a="1"/>
  <c r="BQ256" i="1" s="1"/>
  <c r="BQ101" i="1" a="1"/>
  <c r="BQ101" i="1" s="1"/>
  <c r="BP234" i="1" a="1"/>
  <c r="BP234" i="1" s="1"/>
  <c r="BP79" i="1" a="1"/>
  <c r="BP79" i="1" s="1"/>
  <c r="BW234" i="1" a="1"/>
  <c r="BW234" i="1" s="1"/>
  <c r="BW79" i="1" a="1"/>
  <c r="BW79" i="1" s="1"/>
  <c r="BG186" i="1" a="1"/>
  <c r="BG186" i="1" s="1"/>
  <c r="BR31" i="1" a="1"/>
  <c r="BR31" i="1" s="1"/>
  <c r="BW218" i="1" a="1"/>
  <c r="BW218" i="1" s="1"/>
  <c r="BW63" i="1" a="1"/>
  <c r="BW63" i="1" s="1"/>
  <c r="BW244" i="1" a="1"/>
  <c r="BW244" i="1" s="1"/>
  <c r="BW89" i="1" a="1"/>
  <c r="BW89" i="1" s="1"/>
  <c r="BR298" i="1" a="1"/>
  <c r="BR298" i="1" s="1"/>
  <c r="BR143" i="1" a="1"/>
  <c r="BR143" i="1" s="1"/>
  <c r="BI292" i="1" a="1"/>
  <c r="BI292" i="1" s="1"/>
  <c r="BT137" i="1" a="1"/>
  <c r="BT137" i="1" s="1"/>
  <c r="BS245" i="1" a="1"/>
  <c r="BS245" i="1" s="1"/>
  <c r="BS90" i="1" a="1"/>
  <c r="BS90" i="1" s="1"/>
  <c r="BT272" i="1" a="1"/>
  <c r="BT272" i="1" s="1"/>
  <c r="BT117" i="1" a="1"/>
  <c r="BT117" i="1" s="1"/>
  <c r="BS293" i="1" a="1"/>
  <c r="BS293" i="1" s="1"/>
  <c r="BS138" i="1" a="1"/>
  <c r="BS138" i="1" s="1"/>
  <c r="BP277" i="1" a="1"/>
  <c r="BP277" i="1" s="1"/>
  <c r="BP122" i="1" a="1"/>
  <c r="BP122" i="1" s="1"/>
  <c r="BL45" i="1" a="1"/>
  <c r="BL45" i="1" s="1"/>
  <c r="BE129" i="1" a="1"/>
  <c r="BE129" i="1" s="1"/>
  <c r="BK196" i="1" a="1"/>
  <c r="BK196" i="1" s="1"/>
  <c r="BV254" i="1" a="1"/>
  <c r="BV254" i="1" s="1"/>
  <c r="BV99" i="1" a="1"/>
  <c r="BV99" i="1" s="1"/>
  <c r="BW206" i="1" a="1"/>
  <c r="BW206" i="1" s="1"/>
  <c r="BW51" i="1" a="1"/>
  <c r="BW51" i="1" s="1"/>
  <c r="BW270" i="1" a="1"/>
  <c r="BW270" i="1" s="1"/>
  <c r="BW115" i="1" a="1"/>
  <c r="BW115" i="1" s="1"/>
  <c r="BQ286" i="1" a="1"/>
  <c r="BQ286" i="1" s="1"/>
  <c r="BQ131" i="1" a="1"/>
  <c r="BQ131" i="1" s="1"/>
  <c r="BW257" i="1" a="1"/>
  <c r="BW257" i="1" s="1"/>
  <c r="BW102" i="1" a="1"/>
  <c r="BW102" i="1" s="1"/>
  <c r="BP265" i="1" a="1"/>
  <c r="BP265" i="1" s="1"/>
  <c r="BP110" i="1" a="1"/>
  <c r="BP110" i="1" s="1"/>
  <c r="BX257" i="1" a="1"/>
  <c r="BX257" i="1" s="1"/>
  <c r="BX102" i="1" a="1"/>
  <c r="BX102" i="1" s="1"/>
  <c r="BE193" i="1" a="1"/>
  <c r="BE193" i="1" s="1"/>
  <c r="BP38" i="1" a="1"/>
  <c r="BP38" i="1" s="1"/>
  <c r="BY225" i="1" a="1"/>
  <c r="BY225" i="1" s="1"/>
  <c r="BY70" i="1" a="1"/>
  <c r="BY70" i="1" s="1"/>
  <c r="CJ70" i="1" s="1"/>
  <c r="BF283" i="1" a="1"/>
  <c r="BF283" i="1" s="1"/>
  <c r="BQ128" i="1" a="1"/>
  <c r="BQ128" i="1" s="1"/>
  <c r="BW219" i="1" a="1"/>
  <c r="BW219" i="1" s="1"/>
  <c r="BW64" i="1" a="1"/>
  <c r="BW64" i="1" s="1"/>
  <c r="BS291" i="1" a="1"/>
  <c r="BS291" i="1" s="1"/>
  <c r="BS136" i="1" a="1"/>
  <c r="BS136" i="1" s="1"/>
  <c r="BT195" i="1" a="1"/>
  <c r="BT195" i="1" s="1"/>
  <c r="BT40" i="1" a="1"/>
  <c r="BT40" i="1" s="1"/>
  <c r="BV259" i="1" a="1"/>
  <c r="BV259" i="1" s="1"/>
  <c r="BV104" i="1" a="1"/>
  <c r="BV104" i="1" s="1"/>
  <c r="BP291" i="1" a="1"/>
  <c r="BP291" i="1" s="1"/>
  <c r="BP136" i="1" a="1"/>
  <c r="BP136" i="1" s="1"/>
  <c r="BV243" i="1" a="1"/>
  <c r="BV243" i="1" s="1"/>
  <c r="BV88" i="1" a="1"/>
  <c r="BV88" i="1" s="1"/>
  <c r="BE219" i="1" a="1"/>
  <c r="BE219" i="1" s="1"/>
  <c r="BP64" i="1" a="1"/>
  <c r="BP64" i="1" s="1"/>
  <c r="BS251" i="1" a="1"/>
  <c r="BS251" i="1" s="1"/>
  <c r="BS96" i="1" a="1"/>
  <c r="BS96" i="1" s="1"/>
  <c r="BQ275" i="1" a="1"/>
  <c r="BQ275" i="1" s="1"/>
  <c r="BQ120" i="1" a="1"/>
  <c r="BQ120" i="1" s="1"/>
  <c r="BS288" i="1" a="1"/>
  <c r="BS288" i="1" s="1"/>
  <c r="BS133" i="1" a="1"/>
  <c r="BS133" i="1" s="1"/>
  <c r="BR264" i="1" a="1"/>
  <c r="BR264" i="1" s="1"/>
  <c r="BR109" i="1" a="1"/>
  <c r="BR109" i="1" s="1"/>
  <c r="BU224" i="1" a="1"/>
  <c r="BU224" i="1" s="1"/>
  <c r="BU69" i="1" a="1"/>
  <c r="BU69" i="1" s="1"/>
  <c r="BI288" i="1" a="1"/>
  <c r="BI288" i="1" s="1"/>
  <c r="BT133" i="1" a="1"/>
  <c r="BT133" i="1" s="1"/>
  <c r="BS192" i="1" a="1"/>
  <c r="BS192" i="1" s="1"/>
  <c r="BS37" i="1" a="1"/>
  <c r="BS37" i="1" s="1"/>
  <c r="BX256" i="1" a="1"/>
  <c r="BX256" i="1" s="1"/>
  <c r="BX101" i="1" a="1"/>
  <c r="BX101" i="1" s="1"/>
  <c r="BE184" i="1" a="1"/>
  <c r="BE184" i="1" s="1"/>
  <c r="BP29" i="1" a="1"/>
  <c r="BP29" i="1" s="1"/>
  <c r="BW216" i="1" a="1"/>
  <c r="BW216" i="1" s="1"/>
  <c r="BW61" i="1" a="1"/>
  <c r="BW61" i="1" s="1"/>
  <c r="CH61" i="1" s="1"/>
  <c r="BX280" i="1" a="1"/>
  <c r="BX280" i="1" s="1"/>
  <c r="BX125" i="1" a="1"/>
  <c r="BX125" i="1" s="1"/>
  <c r="BS271" i="1" a="1"/>
  <c r="BS271" i="1" s="1"/>
  <c r="BS116" i="1" a="1"/>
  <c r="BS116" i="1" s="1"/>
  <c r="BX231" i="1" a="1"/>
  <c r="BX231" i="1" s="1"/>
  <c r="BX76" i="1" a="1"/>
  <c r="BX76" i="1" s="1"/>
  <c r="CI76" i="1" s="1"/>
  <c r="BS286" i="1" a="1"/>
  <c r="BS286" i="1" s="1"/>
  <c r="BS131" i="1" a="1"/>
  <c r="BS131" i="1" s="1"/>
  <c r="BU262" i="1" a="1"/>
  <c r="BU262" i="1" s="1"/>
  <c r="BU107" i="1" a="1"/>
  <c r="BU107" i="1" s="1"/>
  <c r="BK219" i="1" a="1"/>
  <c r="BK219" i="1" s="1"/>
  <c r="BV64" i="1" a="1"/>
  <c r="BV64" i="1" s="1"/>
  <c r="BR194" i="1" a="1"/>
  <c r="BR194" i="1" s="1"/>
  <c r="BR39" i="1" a="1"/>
  <c r="BR39" i="1" s="1"/>
  <c r="BP274" i="1" a="1"/>
  <c r="BP274" i="1" s="1"/>
  <c r="BP119" i="1" a="1"/>
  <c r="BP119" i="1" s="1"/>
  <c r="BY242" i="1" a="1"/>
  <c r="BY242" i="1" s="1"/>
  <c r="BY87" i="1" a="1"/>
  <c r="BY87" i="1" s="1"/>
  <c r="BG210" i="1" a="1"/>
  <c r="BG210" i="1" s="1"/>
  <c r="BR55" i="1" a="1"/>
  <c r="BR55" i="1" s="1"/>
  <c r="BV202" i="1" a="1"/>
  <c r="BV202" i="1" s="1"/>
  <c r="BV47" i="1" a="1"/>
  <c r="BV47" i="1" s="1"/>
  <c r="BJ266" i="1" a="1"/>
  <c r="BJ266" i="1" s="1"/>
  <c r="BU111" i="1" a="1"/>
  <c r="BU111" i="1" s="1"/>
  <c r="BY298" i="1" a="1"/>
  <c r="BY298" i="1" s="1"/>
  <c r="BY143" i="1" a="1"/>
  <c r="BY143" i="1" s="1"/>
  <c r="BH74" i="1" a="1"/>
  <c r="BH74" i="1" s="1"/>
  <c r="CD74" i="1" s="1"/>
  <c r="BE292" i="1" a="1"/>
  <c r="BE292" i="1" s="1"/>
  <c r="BT197" i="1" a="1"/>
  <c r="BT197" i="1" s="1"/>
  <c r="BE197" i="1" a="1"/>
  <c r="BE197" i="1" s="1"/>
  <c r="BW197" i="1" a="1"/>
  <c r="BW197" i="1" s="1"/>
  <c r="BY270" i="1" a="1"/>
  <c r="BY270" i="1" s="1"/>
  <c r="BY115" i="1" a="1"/>
  <c r="BY115" i="1" s="1"/>
  <c r="BE286" i="1" a="1"/>
  <c r="BE286" i="1" s="1"/>
  <c r="BP131" i="1" a="1"/>
  <c r="BP131" i="1" s="1"/>
  <c r="BS230" i="1" a="1"/>
  <c r="BS230" i="1" s="1"/>
  <c r="BS75" i="1" a="1"/>
  <c r="BS75" i="1" s="1"/>
  <c r="BT262" i="1" a="1"/>
  <c r="BT262" i="1" s="1"/>
  <c r="BT107" i="1" a="1"/>
  <c r="BT107" i="1" s="1"/>
  <c r="BV206" i="1" a="1"/>
  <c r="BV206" i="1" s="1"/>
  <c r="BV51" i="1" a="1"/>
  <c r="BV51" i="1" s="1"/>
  <c r="BV270" i="1" a="1"/>
  <c r="BV270" i="1" s="1"/>
  <c r="BV115" i="1" a="1"/>
  <c r="BV115" i="1" s="1"/>
  <c r="BL222" i="1" a="1"/>
  <c r="BL222" i="1" s="1"/>
  <c r="BW67" i="1" a="1"/>
  <c r="BW67" i="1" s="1"/>
  <c r="BW286" i="1" a="1"/>
  <c r="BW286" i="1" s="1"/>
  <c r="BW131" i="1" a="1"/>
  <c r="BW131" i="1" s="1"/>
  <c r="BX182" i="1" a="1"/>
  <c r="BX182" i="1" s="1"/>
  <c r="BX27" i="1" a="1"/>
  <c r="BX27" i="1" s="1"/>
  <c r="BX246" i="1" a="1"/>
  <c r="BX246" i="1" s="1"/>
  <c r="BX91" i="1" a="1"/>
  <c r="BX91" i="1" s="1"/>
  <c r="BR217" i="1" a="1"/>
  <c r="BR217" i="1" s="1"/>
  <c r="BR62" i="1" a="1"/>
  <c r="BR62" i="1" s="1"/>
  <c r="BY201" i="1" a="1"/>
  <c r="BY201" i="1" s="1"/>
  <c r="BY46" i="1" a="1"/>
  <c r="BY46" i="1" s="1"/>
  <c r="BT297" i="1" a="1"/>
  <c r="BT297" i="1" s="1"/>
  <c r="BT142" i="1" a="1"/>
  <c r="BT142" i="1" s="1"/>
  <c r="BV185" i="1" a="1"/>
  <c r="BV185" i="1" s="1"/>
  <c r="BV30" i="1" a="1"/>
  <c r="BV30" i="1" s="1"/>
  <c r="BX273" i="1" a="1"/>
  <c r="BX273" i="1" s="1"/>
  <c r="BX118" i="1" a="1"/>
  <c r="BX118" i="1" s="1"/>
  <c r="BU193" i="1" a="1"/>
  <c r="BU193" i="1" s="1"/>
  <c r="BU38" i="1" a="1"/>
  <c r="BU38" i="1" s="1"/>
  <c r="BU257" i="1" a="1"/>
  <c r="BU257" i="1" s="1"/>
  <c r="BU102" i="1" a="1"/>
  <c r="BU102" i="1" s="1"/>
  <c r="BP217" i="1" a="1"/>
  <c r="BP217" i="1" s="1"/>
  <c r="BP62" i="1" a="1"/>
  <c r="BP62" i="1" s="1"/>
  <c r="BM249" i="1" a="1"/>
  <c r="BM249" i="1" s="1"/>
  <c r="BX94" i="1" a="1"/>
  <c r="BX94" i="1" s="1"/>
  <c r="BR257" i="1" a="1"/>
  <c r="BR257" i="1" s="1"/>
  <c r="BR102" i="1" a="1"/>
  <c r="BR102" i="1" s="1"/>
  <c r="BS209" i="1" a="1"/>
  <c r="BS209" i="1" s="1"/>
  <c r="BS54" i="1" a="1"/>
  <c r="BS54" i="1" s="1"/>
  <c r="BS273" i="1" a="1"/>
  <c r="BS273" i="1" s="1"/>
  <c r="BS118" i="1" a="1"/>
  <c r="BS118" i="1" s="1"/>
  <c r="BX193" i="1" a="1"/>
  <c r="BX193" i="1" s="1"/>
  <c r="BX38" i="1" a="1"/>
  <c r="BX38" i="1" s="1"/>
  <c r="BU241" i="1" a="1"/>
  <c r="BU241" i="1" s="1"/>
  <c r="BU86" i="1" a="1"/>
  <c r="BU86" i="1" s="1"/>
  <c r="BS275" i="1" a="1"/>
  <c r="BS275" i="1" s="1"/>
  <c r="BS120" i="1" a="1"/>
  <c r="BS120" i="1" s="1"/>
  <c r="BP267" i="1" a="1"/>
  <c r="BP267" i="1" s="1"/>
  <c r="BP112" i="1" a="1"/>
  <c r="BP112" i="1" s="1"/>
  <c r="BR283" i="1" a="1"/>
  <c r="BR283" i="1" s="1"/>
  <c r="BR128" i="1" a="1"/>
  <c r="BR128" i="1" s="1"/>
  <c r="BT211" i="1" a="1"/>
  <c r="BT211" i="1" s="1"/>
  <c r="BT56" i="1" a="1"/>
  <c r="BT56" i="1" s="1"/>
  <c r="BY283" i="1" a="1"/>
  <c r="BY283" i="1" s="1"/>
  <c r="BY128" i="1" a="1"/>
  <c r="BY128" i="1" s="1"/>
  <c r="BM187" i="1" a="1"/>
  <c r="BM187" i="1" s="1"/>
  <c r="BX32" i="1" a="1"/>
  <c r="BX32" i="1" s="1"/>
  <c r="BS267" i="1" a="1"/>
  <c r="BS267" i="1" s="1"/>
  <c r="BS112" i="1" a="1"/>
  <c r="BS112" i="1" s="1"/>
  <c r="BY187" i="1" a="1"/>
  <c r="BY187" i="1" s="1"/>
  <c r="BY32" i="1" a="1"/>
  <c r="BY32" i="1" s="1"/>
  <c r="BT267" i="1" a="1"/>
  <c r="BT267" i="1" s="1"/>
  <c r="BT112" i="1" a="1"/>
  <c r="BT112" i="1" s="1"/>
  <c r="BE179" i="1" a="1"/>
  <c r="BE179" i="1" s="1"/>
  <c r="BP24" i="1" a="1"/>
  <c r="BP24" i="1" s="1"/>
  <c r="BX227" i="1" a="1"/>
  <c r="BX227" i="1" s="1"/>
  <c r="BX72" i="1" a="1"/>
  <c r="BX72" i="1" s="1"/>
  <c r="BW291" i="1" a="1"/>
  <c r="BW291" i="1" s="1"/>
  <c r="BW136" i="1" a="1"/>
  <c r="BW136" i="1" s="1"/>
  <c r="BP243" i="1" a="1"/>
  <c r="BP243" i="1" s="1"/>
  <c r="BP88" i="1" a="1"/>
  <c r="BP88" i="1" s="1"/>
  <c r="CA88" i="1" s="1"/>
  <c r="BU235" i="1" a="1"/>
  <c r="BU235" i="1" s="1"/>
  <c r="BU80" i="1" a="1"/>
  <c r="BU80" i="1" s="1"/>
  <c r="BK287" i="1" a="1"/>
  <c r="BK287" i="1" s="1"/>
  <c r="BV132" i="1" a="1"/>
  <c r="BV132" i="1" s="1"/>
  <c r="BP239" i="1" a="1"/>
  <c r="BP239" i="1" s="1"/>
  <c r="BP84" i="1" a="1"/>
  <c r="BP84" i="1" s="1"/>
  <c r="BV239" i="1" a="1"/>
  <c r="BV239" i="1" s="1"/>
  <c r="BV84" i="1" a="1"/>
  <c r="BV84" i="1" s="1"/>
  <c r="BR224" i="1" a="1"/>
  <c r="BR224" i="1" s="1"/>
  <c r="BR69" i="1" a="1"/>
  <c r="BR69" i="1" s="1"/>
  <c r="BJ207" i="1" a="1"/>
  <c r="BJ207" i="1" s="1"/>
  <c r="BU52" i="1" a="1"/>
  <c r="BU52" i="1" s="1"/>
  <c r="BX279" i="1" a="1"/>
  <c r="BX279" i="1" s="1"/>
  <c r="BX124" i="1" a="1"/>
  <c r="BX124" i="1" s="1"/>
  <c r="BQ247" i="1" a="1"/>
  <c r="BQ247" i="1" s="1"/>
  <c r="BQ92" i="1" a="1"/>
  <c r="BQ92" i="1" s="1"/>
  <c r="BV207" i="1" a="1"/>
  <c r="BV207" i="1" s="1"/>
  <c r="BV52" i="1" a="1"/>
  <c r="BV52" i="1" s="1"/>
  <c r="BY279" i="1" a="1"/>
  <c r="BY279" i="1" s="1"/>
  <c r="BY124" i="1" a="1"/>
  <c r="BY124" i="1" s="1"/>
  <c r="BW183" i="1" a="1"/>
  <c r="BW183" i="1" s="1"/>
  <c r="BW28" i="1" a="1"/>
  <c r="BW28" i="1" s="1"/>
  <c r="BU255" i="1" a="1"/>
  <c r="BU255" i="1" s="1"/>
  <c r="BU100" i="1" a="1"/>
  <c r="BU100" i="1" s="1"/>
  <c r="BP247" i="1" a="1"/>
  <c r="BP247" i="1" s="1"/>
  <c r="BP92" i="1" a="1"/>
  <c r="BP92" i="1" s="1"/>
  <c r="BN231" i="1" a="1"/>
  <c r="BN231" i="1" s="1"/>
  <c r="BY76" i="1" a="1"/>
  <c r="BY76" i="1" s="1"/>
  <c r="BQ215" i="1" a="1"/>
  <c r="BQ215" i="1" s="1"/>
  <c r="BQ60" i="1" a="1"/>
  <c r="BQ60" i="1" s="1"/>
  <c r="BV247" i="1" a="1"/>
  <c r="BV247" i="1" s="1"/>
  <c r="BV92" i="1" a="1"/>
  <c r="BV92" i="1" s="1"/>
  <c r="BP248" i="1" a="1"/>
  <c r="BP248" i="1" s="1"/>
  <c r="BP93" i="1" a="1"/>
  <c r="BP93" i="1" s="1"/>
  <c r="BT248" i="1" a="1"/>
  <c r="BT248" i="1" s="1"/>
  <c r="BT93" i="1" a="1"/>
  <c r="BT93" i="1" s="1"/>
  <c r="BV209" i="1" a="1"/>
  <c r="BV209" i="1" s="1"/>
  <c r="BV54" i="1" a="1"/>
  <c r="BV54" i="1" s="1"/>
  <c r="BK272" i="1" a="1"/>
  <c r="BK272" i="1" s="1"/>
  <c r="BV117" i="1" a="1"/>
  <c r="BV117" i="1" s="1"/>
  <c r="BP296" i="1" a="1"/>
  <c r="BP296" i="1" s="1"/>
  <c r="BP141" i="1" a="1"/>
  <c r="BP141" i="1" s="1"/>
  <c r="BV240" i="1" a="1"/>
  <c r="BV240" i="1" s="1"/>
  <c r="BV85" i="1" a="1"/>
  <c r="BV85" i="1" s="1"/>
  <c r="BY176" i="1" a="1"/>
  <c r="BY176" i="1" s="1"/>
  <c r="BY21" i="1" a="1"/>
  <c r="BY21" i="1" s="1"/>
  <c r="BP208" i="1" a="1"/>
  <c r="BP208" i="1" s="1"/>
  <c r="BP53" i="1" a="1"/>
  <c r="BP53" i="1" s="1"/>
  <c r="BW240" i="1" a="1"/>
  <c r="BW240" i="1" s="1"/>
  <c r="BW85" i="1" a="1"/>
  <c r="BW85" i="1" s="1"/>
  <c r="BS176" i="1" a="1"/>
  <c r="BS176" i="1" s="1"/>
  <c r="BS21" i="1" a="1"/>
  <c r="BS21" i="1" s="1"/>
  <c r="BU208" i="1" a="1"/>
  <c r="BU208" i="1" s="1"/>
  <c r="BU53" i="1" a="1"/>
  <c r="BU53" i="1" s="1"/>
  <c r="BY272" i="1" a="1"/>
  <c r="BY272" i="1" s="1"/>
  <c r="BY117" i="1" a="1"/>
  <c r="BY117" i="1" s="1"/>
  <c r="BP272" i="1" a="1"/>
  <c r="BP272" i="1" s="1"/>
  <c r="BP117" i="1" a="1"/>
  <c r="BP117" i="1" s="1"/>
  <c r="BX232" i="1" a="1"/>
  <c r="BX232" i="1" s="1"/>
  <c r="BX77" i="1" a="1"/>
  <c r="BX77" i="1" s="1"/>
  <c r="BV241" i="1" a="1"/>
  <c r="BV241" i="1" s="1"/>
  <c r="BV86" i="1" a="1"/>
  <c r="BV86" i="1" s="1"/>
  <c r="BG216" i="1" a="1"/>
  <c r="BG216" i="1" s="1"/>
  <c r="BR61" i="1" a="1"/>
  <c r="BR61" i="1" s="1"/>
  <c r="BQ279" i="1" a="1"/>
  <c r="BQ279" i="1" s="1"/>
  <c r="BQ124" i="1" a="1"/>
  <c r="BQ124" i="1" s="1"/>
  <c r="BR218" i="1" a="1"/>
  <c r="BR218" i="1" s="1"/>
  <c r="BR63" i="1" a="1"/>
  <c r="BR63" i="1" s="1"/>
  <c r="BR252" i="1" a="1"/>
  <c r="BR252" i="1" s="1"/>
  <c r="BR97" i="1" a="1"/>
  <c r="BR97" i="1" s="1"/>
  <c r="BU222" i="1" a="1"/>
  <c r="BU222" i="1" s="1"/>
  <c r="BU67" i="1" a="1"/>
  <c r="BU67" i="1" s="1"/>
  <c r="BS294" i="1" a="1"/>
  <c r="BS294" i="1" s="1"/>
  <c r="BS139" i="1" a="1"/>
  <c r="BS139" i="1" s="1"/>
  <c r="BS278" i="1" a="1"/>
  <c r="BS278" i="1" s="1"/>
  <c r="BS123" i="1" a="1"/>
  <c r="BS123" i="1" s="1"/>
  <c r="BL80" i="1" a="1"/>
  <c r="BL80" i="1" s="1"/>
  <c r="BW80" i="1" a="1"/>
  <c r="BW80" i="1" s="1"/>
  <c r="BG221" i="1" a="1"/>
  <c r="BG221" i="1" s="1"/>
  <c r="BR66" i="1" a="1"/>
  <c r="BR66" i="1" s="1"/>
  <c r="BS266" i="1" a="1"/>
  <c r="BS266" i="1" s="1"/>
  <c r="BS111" i="1" a="1"/>
  <c r="BS111" i="1" s="1"/>
  <c r="BR274" i="1" a="1"/>
  <c r="BR274" i="1" s="1"/>
  <c r="BR119" i="1" a="1"/>
  <c r="BR119" i="1" s="1"/>
  <c r="CC119" i="1" s="1"/>
  <c r="BV218" i="1" a="1"/>
  <c r="BV218" i="1" s="1"/>
  <c r="BV63" i="1" a="1"/>
  <c r="BV63" i="1" s="1"/>
  <c r="BU282" i="1" a="1"/>
  <c r="BU282" i="1" s="1"/>
  <c r="BU127" i="1" a="1"/>
  <c r="BU127" i="1" s="1"/>
  <c r="CF127" i="1" s="1"/>
  <c r="BT178" i="1" a="1"/>
  <c r="BT178" i="1" s="1"/>
  <c r="BT23" i="1" a="1"/>
  <c r="BT23" i="1" s="1"/>
  <c r="BU250" i="1" a="1"/>
  <c r="BU250" i="1" s="1"/>
  <c r="BU95" i="1" a="1"/>
  <c r="BU95" i="1" s="1"/>
  <c r="BE226" i="1" a="1"/>
  <c r="BE226" i="1" s="1"/>
  <c r="BP71" i="1" a="1"/>
  <c r="BP71" i="1" s="1"/>
  <c r="BQ178" i="1" a="1"/>
  <c r="BQ178" i="1" s="1"/>
  <c r="BQ23" i="1" a="1"/>
  <c r="BQ23" i="1" s="1"/>
  <c r="BY202" i="1" a="1"/>
  <c r="BY202" i="1" s="1"/>
  <c r="BY47" i="1" a="1"/>
  <c r="BY47" i="1" s="1"/>
  <c r="BM274" i="1" a="1"/>
  <c r="BM274" i="1" s="1"/>
  <c r="BX119" i="1" a="1"/>
  <c r="BX119" i="1" s="1"/>
  <c r="BE135" i="1" a="1"/>
  <c r="BE135" i="1" s="1"/>
  <c r="BP135" i="1" a="1"/>
  <c r="BP135" i="1" s="1"/>
  <c r="BY258" i="1" a="1"/>
  <c r="BY258" i="1" s="1"/>
  <c r="BY103" i="1" a="1"/>
  <c r="BY103" i="1" s="1"/>
  <c r="BX178" i="1" a="1"/>
  <c r="BX178" i="1" s="1"/>
  <c r="BX23" i="1" a="1"/>
  <c r="BX23" i="1" s="1"/>
  <c r="BN250" i="1" a="1"/>
  <c r="BN250" i="1" s="1"/>
  <c r="BY95" i="1" a="1"/>
  <c r="BY95" i="1" s="1"/>
  <c r="BY232" i="1" a="1"/>
  <c r="BY232" i="1" s="1"/>
  <c r="BY77" i="1" a="1"/>
  <c r="BY77" i="1" s="1"/>
  <c r="CJ77" i="1" s="1"/>
  <c r="BQ268" i="1" a="1"/>
  <c r="BQ268" i="1" s="1"/>
  <c r="BQ113" i="1" a="1"/>
  <c r="BQ113" i="1" s="1"/>
  <c r="BU283" i="1" a="1"/>
  <c r="BU283" i="1" s="1"/>
  <c r="BU128" i="1" a="1"/>
  <c r="BU128" i="1" s="1"/>
  <c r="BQ204" i="1" a="1"/>
  <c r="BQ204" i="1" s="1"/>
  <c r="BQ49" i="1" a="1"/>
  <c r="BQ49" i="1" s="1"/>
  <c r="BT204" i="1" a="1"/>
  <c r="BT204" i="1" s="1"/>
  <c r="BT49" i="1" a="1"/>
  <c r="BT49" i="1" s="1"/>
  <c r="BJ284" i="1" a="1"/>
  <c r="BJ284" i="1" s="1"/>
  <c r="BU129" i="1" a="1"/>
  <c r="BU129" i="1" s="1"/>
  <c r="BS180" i="1" a="1"/>
  <c r="BS180" i="1" s="1"/>
  <c r="BS25" i="1" a="1"/>
  <c r="BS25" i="1" s="1"/>
  <c r="BX244" i="1" a="1"/>
  <c r="BX244" i="1" s="1"/>
  <c r="BX89" i="1" a="1"/>
  <c r="BX89" i="1" s="1"/>
  <c r="BR196" i="1" a="1"/>
  <c r="BR196" i="1" s="1"/>
  <c r="BR41" i="1" a="1"/>
  <c r="BR41" i="1" s="1"/>
  <c r="BV220" i="1" a="1"/>
  <c r="BV220" i="1" s="1"/>
  <c r="BV65" i="1" a="1"/>
  <c r="BV65" i="1" s="1"/>
  <c r="BQ180" i="1" a="1"/>
  <c r="BQ180" i="1" s="1"/>
  <c r="BQ25" i="1" a="1"/>
  <c r="BQ25" i="1" s="1"/>
  <c r="CB25" i="1" s="1"/>
  <c r="BY196" i="1" a="1"/>
  <c r="BY196" i="1" s="1"/>
  <c r="BY41" i="1" a="1"/>
  <c r="BY41" i="1" s="1"/>
  <c r="BQ276" i="1" a="1"/>
  <c r="BQ276" i="1" s="1"/>
  <c r="BQ121" i="1" a="1"/>
  <c r="BQ121" i="1" s="1"/>
  <c r="BT258" i="1" a="1"/>
  <c r="BT258" i="1" s="1"/>
  <c r="BT103" i="1" a="1"/>
  <c r="BT103" i="1" s="1"/>
  <c r="BX276" i="1" a="1"/>
  <c r="BX276" i="1" s="1"/>
  <c r="BX121" i="1" a="1"/>
  <c r="BX121" i="1" s="1"/>
  <c r="BV268" i="1" a="1"/>
  <c r="BV268" i="1" s="1"/>
  <c r="BV113" i="1" a="1"/>
  <c r="BV113" i="1" s="1"/>
  <c r="BW236" i="1" a="1"/>
  <c r="BW236" i="1" s="1"/>
  <c r="BW81" i="1" a="1"/>
  <c r="BW81" i="1" s="1"/>
  <c r="BW260" i="1" a="1"/>
  <c r="BW260" i="1" s="1"/>
  <c r="BW105" i="1" a="1"/>
  <c r="BW105" i="1" s="1"/>
  <c r="BH284" i="1" a="1"/>
  <c r="BH284" i="1" s="1"/>
  <c r="BS129" i="1" a="1"/>
  <c r="BS129" i="1" s="1"/>
  <c r="BT220" i="1" a="1"/>
  <c r="BT220" i="1" s="1"/>
  <c r="BT65" i="1" a="1"/>
  <c r="BT65" i="1" s="1"/>
  <c r="BU197" i="1" a="1"/>
  <c r="BU197" i="1" s="1"/>
  <c r="BU42" i="1" a="1"/>
  <c r="BU42" i="1" s="1"/>
  <c r="BN269" i="1" a="1"/>
  <c r="BN269" i="1" s="1"/>
  <c r="BY114" i="1" a="1"/>
  <c r="BY114" i="1" s="1"/>
  <c r="BK291" i="1" a="1"/>
  <c r="BK291" i="1" s="1"/>
  <c r="BV136" i="1" a="1"/>
  <c r="BV136" i="1" s="1"/>
  <c r="BS189" i="1" a="1"/>
  <c r="BS189" i="1" s="1"/>
  <c r="BS34" i="1" a="1"/>
  <c r="BS34" i="1" s="1"/>
  <c r="BT269" i="1" a="1"/>
  <c r="BT269" i="1" s="1"/>
  <c r="BT114" i="1" a="1"/>
  <c r="BT114" i="1" s="1"/>
  <c r="BY189" i="1" a="1"/>
  <c r="BY189" i="1" s="1"/>
  <c r="BY34" i="1" a="1"/>
  <c r="BY34" i="1" s="1"/>
  <c r="BT284" i="1" a="1"/>
  <c r="BT284" i="1" s="1"/>
  <c r="BT129" i="1" a="1"/>
  <c r="BT129" i="1" s="1"/>
  <c r="BX213" i="1" a="1"/>
  <c r="BX213" i="1" s="1"/>
  <c r="BX58" i="1" a="1"/>
  <c r="BX58" i="1" s="1"/>
  <c r="BF26" i="1" a="1"/>
  <c r="BF26" i="1" s="1"/>
  <c r="BQ26" i="1" a="1"/>
  <c r="BQ26" i="1" s="1"/>
  <c r="BY221" i="1" a="1"/>
  <c r="BY221" i="1" s="1"/>
  <c r="BY66" i="1" a="1"/>
  <c r="BY66" i="1" s="1"/>
  <c r="BF189" i="1" a="1"/>
  <c r="BF189" i="1" s="1"/>
  <c r="BQ34" i="1" a="1"/>
  <c r="BQ34" i="1" s="1"/>
  <c r="BV277" i="1" a="1"/>
  <c r="BV277" i="1" s="1"/>
  <c r="BV122" i="1" a="1"/>
  <c r="BV122" i="1" s="1"/>
  <c r="BF197" i="1" a="1"/>
  <c r="BF197" i="1" s="1"/>
  <c r="BQ42" i="1" a="1"/>
  <c r="BQ42" i="1" s="1"/>
  <c r="BV293" i="1" a="1"/>
  <c r="BV293" i="1" s="1"/>
  <c r="BV138" i="1" a="1"/>
  <c r="BV138" i="1" s="1"/>
  <c r="BF237" i="1" a="1"/>
  <c r="BF237" i="1" s="1"/>
  <c r="BQ82" i="1" a="1"/>
  <c r="BQ82" i="1" s="1"/>
  <c r="BU292" i="1" a="1"/>
  <c r="BU292" i="1" s="1"/>
  <c r="BU137" i="1" a="1"/>
  <c r="BU137" i="1" s="1"/>
  <c r="BE218" i="1" a="1"/>
  <c r="BE218" i="1" s="1"/>
  <c r="BP63" i="1" a="1"/>
  <c r="BP63" i="1" s="1"/>
  <c r="BP276" i="1" a="1"/>
  <c r="BP276" i="1" s="1"/>
  <c r="BP121" i="1" a="1"/>
  <c r="BP121" i="1" s="1"/>
  <c r="BV246" i="1" a="1"/>
  <c r="BV246" i="1" s="1"/>
  <c r="BV91" i="1" a="1"/>
  <c r="BV91" i="1" s="1"/>
  <c r="BQ214" i="1" a="1"/>
  <c r="BQ214" i="1" s="1"/>
  <c r="BQ59" i="1" a="1"/>
  <c r="BQ59" i="1" s="1"/>
  <c r="BM67" i="1" a="1"/>
  <c r="BM67" i="1" s="1"/>
  <c r="BX67" i="1" a="1"/>
  <c r="BX67" i="1" s="1"/>
  <c r="BW177" i="1" a="1"/>
  <c r="BW177" i="1" s="1"/>
  <c r="BW22" i="1" a="1"/>
  <c r="BW22" i="1" s="1"/>
  <c r="BX241" i="1" a="1"/>
  <c r="BX241" i="1" s="1"/>
  <c r="BX86" i="1" a="1"/>
  <c r="BX86" i="1" s="1"/>
  <c r="BM62" i="1" a="1"/>
  <c r="BM62" i="1" s="1"/>
  <c r="BX62" i="1" a="1"/>
  <c r="BX62" i="1" s="1"/>
  <c r="BR267" i="1" a="1"/>
  <c r="BR267" i="1" s="1"/>
  <c r="BR112" i="1" a="1"/>
  <c r="BR112" i="1" s="1"/>
  <c r="BQ255" i="1" a="1"/>
  <c r="BQ255" i="1" s="1"/>
  <c r="BQ100" i="1" a="1"/>
  <c r="BQ100" i="1" s="1"/>
  <c r="BJ61" i="1" a="1"/>
  <c r="BJ61" i="1" s="1"/>
  <c r="BU61" i="1" a="1"/>
  <c r="BU61" i="1" s="1"/>
  <c r="BJ68" i="1" a="1"/>
  <c r="BJ68" i="1" s="1"/>
  <c r="BU68" i="1" a="1"/>
  <c r="BU68" i="1" s="1"/>
  <c r="BX202" i="1" a="1"/>
  <c r="BX202" i="1" s="1"/>
  <c r="BP270" i="1" a="1"/>
  <c r="BP270" i="1" s="1"/>
  <c r="BP115" i="1" a="1"/>
  <c r="BP115" i="1" s="1"/>
  <c r="BH214" i="1" a="1"/>
  <c r="BH214" i="1" s="1"/>
  <c r="BS59" i="1" a="1"/>
  <c r="BS59" i="1" s="1"/>
  <c r="BT182" i="1" a="1"/>
  <c r="BT182" i="1" s="1"/>
  <c r="BT27" i="1" a="1"/>
  <c r="BT27" i="1" s="1"/>
  <c r="BT246" i="1" a="1"/>
  <c r="BT246" i="1" s="1"/>
  <c r="BT91" i="1" a="1"/>
  <c r="BT91" i="1" s="1"/>
  <c r="BV249" i="1" a="1"/>
  <c r="BV249" i="1" s="1"/>
  <c r="BV94" i="1" a="1"/>
  <c r="BV94" i="1" s="1"/>
  <c r="BY275" i="1" a="1"/>
  <c r="BY275" i="1" s="1"/>
  <c r="BY120" i="1" a="1"/>
  <c r="BY120" i="1" s="1"/>
  <c r="BR291" i="1" a="1"/>
  <c r="BR291" i="1" s="1"/>
  <c r="BR136" i="1" a="1"/>
  <c r="BR136" i="1" s="1"/>
  <c r="BI64" i="1" a="1"/>
  <c r="BI64" i="1" s="1"/>
  <c r="BT64" i="1" a="1"/>
  <c r="BT64" i="1" s="1"/>
  <c r="BX223" i="1" a="1"/>
  <c r="BX223" i="1" s="1"/>
  <c r="BX68" i="1" a="1"/>
  <c r="BX68" i="1" s="1"/>
  <c r="BP191" i="1" a="1"/>
  <c r="BP191" i="1" s="1"/>
  <c r="BP36" i="1" a="1"/>
  <c r="BP36" i="1" s="1"/>
  <c r="BN223" i="1" a="1"/>
  <c r="BN223" i="1" s="1"/>
  <c r="BY68" i="1" a="1"/>
  <c r="BY68" i="1" s="1"/>
  <c r="BR175" i="1" a="1"/>
  <c r="BR175" i="1" s="1"/>
  <c r="BR20" i="1" a="1"/>
  <c r="BR20" i="1" s="1"/>
  <c r="BW191" i="1" a="1"/>
  <c r="BW191" i="1" s="1"/>
  <c r="BW36" i="1" a="1"/>
  <c r="BW36" i="1" s="1"/>
  <c r="BV263" i="1" a="1"/>
  <c r="BV263" i="1" s="1"/>
  <c r="BV108" i="1" a="1"/>
  <c r="BV108" i="1" s="1"/>
  <c r="BR183" i="1" a="1"/>
  <c r="BR183" i="1" s="1"/>
  <c r="BR28" i="1" a="1"/>
  <c r="BR28" i="1" s="1"/>
  <c r="BX191" i="1" a="1"/>
  <c r="BX191" i="1" s="1"/>
  <c r="BX36" i="1" a="1"/>
  <c r="BX36" i="1" s="1"/>
  <c r="BP207" i="1" a="1"/>
  <c r="BP207" i="1" s="1"/>
  <c r="BP52" i="1" a="1"/>
  <c r="BP52" i="1" s="1"/>
  <c r="BP199" i="1" a="1"/>
  <c r="BP199" i="1" s="1"/>
  <c r="BP44" i="1" a="1"/>
  <c r="BP44" i="1" s="1"/>
  <c r="CA44" i="1" s="1"/>
  <c r="BI132" i="1" a="1"/>
  <c r="BI132" i="1" s="1"/>
  <c r="BT132" i="1" a="1"/>
  <c r="BT132" i="1" s="1"/>
  <c r="BM295" i="1" a="1"/>
  <c r="BM295" i="1" s="1"/>
  <c r="BX140" i="1" a="1"/>
  <c r="BX140" i="1" s="1"/>
  <c r="BR176" i="1" a="1"/>
  <c r="BR176" i="1" s="1"/>
  <c r="BR21" i="1" a="1"/>
  <c r="BR21" i="1" s="1"/>
  <c r="BJ256" i="1" a="1"/>
  <c r="BJ256" i="1" s="1"/>
  <c r="BU101" i="1" a="1"/>
  <c r="BU101" i="1" s="1"/>
  <c r="BQ258" i="1" a="1"/>
  <c r="BQ258" i="1" s="1"/>
  <c r="BQ103" i="1" a="1"/>
  <c r="BQ103" i="1" s="1"/>
  <c r="BE202" i="1" a="1"/>
  <c r="BE202" i="1" s="1"/>
  <c r="BP47" i="1" a="1"/>
  <c r="BP47" i="1" s="1"/>
  <c r="BF141" i="1" a="1"/>
  <c r="BF141" i="1" s="1"/>
  <c r="BH138" i="1" a="1"/>
  <c r="BH138" i="1" s="1"/>
  <c r="BL36" i="1" a="1"/>
  <c r="BL36" i="1" s="1"/>
  <c r="BH293" i="1" a="1"/>
  <c r="BH293" i="1" s="1"/>
  <c r="BG261" i="1" a="1"/>
  <c r="BG261" i="1" s="1"/>
  <c r="BP197" i="1" a="1"/>
  <c r="BP197" i="1" s="1"/>
  <c r="BY278" i="1" a="1"/>
  <c r="BY278" i="1" s="1"/>
  <c r="BY123" i="1" a="1"/>
  <c r="BY123" i="1" s="1"/>
  <c r="BP230" i="1" a="1"/>
  <c r="BP230" i="1" s="1"/>
  <c r="BP75" i="1" a="1"/>
  <c r="BP75" i="1" s="1"/>
  <c r="BS238" i="1" a="1"/>
  <c r="BS238" i="1" s="1"/>
  <c r="BS83" i="1" a="1"/>
  <c r="BS83" i="1" s="1"/>
  <c r="BT206" i="1" a="1"/>
  <c r="BT206" i="1" s="1"/>
  <c r="BT51" i="1" a="1"/>
  <c r="BT51" i="1" s="1"/>
  <c r="BT270" i="1" a="1"/>
  <c r="BT270" i="1" s="1"/>
  <c r="BT115" i="1" a="1"/>
  <c r="BT115" i="1" s="1"/>
  <c r="BV214" i="1" a="1"/>
  <c r="BV214" i="1" s="1"/>
  <c r="BV59" i="1" a="1"/>
  <c r="BV59" i="1" s="1"/>
  <c r="BV278" i="1" a="1"/>
  <c r="BV278" i="1" s="1"/>
  <c r="BV123" i="1" a="1"/>
  <c r="BV123" i="1" s="1"/>
  <c r="BQ182" i="1" a="1"/>
  <c r="BQ182" i="1" s="1"/>
  <c r="BQ27" i="1" a="1"/>
  <c r="BQ27" i="1" s="1"/>
  <c r="BQ246" i="1" a="1"/>
  <c r="BQ246" i="1" s="1"/>
  <c r="BQ91" i="1" a="1"/>
  <c r="BQ91" i="1" s="1"/>
  <c r="BX254" i="1" a="1"/>
  <c r="BX254" i="1" s="1"/>
  <c r="BX99" i="1" a="1"/>
  <c r="BX99" i="1" s="1"/>
  <c r="BR208" i="1" a="1"/>
  <c r="BR208" i="1" s="1"/>
  <c r="BR53" i="1" a="1"/>
  <c r="BR53" i="1" s="1"/>
  <c r="BL209" i="1" a="1"/>
  <c r="BL209" i="1" s="1"/>
  <c r="BW54" i="1" a="1"/>
  <c r="BW54" i="1" s="1"/>
  <c r="BR209" i="1" a="1"/>
  <c r="BR209" i="1" s="1"/>
  <c r="BR54" i="1" a="1"/>
  <c r="BR54" i="1" s="1"/>
  <c r="BT193" i="1" a="1"/>
  <c r="BT193" i="1" s="1"/>
  <c r="BT38" i="1" a="1"/>
  <c r="BT38" i="1" s="1"/>
  <c r="BU281" i="1" a="1"/>
  <c r="BU281" i="1" s="1"/>
  <c r="BU126" i="1" a="1"/>
  <c r="BU126" i="1" s="1"/>
  <c r="BS265" i="1" a="1"/>
  <c r="BS265" i="1" s="1"/>
  <c r="BS110" i="1" a="1"/>
  <c r="BS110" i="1" s="1"/>
  <c r="BP281" i="1" a="1"/>
  <c r="BP281" i="1" s="1"/>
  <c r="BP126" i="1" a="1"/>
  <c r="BP126" i="1" s="1"/>
  <c r="BV257" i="1" a="1"/>
  <c r="BV257" i="1" s="1"/>
  <c r="BV102" i="1" a="1"/>
  <c r="BV102" i="1" s="1"/>
  <c r="BY217" i="1" a="1"/>
  <c r="BY217" i="1" s="1"/>
  <c r="BY62" i="1" a="1"/>
  <c r="BY62" i="1" s="1"/>
  <c r="BX281" i="1" a="1"/>
  <c r="BX281" i="1" s="1"/>
  <c r="BX126" i="1" a="1"/>
  <c r="BX126" i="1" s="1"/>
  <c r="BK201" i="1" a="1"/>
  <c r="BK201" i="1" s="1"/>
  <c r="BV46" i="1" a="1"/>
  <c r="BV46" i="1" s="1"/>
  <c r="BY281" i="1" a="1"/>
  <c r="BY281" i="1" s="1"/>
  <c r="BY126" i="1" a="1"/>
  <c r="BY126" i="1" s="1"/>
  <c r="BH185" i="1" a="1"/>
  <c r="BH185" i="1" s="1"/>
  <c r="BS30" i="1" a="1"/>
  <c r="BS30" i="1" s="1"/>
  <c r="BS249" i="1" a="1"/>
  <c r="BS249" i="1" s="1"/>
  <c r="BS94" i="1" a="1"/>
  <c r="BS94" i="1" s="1"/>
  <c r="BR187" i="1" a="1"/>
  <c r="BR187" i="1" s="1"/>
  <c r="BR32" i="1" a="1"/>
  <c r="BR32" i="1" s="1"/>
  <c r="BP299" i="1" a="1"/>
  <c r="BP299" i="1" s="1"/>
  <c r="BP144" i="1" a="1"/>
  <c r="BP144" i="1" s="1"/>
  <c r="BX251" i="1" a="1"/>
  <c r="BX251" i="1" s="1"/>
  <c r="BX96" i="1" a="1"/>
  <c r="BX96" i="1" s="1"/>
  <c r="BR299" i="1" a="1"/>
  <c r="BR299" i="1" s="1"/>
  <c r="BR144" i="1" a="1"/>
  <c r="BR144" i="1" s="1"/>
  <c r="BX219" i="1" a="1"/>
  <c r="BX219" i="1" s="1"/>
  <c r="BX64" i="1" a="1"/>
  <c r="BX64" i="1" s="1"/>
  <c r="BT291" i="1" a="1"/>
  <c r="BT291" i="1" s="1"/>
  <c r="BT136" i="1" a="1"/>
  <c r="BT136" i="1" s="1"/>
  <c r="BU195" i="1" a="1"/>
  <c r="BU195" i="1" s="1"/>
  <c r="BU40" i="1" a="1"/>
  <c r="BU40" i="1" s="1"/>
  <c r="BG195" i="1" a="1"/>
  <c r="BG195" i="1" s="1"/>
  <c r="BR40" i="1" a="1"/>
  <c r="BR40" i="1" s="1"/>
  <c r="BK40" i="1" a="1"/>
  <c r="BK40" i="1" s="1"/>
  <c r="BV40" i="1" a="1"/>
  <c r="BV40" i="1" s="1"/>
  <c r="BX275" i="1" a="1"/>
  <c r="BX275" i="1" s="1"/>
  <c r="BX120" i="1" a="1"/>
  <c r="BX120" i="1" s="1"/>
  <c r="BP251" i="1" a="1"/>
  <c r="BP251" i="1" s="1"/>
  <c r="BP96" i="1" a="1"/>
  <c r="BP96" i="1" s="1"/>
  <c r="BI80" i="1" a="1"/>
  <c r="BI80" i="1" s="1"/>
  <c r="BT80" i="1" a="1"/>
  <c r="BT80" i="1" s="1"/>
  <c r="BK299" i="1" a="1"/>
  <c r="BK299" i="1" s="1"/>
  <c r="BV144" i="1" a="1"/>
  <c r="BV144" i="1" s="1"/>
  <c r="BY243" i="1" a="1"/>
  <c r="BY243" i="1" s="1"/>
  <c r="BY88" i="1" a="1"/>
  <c r="BY88" i="1" s="1"/>
  <c r="BY20" i="1" a="1"/>
  <c r="BY20" i="1" s="1"/>
  <c r="BP263" i="1" a="1"/>
  <c r="BP263" i="1" s="1"/>
  <c r="BP108" i="1" a="1"/>
  <c r="BP108" i="1" s="1"/>
  <c r="BX247" i="1" a="1"/>
  <c r="BX247" i="1" s="1"/>
  <c r="BX92" i="1" a="1"/>
  <c r="BX92" i="1" s="1"/>
  <c r="BX215" i="1" a="1"/>
  <c r="BX215" i="1" s="1"/>
  <c r="BX60" i="1" a="1"/>
  <c r="BX60" i="1" s="1"/>
  <c r="BX287" i="1" a="1"/>
  <c r="BX287" i="1" s="1"/>
  <c r="BX132" i="1" a="1"/>
  <c r="BX132" i="1" s="1"/>
  <c r="BG271" i="1" a="1"/>
  <c r="BG271" i="1" s="1"/>
  <c r="BR116" i="1" a="1"/>
  <c r="BR116" i="1" s="1"/>
  <c r="BN215" i="1" a="1"/>
  <c r="BN215" i="1" s="1"/>
  <c r="BY60" i="1" a="1"/>
  <c r="BY60" i="1" s="1"/>
  <c r="BY287" i="1" a="1"/>
  <c r="BY287" i="1" s="1"/>
  <c r="BY132" i="1" a="1"/>
  <c r="BY132" i="1" s="1"/>
  <c r="BX263" i="1" a="1"/>
  <c r="BX263" i="1" s="1"/>
  <c r="BX108" i="1" a="1"/>
  <c r="BX108" i="1" s="1"/>
  <c r="BP271" i="1" a="1"/>
  <c r="BP271" i="1" s="1"/>
  <c r="BP116" i="1" a="1"/>
  <c r="BP116" i="1" s="1"/>
  <c r="BH239" i="1" a="1"/>
  <c r="BH239" i="1" s="1"/>
  <c r="BS84" i="1" a="1"/>
  <c r="BS84" i="1" s="1"/>
  <c r="BQ263" i="1" a="1"/>
  <c r="BQ263" i="1" s="1"/>
  <c r="BQ108" i="1" a="1"/>
  <c r="BQ108" i="1" s="1"/>
  <c r="BX255" i="1" a="1"/>
  <c r="BX255" i="1" s="1"/>
  <c r="BX100" i="1" a="1"/>
  <c r="BX100" i="1" s="1"/>
  <c r="BV184" i="1" a="1"/>
  <c r="BV184" i="1" s="1"/>
  <c r="BV29" i="1" a="1"/>
  <c r="BV29" i="1" s="1"/>
  <c r="BT256" i="1" a="1"/>
  <c r="BT256" i="1" s="1"/>
  <c r="BT101" i="1" a="1"/>
  <c r="BT101" i="1" s="1"/>
  <c r="BP176" i="1" a="1"/>
  <c r="BP176" i="1" s="1"/>
  <c r="BP21" i="1" a="1"/>
  <c r="BP21" i="1" s="1"/>
  <c r="BS216" i="1" a="1"/>
  <c r="BS216" i="1" s="1"/>
  <c r="BS61" i="1" a="1"/>
  <c r="BS61" i="1" s="1"/>
  <c r="BI280" i="1" a="1"/>
  <c r="BI280" i="1" s="1"/>
  <c r="BT125" i="1" a="1"/>
  <c r="BT125" i="1" s="1"/>
  <c r="BM184" i="1" a="1"/>
  <c r="BM184" i="1" s="1"/>
  <c r="BX29" i="1" a="1"/>
  <c r="BX29" i="1" s="1"/>
  <c r="BK248" i="1" a="1"/>
  <c r="BK248" i="1" s="1"/>
  <c r="BV93" i="1" a="1"/>
  <c r="BV93" i="1" s="1"/>
  <c r="BU288" i="1" a="1"/>
  <c r="BU288" i="1" s="1"/>
  <c r="BU133" i="1" a="1"/>
  <c r="BU133" i="1" s="1"/>
  <c r="BP224" i="1" a="1"/>
  <c r="BP224" i="1" s="1"/>
  <c r="BP69" i="1" a="1"/>
  <c r="BP69" i="1" s="1"/>
  <c r="BW248" i="1" a="1"/>
  <c r="BW248" i="1" s="1"/>
  <c r="BW93" i="1" a="1"/>
  <c r="BW93" i="1" s="1"/>
  <c r="BG77" i="1" a="1"/>
  <c r="BG77" i="1" s="1"/>
  <c r="BR77" i="1" a="1"/>
  <c r="BR77" i="1" s="1"/>
  <c r="BV216" i="1" a="1"/>
  <c r="BV216" i="1" s="1"/>
  <c r="BV61" i="1" a="1"/>
  <c r="BV61" i="1" s="1"/>
  <c r="BL280" i="1" a="1"/>
  <c r="BL280" i="1" s="1"/>
  <c r="BW125" i="1" a="1"/>
  <c r="BW125" i="1" s="1"/>
  <c r="CH125" i="1" s="1"/>
  <c r="BP288" i="1" a="1"/>
  <c r="BP288" i="1" s="1"/>
  <c r="BP133" i="1" a="1"/>
  <c r="BP133" i="1" s="1"/>
  <c r="BY240" i="1" a="1"/>
  <c r="BY240" i="1" s="1"/>
  <c r="BY85" i="1" a="1"/>
  <c r="BY85" i="1" s="1"/>
  <c r="BT249" i="1" a="1"/>
  <c r="BT249" i="1" s="1"/>
  <c r="BT94" i="1" a="1"/>
  <c r="BT94" i="1" s="1"/>
  <c r="BF267" i="1" a="1"/>
  <c r="BF267" i="1" s="1"/>
  <c r="BQ112" i="1" a="1"/>
  <c r="BQ112" i="1" s="1"/>
  <c r="BI247" i="1" a="1"/>
  <c r="BI247" i="1" s="1"/>
  <c r="BT92" i="1" a="1"/>
  <c r="BT92" i="1" s="1"/>
  <c r="BR250" i="1" a="1"/>
  <c r="BR250" i="1" s="1"/>
  <c r="BR95" i="1" a="1"/>
  <c r="BR95" i="1" s="1"/>
  <c r="BU294" i="1" a="1"/>
  <c r="BU294" i="1" s="1"/>
  <c r="BU139" i="1" a="1"/>
  <c r="BU139" i="1" s="1"/>
  <c r="BK294" i="1" a="1"/>
  <c r="BK294" i="1" s="1"/>
  <c r="BV139" i="1" a="1"/>
  <c r="BV139" i="1" s="1"/>
  <c r="BG137" i="1" a="1"/>
  <c r="BG137" i="1" s="1"/>
  <c r="BR137" i="1" a="1"/>
  <c r="BR137" i="1" s="1"/>
  <c r="BR245" i="1" a="1"/>
  <c r="BR245" i="1" s="1"/>
  <c r="BR90" i="1" a="1"/>
  <c r="BR90" i="1" s="1"/>
  <c r="BT202" i="1" a="1"/>
  <c r="BT202" i="1" s="1"/>
  <c r="BT47" i="1" a="1"/>
  <c r="BT47" i="1" s="1"/>
  <c r="BH274" i="1" a="1"/>
  <c r="BH274" i="1" s="1"/>
  <c r="BS119" i="1" a="1"/>
  <c r="BS119" i="1" s="1"/>
  <c r="BP178" i="1" a="1"/>
  <c r="BP178" i="1" s="1"/>
  <c r="BP23" i="1" a="1"/>
  <c r="BP23" i="1" s="1"/>
  <c r="BS290" i="1" a="1"/>
  <c r="BS290" i="1" s="1"/>
  <c r="BS135" i="1" a="1"/>
  <c r="BS135" i="1" s="1"/>
  <c r="BJ186" i="1" a="1"/>
  <c r="BJ186" i="1" s="1"/>
  <c r="BU31" i="1" a="1"/>
  <c r="BU31" i="1" s="1"/>
  <c r="BV258" i="1" a="1"/>
  <c r="BV258" i="1" s="1"/>
  <c r="BV103" i="1" a="1"/>
  <c r="BV103" i="1" s="1"/>
  <c r="BP242" i="1" a="1"/>
  <c r="BP242" i="1" s="1"/>
  <c r="BP87" i="1" a="1"/>
  <c r="BP87" i="1" s="1"/>
  <c r="BS234" i="1" a="1"/>
  <c r="BS234" i="1" s="1"/>
  <c r="BS79" i="1" a="1"/>
  <c r="BS79" i="1" s="1"/>
  <c r="BQ202" i="1" a="1"/>
  <c r="BQ202" i="1" s="1"/>
  <c r="BQ47" i="1" a="1"/>
  <c r="BQ47" i="1" s="1"/>
  <c r="BY210" i="1" a="1"/>
  <c r="BY210" i="1" s="1"/>
  <c r="BY55" i="1" a="1"/>
  <c r="BY55" i="1" s="1"/>
  <c r="CJ55" i="1" s="1"/>
  <c r="BX282" i="1" a="1"/>
  <c r="BX282" i="1" s="1"/>
  <c r="BX127" i="1" a="1"/>
  <c r="BX127" i="1" s="1"/>
  <c r="BW178" i="1" a="1"/>
  <c r="BW178" i="1" s="1"/>
  <c r="BW23" i="1" a="1"/>
  <c r="BW23" i="1" s="1"/>
  <c r="BY266" i="1" a="1"/>
  <c r="BY266" i="1" s="1"/>
  <c r="BY111" i="1" a="1"/>
  <c r="BY111" i="1" s="1"/>
  <c r="BM45" i="1" a="1"/>
  <c r="BM45" i="1" s="1"/>
  <c r="BX45" i="1" a="1"/>
  <c r="BX45" i="1" s="1"/>
  <c r="BS240" i="1" a="1"/>
  <c r="BS240" i="1" s="1"/>
  <c r="BS85" i="1" a="1"/>
  <c r="BS85" i="1" s="1"/>
  <c r="BX296" i="1" a="1"/>
  <c r="BX296" i="1" s="1"/>
  <c r="BX141" i="1" a="1"/>
  <c r="BX141" i="1" s="1"/>
  <c r="BQ228" i="1" a="1"/>
  <c r="BQ228" i="1" s="1"/>
  <c r="BQ73" i="1" a="1"/>
  <c r="BQ73" i="1" s="1"/>
  <c r="BY220" i="1" a="1"/>
  <c r="BY220" i="1" s="1"/>
  <c r="BY65" i="1" a="1"/>
  <c r="BY65" i="1" s="1"/>
  <c r="BY292" i="1" a="1"/>
  <c r="BY292" i="1" s="1"/>
  <c r="BY137" i="1" a="1"/>
  <c r="BY137" i="1" s="1"/>
  <c r="BI188" i="1" a="1"/>
  <c r="BI188" i="1" s="1"/>
  <c r="BT33" i="1" a="1"/>
  <c r="BT33" i="1" s="1"/>
  <c r="BY252" i="1" a="1"/>
  <c r="BY252" i="1" s="1"/>
  <c r="BY97" i="1" a="1"/>
  <c r="BY97" i="1" s="1"/>
  <c r="BW228" i="1" a="1"/>
  <c r="BW228" i="1" s="1"/>
  <c r="BW73" i="1" a="1"/>
  <c r="BW73" i="1" s="1"/>
  <c r="BQ244" i="1" a="1"/>
  <c r="BQ244" i="1" s="1"/>
  <c r="BQ89" i="1" a="1"/>
  <c r="BQ89" i="1" s="1"/>
  <c r="BX212" i="1" a="1"/>
  <c r="BX212" i="1" s="1"/>
  <c r="BX57" i="1" a="1"/>
  <c r="BX57" i="1" s="1"/>
  <c r="BE228" i="1" a="1"/>
  <c r="BE228" i="1" s="1"/>
  <c r="BP73" i="1" a="1"/>
  <c r="BP73" i="1" s="1"/>
  <c r="BJ268" i="1" a="1"/>
  <c r="BJ268" i="1" s="1"/>
  <c r="BU113" i="1" a="1"/>
  <c r="BU113" i="1" s="1"/>
  <c r="BW288" i="1" a="1"/>
  <c r="BW288" i="1" s="1"/>
  <c r="BW133" i="1" a="1"/>
  <c r="BW133" i="1" s="1"/>
  <c r="BE244" i="1" a="1"/>
  <c r="BE244" i="1" s="1"/>
  <c r="BP89" i="1" a="1"/>
  <c r="BP89" i="1" s="1"/>
  <c r="BT282" i="1" a="1"/>
  <c r="BT282" i="1" s="1"/>
  <c r="BT127" i="1" a="1"/>
  <c r="BT127" i="1" s="1"/>
  <c r="BU236" i="1" a="1"/>
  <c r="BU236" i="1" s="1"/>
  <c r="BU81" i="1" a="1"/>
  <c r="BU81" i="1" s="1"/>
  <c r="BT298" i="1" a="1"/>
  <c r="BT298" i="1" s="1"/>
  <c r="BT143" i="1" a="1"/>
  <c r="BT143" i="1" s="1"/>
  <c r="BS186" i="1" a="1"/>
  <c r="BS186" i="1" s="1"/>
  <c r="BS31" i="1" a="1"/>
  <c r="BS31" i="1" s="1"/>
  <c r="BS252" i="1" a="1"/>
  <c r="BS252" i="1" s="1"/>
  <c r="BS97" i="1" a="1"/>
  <c r="BS97" i="1" s="1"/>
  <c r="BF213" i="1" a="1"/>
  <c r="BF213" i="1" s="1"/>
  <c r="BQ58" i="1" a="1"/>
  <c r="BQ58" i="1" s="1"/>
  <c r="BU205" i="1" a="1"/>
  <c r="BU205" i="1" s="1"/>
  <c r="BU50" i="1" a="1"/>
  <c r="BU50" i="1" s="1"/>
  <c r="CF50" i="1" s="1"/>
  <c r="BW277" i="1" a="1"/>
  <c r="BW277" i="1" s="1"/>
  <c r="BW122" i="1" a="1"/>
  <c r="BW122" i="1" s="1"/>
  <c r="BH197" i="1" a="1"/>
  <c r="BH197" i="1" s="1"/>
  <c r="BS42" i="1" a="1"/>
  <c r="BS42" i="1" s="1"/>
  <c r="BY261" i="1" a="1"/>
  <c r="BY261" i="1" s="1"/>
  <c r="BY106" i="1" a="1"/>
  <c r="BY106" i="1" s="1"/>
  <c r="BU181" i="1" a="1"/>
  <c r="BU181" i="1" s="1"/>
  <c r="BU26" i="1" a="1"/>
  <c r="BU26" i="1" s="1"/>
  <c r="BM277" i="1" a="1"/>
  <c r="BM277" i="1" s="1"/>
  <c r="BX122" i="1" a="1"/>
  <c r="BX122" i="1" s="1"/>
  <c r="BI205" i="1" a="1"/>
  <c r="BI205" i="1" s="1"/>
  <c r="BT50" i="1" a="1"/>
  <c r="BT50" i="1" s="1"/>
  <c r="BT293" i="1" a="1"/>
  <c r="BT293" i="1" s="1"/>
  <c r="BT138" i="1" a="1"/>
  <c r="BT138" i="1" s="1"/>
  <c r="BV221" i="1" a="1"/>
  <c r="BV221" i="1" s="1"/>
  <c r="BV66" i="1" a="1"/>
  <c r="BV66" i="1" s="1"/>
  <c r="BM197" i="1" a="1"/>
  <c r="BM197" i="1" s="1"/>
  <c r="BX42" i="1" a="1"/>
  <c r="BX42" i="1" s="1"/>
  <c r="BS181" i="1" a="1"/>
  <c r="BS181" i="1" s="1"/>
  <c r="BS26" i="1" a="1"/>
  <c r="BS26" i="1" s="1"/>
  <c r="BG293" i="1" a="1"/>
  <c r="BG293" i="1" s="1"/>
  <c r="BR138" i="1" a="1"/>
  <c r="BR138" i="1" s="1"/>
  <c r="BR213" i="1" a="1"/>
  <c r="BR213" i="1" s="1"/>
  <c r="BR58" i="1" a="1"/>
  <c r="BR58" i="1" s="1"/>
  <c r="BR253" i="1" a="1"/>
  <c r="BR253" i="1" s="1"/>
  <c r="BR98" i="1" a="1"/>
  <c r="BR98" i="1" s="1"/>
  <c r="BY253" i="1" a="1"/>
  <c r="BY253" i="1" s="1"/>
  <c r="BY98" i="1" a="1"/>
  <c r="BY98" i="1" s="1"/>
  <c r="BU214" i="1" a="1"/>
  <c r="BU214" i="1" s="1"/>
  <c r="BU59" i="1" a="1"/>
  <c r="BU59" i="1" s="1"/>
  <c r="CF59" i="1" s="1"/>
  <c r="BY294" i="1" a="1"/>
  <c r="BY294" i="1" s="1"/>
  <c r="BY139" i="1" a="1"/>
  <c r="BY139" i="1" s="1"/>
  <c r="BW299" i="1" a="1"/>
  <c r="BW299" i="1" s="1"/>
  <c r="BW144" i="1" a="1"/>
  <c r="BW144" i="1" s="1"/>
  <c r="BM293" i="1" a="1"/>
  <c r="BM293" i="1" s="1"/>
  <c r="BX138" i="1" a="1"/>
  <c r="BX138" i="1" s="1"/>
  <c r="BY185" i="1" a="1"/>
  <c r="BY185" i="1" s="1"/>
  <c r="BY30" i="1" a="1"/>
  <c r="BY30" i="1" s="1"/>
  <c r="BY249" i="1" a="1"/>
  <c r="BY249" i="1" s="1"/>
  <c r="BY94" i="1" a="1"/>
  <c r="BY94" i="1" s="1"/>
  <c r="BT241" i="1" a="1"/>
  <c r="BT241" i="1" s="1"/>
  <c r="BT86" i="1" a="1"/>
  <c r="BT86" i="1" s="1"/>
  <c r="BS217" i="1" a="1"/>
  <c r="BS217" i="1" s="1"/>
  <c r="BS62" i="1" a="1"/>
  <c r="BS62" i="1" s="1"/>
  <c r="BM283" i="1" a="1"/>
  <c r="BM283" i="1" s="1"/>
  <c r="BX128" i="1" a="1"/>
  <c r="BX128" i="1" s="1"/>
  <c r="BP259" i="1" a="1"/>
  <c r="BP259" i="1" s="1"/>
  <c r="BP104" i="1" a="1"/>
  <c r="BP104" i="1" s="1"/>
  <c r="BJ258" i="1" a="1"/>
  <c r="BJ258" i="1" s="1"/>
  <c r="BU103" i="1" a="1"/>
  <c r="BU103" i="1" s="1"/>
  <c r="BQ290" i="1" a="1"/>
  <c r="BQ290" i="1" s="1"/>
  <c r="BQ135" i="1" a="1"/>
  <c r="BQ135" i="1" s="1"/>
  <c r="BT290" i="1" a="1"/>
  <c r="BT290" i="1" s="1"/>
  <c r="BT135" i="1" a="1"/>
  <c r="BT135" i="1" s="1"/>
  <c r="BW250" i="1" a="1"/>
  <c r="BW250" i="1" s="1"/>
  <c r="BW95" i="1" a="1"/>
  <c r="BW95" i="1" s="1"/>
  <c r="CH95" i="1" s="1"/>
  <c r="BS272" i="1" a="1"/>
  <c r="BS272" i="1" s="1"/>
  <c r="BS117" i="1" a="1"/>
  <c r="BS117" i="1" s="1"/>
  <c r="BE26" i="1" a="1"/>
  <c r="BE26" i="1" s="1"/>
  <c r="BM74" i="1" a="1"/>
  <c r="BM74" i="1" s="1"/>
  <c r="BM229" i="1" a="1"/>
  <c r="BM229" i="1" s="1"/>
  <c r="BH229" i="1" a="1"/>
  <c r="BH229" i="1" s="1"/>
  <c r="BN222" i="1" a="1"/>
  <c r="BN222" i="1" s="1"/>
  <c r="BY67" i="1" a="1"/>
  <c r="BY67" i="1" s="1"/>
  <c r="BN286" i="1" a="1"/>
  <c r="BN286" i="1" s="1"/>
  <c r="BY131" i="1" a="1"/>
  <c r="BY131" i="1" s="1"/>
  <c r="BP238" i="1" a="1"/>
  <c r="BP238" i="1" s="1"/>
  <c r="BP83" i="1" a="1"/>
  <c r="BP83" i="1" s="1"/>
  <c r="BS182" i="1" a="1"/>
  <c r="BS182" i="1" s="1"/>
  <c r="BS27" i="1" a="1"/>
  <c r="BS27" i="1" s="1"/>
  <c r="BH246" i="1" a="1"/>
  <c r="BH246" i="1" s="1"/>
  <c r="BS91" i="1" a="1"/>
  <c r="BS91" i="1" s="1"/>
  <c r="BT214" i="1" a="1"/>
  <c r="BT214" i="1" s="1"/>
  <c r="BT59" i="1" a="1"/>
  <c r="BT59" i="1" s="1"/>
  <c r="BT278" i="1" a="1"/>
  <c r="BT278" i="1" s="1"/>
  <c r="BT123" i="1" a="1"/>
  <c r="BT123" i="1" s="1"/>
  <c r="BV222" i="1" a="1"/>
  <c r="BV222" i="1" s="1"/>
  <c r="BV67" i="1" a="1"/>
  <c r="BV67" i="1" s="1"/>
  <c r="BF190" i="1" a="1"/>
  <c r="BF190" i="1" s="1"/>
  <c r="BQ35" i="1" a="1"/>
  <c r="BQ35" i="1" s="1"/>
  <c r="BQ254" i="1" a="1"/>
  <c r="BQ254" i="1" s="1"/>
  <c r="BQ99" i="1" a="1"/>
  <c r="BQ99" i="1" s="1"/>
  <c r="BX198" i="1" a="1"/>
  <c r="BX198" i="1" s="1"/>
  <c r="BX43" i="1" a="1"/>
  <c r="BX43" i="1" s="1"/>
  <c r="BX262" i="1" a="1"/>
  <c r="BX262" i="1" s="1"/>
  <c r="BX107" i="1" a="1"/>
  <c r="BX107" i="1" s="1"/>
  <c r="BR225" i="1" a="1"/>
  <c r="BR225" i="1" s="1"/>
  <c r="BR70" i="1" a="1"/>
  <c r="BR70" i="1" s="1"/>
  <c r="BJ217" i="1" a="1"/>
  <c r="BJ217" i="1" s="1"/>
  <c r="BU62" i="1" a="1"/>
  <c r="BU62" i="1" s="1"/>
  <c r="BR241" i="1" a="1"/>
  <c r="BR241" i="1" s="1"/>
  <c r="BR86" i="1" a="1"/>
  <c r="BR86" i="1" s="1"/>
  <c r="BX209" i="1" a="1"/>
  <c r="BX209" i="1" s="1"/>
  <c r="BX54" i="1" a="1"/>
  <c r="BX54" i="1" s="1"/>
  <c r="BR265" i="1" a="1"/>
  <c r="BR265" i="1" s="1"/>
  <c r="BR110" i="1" a="1"/>
  <c r="BR110" i="1" s="1"/>
  <c r="BY273" i="1" a="1"/>
  <c r="BY273" i="1" s="1"/>
  <c r="BY118" i="1" a="1"/>
  <c r="BY118" i="1" s="1"/>
  <c r="BP209" i="1" a="1"/>
  <c r="BP209" i="1" s="1"/>
  <c r="BP54" i="1" a="1"/>
  <c r="BP54" i="1" s="1"/>
  <c r="BW225" i="1" a="1"/>
  <c r="BW225" i="1" s="1"/>
  <c r="BW70" i="1" a="1"/>
  <c r="BW70" i="1" s="1"/>
  <c r="BU289" i="1" a="1"/>
  <c r="BU289" i="1" s="1"/>
  <c r="BU134" i="1" a="1"/>
  <c r="BU134" i="1" s="1"/>
  <c r="BT209" i="1" a="1"/>
  <c r="BT209" i="1" s="1"/>
  <c r="BT54" i="1" a="1"/>
  <c r="BT54" i="1" s="1"/>
  <c r="BV289" i="1" a="1"/>
  <c r="BV289" i="1" s="1"/>
  <c r="BV134" i="1" a="1"/>
  <c r="BV134" i="1" s="1"/>
  <c r="BY193" i="1" a="1"/>
  <c r="BY193" i="1" s="1"/>
  <c r="BY38" i="1" a="1"/>
  <c r="BY38" i="1" s="1"/>
  <c r="BN257" i="1" a="1"/>
  <c r="BN257" i="1" s="1"/>
  <c r="BY102" i="1" a="1"/>
  <c r="BY102" i="1" s="1"/>
  <c r="BV187" i="1" a="1"/>
  <c r="BV187" i="1" s="1"/>
  <c r="BV32" i="1" a="1"/>
  <c r="BV32" i="1" s="1"/>
  <c r="BU259" i="1" a="1"/>
  <c r="BU259" i="1" s="1"/>
  <c r="BU104" i="1" a="1"/>
  <c r="BU104" i="1" s="1"/>
  <c r="BP195" i="1" a="1"/>
  <c r="BP195" i="1" s="1"/>
  <c r="BP40" i="1" a="1"/>
  <c r="BP40" i="1" s="1"/>
  <c r="BU227" i="1" a="1"/>
  <c r="BU227" i="1" s="1"/>
  <c r="BU72" i="1" a="1"/>
  <c r="BU72" i="1" s="1"/>
  <c r="BS299" i="1" a="1"/>
  <c r="BS299" i="1" s="1"/>
  <c r="BS144" i="1" a="1"/>
  <c r="BS144" i="1" s="1"/>
  <c r="BY203" i="1" a="1"/>
  <c r="BY203" i="1" s="1"/>
  <c r="BY48" i="1" a="1"/>
  <c r="BY48" i="1" s="1"/>
  <c r="CJ48" i="1" s="1"/>
  <c r="BR219" i="1" a="1"/>
  <c r="BR219" i="1" s="1"/>
  <c r="BR64" i="1" a="1"/>
  <c r="BR64" i="1" s="1"/>
  <c r="BS283" i="1" a="1"/>
  <c r="BS283" i="1" s="1"/>
  <c r="BS128" i="1" a="1"/>
  <c r="BS128" i="1" s="1"/>
  <c r="BE283" i="1" a="1"/>
  <c r="BE283" i="1" s="1"/>
  <c r="BP128" i="1" a="1"/>
  <c r="BP128" i="1" s="1"/>
  <c r="BX243" i="1" a="1"/>
  <c r="BX243" i="1" s="1"/>
  <c r="BX88" i="1" a="1"/>
  <c r="BX88" i="1" s="1"/>
  <c r="BR179" i="1" a="1"/>
  <c r="BR179" i="1" s="1"/>
  <c r="BR24" i="1" a="1"/>
  <c r="BR24" i="1" s="1"/>
  <c r="BH187" i="1" a="1"/>
  <c r="BH187" i="1" s="1"/>
  <c r="BS32" i="1" a="1"/>
  <c r="BS32" i="1" s="1"/>
  <c r="BJ251" i="1" a="1"/>
  <c r="BJ251" i="1" s="1"/>
  <c r="BU96" i="1" a="1"/>
  <c r="BU96" i="1" s="1"/>
  <c r="BQ20" i="1" a="1"/>
  <c r="BQ20" i="1" s="1"/>
  <c r="BT183" i="1" a="1"/>
  <c r="BT183" i="1" s="1"/>
  <c r="BT28" i="1" a="1"/>
  <c r="BT28" i="1" s="1"/>
  <c r="BU263" i="1" a="1"/>
  <c r="BU263" i="1" s="1"/>
  <c r="BU108" i="1" a="1"/>
  <c r="BU108" i="1" s="1"/>
  <c r="BQ239" i="1" a="1"/>
  <c r="BQ239" i="1" s="1"/>
  <c r="BQ84" i="1" a="1"/>
  <c r="BQ84" i="1" s="1"/>
  <c r="BU231" i="1" a="1"/>
  <c r="BU231" i="1" s="1"/>
  <c r="BU76" i="1" a="1"/>
  <c r="BU76" i="1" s="1"/>
  <c r="BS295" i="1" a="1"/>
  <c r="BS295" i="1" s="1"/>
  <c r="BS140" i="1" a="1"/>
  <c r="BS140" i="1" s="1"/>
  <c r="BP183" i="1" a="1"/>
  <c r="BP183" i="1" s="1"/>
  <c r="BP28" i="1" a="1"/>
  <c r="BP28" i="1" s="1"/>
  <c r="BH223" i="1" a="1"/>
  <c r="BH223" i="1" s="1"/>
  <c r="BS68" i="1" a="1"/>
  <c r="BS68" i="1" s="1"/>
  <c r="BI295" i="1" a="1"/>
  <c r="BI295" i="1" s="1"/>
  <c r="BT140" i="1" a="1"/>
  <c r="BT140" i="1" s="1"/>
  <c r="CE140" i="1" s="1"/>
  <c r="BU199" i="1" a="1"/>
  <c r="BU199" i="1" s="1"/>
  <c r="BU44" i="1" a="1"/>
  <c r="BU44" i="1" s="1"/>
  <c r="BR199" i="1" a="1"/>
  <c r="BR199" i="1" s="1"/>
  <c r="BR44" i="1" a="1"/>
  <c r="BR44" i="1" s="1"/>
  <c r="BY183" i="1" a="1"/>
  <c r="BY183" i="1" s="1"/>
  <c r="BY28" i="1" a="1"/>
  <c r="BY28" i="1" s="1"/>
  <c r="BU247" i="1" a="1"/>
  <c r="BU247" i="1" s="1"/>
  <c r="BU92" i="1" a="1"/>
  <c r="BU92" i="1" s="1"/>
  <c r="BQ287" i="1" a="1"/>
  <c r="BQ287" i="1" s="1"/>
  <c r="BQ132" i="1" a="1"/>
  <c r="BQ132" i="1" s="1"/>
  <c r="BS263" i="1" a="1"/>
  <c r="BS263" i="1" s="1"/>
  <c r="BS108" i="1" a="1"/>
  <c r="BS108" i="1" s="1"/>
  <c r="BW192" i="1" a="1"/>
  <c r="BW192" i="1" s="1"/>
  <c r="BW37" i="1" a="1"/>
  <c r="BW37" i="1" s="1"/>
  <c r="BW176" i="1" a="1"/>
  <c r="BW176" i="1" s="1"/>
  <c r="BW21" i="1" a="1"/>
  <c r="BW21" i="1" s="1"/>
  <c r="BP249" i="1" a="1"/>
  <c r="BP249" i="1" s="1"/>
  <c r="BP94" i="1" a="1"/>
  <c r="BP94" i="1" s="1"/>
  <c r="BS224" i="1" a="1"/>
  <c r="BS224" i="1" s="1"/>
  <c r="BS69" i="1" a="1"/>
  <c r="BS69" i="1" s="1"/>
  <c r="BM289" i="1" a="1"/>
  <c r="BM289" i="1" s="1"/>
  <c r="BX134" i="1" a="1"/>
  <c r="BX134" i="1" s="1"/>
  <c r="BN192" i="1" a="1"/>
  <c r="BN192" i="1" s="1"/>
  <c r="BY37" i="1" a="1"/>
  <c r="BY37" i="1" s="1"/>
  <c r="BV256" i="1" a="1"/>
  <c r="BV256" i="1" s="1"/>
  <c r="BV101" i="1" a="1"/>
  <c r="BV101" i="1" s="1"/>
  <c r="BU296" i="1" a="1"/>
  <c r="BU296" i="1" s="1"/>
  <c r="BU141" i="1" a="1"/>
  <c r="BU141" i="1" s="1"/>
  <c r="CF141" i="1" s="1"/>
  <c r="BY184" i="1" a="1"/>
  <c r="BY184" i="1" s="1"/>
  <c r="BY29" i="1" a="1"/>
  <c r="BY29" i="1" s="1"/>
  <c r="BW256" i="1" a="1"/>
  <c r="BW256" i="1" s="1"/>
  <c r="BW101" i="1" a="1"/>
  <c r="BW101" i="1" s="1"/>
  <c r="BR272" i="1" a="1"/>
  <c r="BR272" i="1" s="1"/>
  <c r="BR117" i="1" a="1"/>
  <c r="BR117" i="1" s="1"/>
  <c r="BV224" i="1" a="1"/>
  <c r="BV224" i="1" s="1"/>
  <c r="BV69" i="1" a="1"/>
  <c r="BV69" i="1" s="1"/>
  <c r="BQ273" i="1" a="1"/>
  <c r="BQ273" i="1" s="1"/>
  <c r="BQ118" i="1" a="1"/>
  <c r="BQ118" i="1" s="1"/>
  <c r="BY248" i="1" a="1"/>
  <c r="BY248" i="1" s="1"/>
  <c r="BY93" i="1" a="1"/>
  <c r="BY93" i="1" s="1"/>
  <c r="BS215" i="1" a="1"/>
  <c r="BS215" i="1" s="1"/>
  <c r="BS60" i="1" a="1"/>
  <c r="BS60" i="1" s="1"/>
  <c r="BM183" i="1" a="1"/>
  <c r="BM183" i="1" s="1"/>
  <c r="BX28" i="1" a="1"/>
  <c r="BX28" i="1" s="1"/>
  <c r="BS279" i="1" a="1"/>
  <c r="BS279" i="1" s="1"/>
  <c r="BS124" i="1" a="1"/>
  <c r="BS124" i="1" s="1"/>
  <c r="BG280" i="1" a="1"/>
  <c r="BG280" i="1" s="1"/>
  <c r="BR125" i="1" a="1"/>
  <c r="BR125" i="1" s="1"/>
  <c r="CC125" i="1" s="1"/>
  <c r="BP216" i="1" a="1"/>
  <c r="BP216" i="1" s="1"/>
  <c r="BP61" i="1" a="1"/>
  <c r="BP61" i="1" s="1"/>
  <c r="BF65" i="1" a="1"/>
  <c r="BF65" i="1" s="1"/>
  <c r="BQ65" i="1" a="1"/>
  <c r="BQ65" i="1" s="1"/>
  <c r="BP203" i="1" a="1"/>
  <c r="BP203" i="1" s="1"/>
  <c r="BP48" i="1" a="1"/>
  <c r="BP48" i="1" s="1"/>
  <c r="BR269" i="1" a="1"/>
  <c r="BR269" i="1" s="1"/>
  <c r="BR114" i="1" a="1"/>
  <c r="BR114" i="1" s="1"/>
  <c r="BT210" i="1" a="1"/>
  <c r="BT210" i="1" s="1"/>
  <c r="BT55" i="1" a="1"/>
  <c r="BT55" i="1" s="1"/>
  <c r="BS282" i="1" a="1"/>
  <c r="BS282" i="1" s="1"/>
  <c r="BS127" i="1" a="1"/>
  <c r="BS127" i="1" s="1"/>
  <c r="BP258" i="1" a="1"/>
  <c r="BP258" i="1" s="1"/>
  <c r="BP103" i="1" a="1"/>
  <c r="BP103" i="1" s="1"/>
  <c r="BN79" i="1" a="1"/>
  <c r="BN79" i="1" s="1"/>
  <c r="BY79" i="1" a="1"/>
  <c r="BY79" i="1" s="1"/>
  <c r="BM298" i="1" a="1"/>
  <c r="BM298" i="1" s="1"/>
  <c r="BX143" i="1" a="1"/>
  <c r="BX143" i="1" s="1"/>
  <c r="BK194" i="1" a="1"/>
  <c r="BK194" i="1" s="1"/>
  <c r="BV39" i="1" a="1"/>
  <c r="BV39" i="1" s="1"/>
  <c r="BV266" i="1" a="1"/>
  <c r="BV266" i="1" s="1"/>
  <c r="BV111" i="1" a="1"/>
  <c r="BV111" i="1" s="1"/>
  <c r="CG111" i="1" s="1"/>
  <c r="BU178" i="1" a="1"/>
  <c r="BU178" i="1" s="1"/>
  <c r="BU23" i="1" a="1"/>
  <c r="BU23" i="1" s="1"/>
  <c r="BU242" i="1" a="1"/>
  <c r="BU242" i="1" s="1"/>
  <c r="BU87" i="1" a="1"/>
  <c r="BU87" i="1" s="1"/>
  <c r="BQ266" i="1" a="1"/>
  <c r="BQ266" i="1" s="1"/>
  <c r="BQ111" i="1" a="1"/>
  <c r="BQ111" i="1" s="1"/>
  <c r="BK290" i="1" a="1"/>
  <c r="BK290" i="1" s="1"/>
  <c r="BV135" i="1" a="1"/>
  <c r="BV135" i="1" s="1"/>
  <c r="BX186" i="1" a="1"/>
  <c r="BX186" i="1" s="1"/>
  <c r="BX31" i="1" a="1"/>
  <c r="BX31" i="1" s="1"/>
  <c r="BY274" i="1" a="1"/>
  <c r="BY274" i="1" s="1"/>
  <c r="BY119" i="1" a="1"/>
  <c r="BY119" i="1" s="1"/>
  <c r="CJ119" i="1" s="1"/>
  <c r="BS202" i="1" a="1"/>
  <c r="BS202" i="1" s="1"/>
  <c r="BS47" i="1" a="1"/>
  <c r="BS47" i="1" s="1"/>
  <c r="BT259" i="1" a="1"/>
  <c r="BT259" i="1" s="1"/>
  <c r="BT104" i="1" a="1"/>
  <c r="BT104" i="1" s="1"/>
  <c r="BX216" i="1" a="1"/>
  <c r="BX216" i="1" s="1"/>
  <c r="BX61" i="1" a="1"/>
  <c r="BX61" i="1" s="1"/>
  <c r="CI61" i="1" s="1"/>
  <c r="BS248" i="1" a="1"/>
  <c r="BS248" i="1" s="1"/>
  <c r="BS93" i="1" a="1"/>
  <c r="BS93" i="1" s="1"/>
  <c r="BU184" i="1" a="1"/>
  <c r="BU184" i="1" s="1"/>
  <c r="BU29" i="1" a="1"/>
  <c r="BU29" i="1" s="1"/>
  <c r="BR276" i="1" a="1"/>
  <c r="BR276" i="1" s="1"/>
  <c r="BR121" i="1" a="1"/>
  <c r="BR121" i="1" s="1"/>
  <c r="BR188" i="1" a="1"/>
  <c r="BR188" i="1" s="1"/>
  <c r="BR33" i="1" a="1"/>
  <c r="BR33" i="1" s="1"/>
  <c r="BU196" i="1" a="1"/>
  <c r="BU196" i="1" s="1"/>
  <c r="BU41" i="1" a="1"/>
  <c r="BU41" i="1" s="1"/>
  <c r="BY268" i="1" a="1"/>
  <c r="BY268" i="1" s="1"/>
  <c r="BY113" i="1" a="1"/>
  <c r="BY113" i="1" s="1"/>
  <c r="BY236" i="1" a="1"/>
  <c r="BY236" i="1" s="1"/>
  <c r="BY81" i="1" a="1"/>
  <c r="BY81" i="1" s="1"/>
  <c r="BQ292" i="1" a="1"/>
  <c r="BQ292" i="1" s="1"/>
  <c r="BQ137" i="1" a="1"/>
  <c r="BQ137" i="1" s="1"/>
  <c r="BW220" i="1" a="1"/>
  <c r="BW220" i="1" s="1"/>
  <c r="BW65" i="1" a="1"/>
  <c r="BW65" i="1" s="1"/>
  <c r="BX180" i="1" a="1"/>
  <c r="BX180" i="1" s="1"/>
  <c r="BX25" i="1" a="1"/>
  <c r="BX25" i="1" s="1"/>
  <c r="BE33" i="1" a="1"/>
  <c r="BE33" i="1" s="1"/>
  <c r="BP33" i="1" a="1"/>
  <c r="BP33" i="1" s="1"/>
  <c r="BV276" i="1" a="1"/>
  <c r="BV276" i="1" s="1"/>
  <c r="BV121" i="1" a="1"/>
  <c r="BV121" i="1" s="1"/>
  <c r="BX292" i="1" a="1"/>
  <c r="BX292" i="1" s="1"/>
  <c r="BX137" i="1" a="1"/>
  <c r="BX137" i="1" s="1"/>
  <c r="BW290" i="1" a="1"/>
  <c r="BW290" i="1" s="1"/>
  <c r="BW135" i="1" a="1"/>
  <c r="BW135" i="1" s="1"/>
  <c r="BT260" i="1" a="1"/>
  <c r="BT260" i="1" s="1"/>
  <c r="BT105" i="1" a="1"/>
  <c r="BT105" i="1" s="1"/>
  <c r="CE105" i="1" s="1"/>
  <c r="BW204" i="1" a="1"/>
  <c r="BW204" i="1" s="1"/>
  <c r="BW49" i="1" a="1"/>
  <c r="BW49" i="1" s="1"/>
  <c r="BU298" i="1" a="1"/>
  <c r="BU298" i="1" s="1"/>
  <c r="BU143" i="1" a="1"/>
  <c r="BU143" i="1" s="1"/>
  <c r="BT266" i="1" a="1"/>
  <c r="BT266" i="1" s="1"/>
  <c r="BT111" i="1" a="1"/>
  <c r="BT111" i="1" s="1"/>
  <c r="BQ253" i="1" a="1"/>
  <c r="BQ253" i="1" s="1"/>
  <c r="BQ98" i="1" a="1"/>
  <c r="BQ98" i="1" s="1"/>
  <c r="BT213" i="1" a="1"/>
  <c r="BT213" i="1" s="1"/>
  <c r="BT58" i="1" a="1"/>
  <c r="BT58" i="1" s="1"/>
  <c r="BV285" i="1" a="1"/>
  <c r="BV285" i="1" s="1"/>
  <c r="BV130" i="1" a="1"/>
  <c r="BV130" i="1" s="1"/>
  <c r="BG197" i="1" a="1"/>
  <c r="BG197" i="1" s="1"/>
  <c r="BR42" i="1" a="1"/>
  <c r="BR42" i="1" s="1"/>
  <c r="BH205" i="1" a="1"/>
  <c r="BH205" i="1" s="1"/>
  <c r="BS50" i="1" a="1"/>
  <c r="BS50" i="1" s="1"/>
  <c r="BW189" i="1" a="1"/>
  <c r="BW189" i="1" s="1"/>
  <c r="BW34" i="1" a="1"/>
  <c r="BW34" i="1" s="1"/>
  <c r="CH34" i="1" s="1"/>
  <c r="BY285" i="1" a="1"/>
  <c r="BY285" i="1" s="1"/>
  <c r="BY130" i="1" a="1"/>
  <c r="BY130" i="1" s="1"/>
  <c r="BF66" i="1" a="1"/>
  <c r="BF66" i="1" s="1"/>
  <c r="BQ66" i="1" a="1"/>
  <c r="BQ66" i="1" s="1"/>
  <c r="BY229" i="1" a="1"/>
  <c r="BY229" i="1" s="1"/>
  <c r="BY74" i="1" a="1"/>
  <c r="BY74" i="1" s="1"/>
  <c r="BW245" i="1" a="1"/>
  <c r="BW245" i="1" s="1"/>
  <c r="BW90" i="1" a="1"/>
  <c r="BW90" i="1" s="1"/>
  <c r="BP285" i="1" a="1"/>
  <c r="BP285" i="1" s="1"/>
  <c r="BP130" i="1" a="1"/>
  <c r="BP130" i="1" s="1"/>
  <c r="BN181" i="1" a="1"/>
  <c r="BN181" i="1" s="1"/>
  <c r="BY26" i="1" a="1"/>
  <c r="BY26" i="1" s="1"/>
  <c r="BV197" i="1" a="1"/>
  <c r="BV197" i="1" s="1"/>
  <c r="BV42" i="1" a="1"/>
  <c r="BV42" i="1" s="1"/>
  <c r="BU285" i="1" a="1"/>
  <c r="BU285" i="1" s="1"/>
  <c r="BU130" i="1" a="1"/>
  <c r="BU130" i="1" s="1"/>
  <c r="CF130" i="1" s="1"/>
  <c r="BP245" i="1" a="1"/>
  <c r="BP245" i="1" s="1"/>
  <c r="BP90" i="1" a="1"/>
  <c r="BP90" i="1" s="1"/>
  <c r="CA90" i="1" s="1"/>
  <c r="BS250" i="1" a="1"/>
  <c r="BS250" i="1" s="1"/>
  <c r="BS95" i="1" a="1"/>
  <c r="BS95" i="1" s="1"/>
  <c r="CD95" i="1" s="1"/>
  <c r="BS277" i="1" a="1"/>
  <c r="BS277" i="1" s="1"/>
  <c r="BS122" i="1" a="1"/>
  <c r="BS122" i="1" s="1"/>
  <c r="BY246" i="1" a="1"/>
  <c r="BY246" i="1" s="1"/>
  <c r="BY91" i="1" a="1"/>
  <c r="BY91" i="1" s="1"/>
  <c r="BE262" i="1" a="1"/>
  <c r="BE262" i="1" s="1"/>
  <c r="BP107" i="1" a="1"/>
  <c r="BP107" i="1" s="1"/>
  <c r="BW243" i="1" a="1"/>
  <c r="BW243" i="1" s="1"/>
  <c r="BW88" i="1" a="1"/>
  <c r="BW88" i="1" s="1"/>
  <c r="BR259" i="1" a="1"/>
  <c r="BR259" i="1" s="1"/>
  <c r="BR104" i="1" a="1"/>
  <c r="BR104" i="1" s="1"/>
  <c r="BS203" i="1" a="1"/>
  <c r="BS203" i="1" s="1"/>
  <c r="BS48" i="1" a="1"/>
  <c r="BS48" i="1" s="1"/>
  <c r="BU267" i="1" a="1"/>
  <c r="BU267" i="1" s="1"/>
  <c r="BU112" i="1" a="1"/>
  <c r="BU112" i="1" s="1"/>
  <c r="BR275" i="1" a="1"/>
  <c r="BR275" i="1" s="1"/>
  <c r="BR120" i="1" a="1"/>
  <c r="BR120" i="1" s="1"/>
  <c r="BX211" i="1" a="1"/>
  <c r="BX211" i="1" s="1"/>
  <c r="BX56" i="1" a="1"/>
  <c r="BX56" i="1" s="1"/>
  <c r="BV215" i="1" a="1"/>
  <c r="BV215" i="1" s="1"/>
  <c r="BV60" i="1" a="1"/>
  <c r="BV60" i="1" s="1"/>
  <c r="BQ295" i="1" a="1"/>
  <c r="BQ295" i="1" s="1"/>
  <c r="BQ140" i="1" a="1"/>
  <c r="BQ140" i="1" s="1"/>
  <c r="BL215" i="1" a="1"/>
  <c r="BL215" i="1" s="1"/>
  <c r="BW60" i="1" a="1"/>
  <c r="BW60" i="1" s="1"/>
  <c r="BW287" i="1" a="1"/>
  <c r="BW287" i="1" s="1"/>
  <c r="BW132" i="1" a="1"/>
  <c r="BW132" i="1" s="1"/>
  <c r="BJ28" i="1" a="1"/>
  <c r="BJ28" i="1" s="1"/>
  <c r="BU28" i="1" a="1"/>
  <c r="BU28" i="1" s="1"/>
  <c r="BS255" i="1" a="1"/>
  <c r="BS255" i="1" s="1"/>
  <c r="BS100" i="1" a="1"/>
  <c r="BS100" i="1" s="1"/>
  <c r="BT20" i="1" a="1"/>
  <c r="BT20" i="1" s="1"/>
  <c r="BV183" i="1" a="1"/>
  <c r="BV183" i="1" s="1"/>
  <c r="BV28" i="1" a="1"/>
  <c r="BV28" i="1" s="1"/>
  <c r="BT255" i="1" a="1"/>
  <c r="BT255" i="1" s="1"/>
  <c r="BT100" i="1" a="1"/>
  <c r="BT100" i="1" s="1"/>
  <c r="BR247" i="1" a="1"/>
  <c r="BR247" i="1" s="1"/>
  <c r="BR92" i="1" a="1"/>
  <c r="BR92" i="1" s="1"/>
  <c r="BY207" i="1" a="1"/>
  <c r="BY207" i="1" s="1"/>
  <c r="BY52" i="1" a="1"/>
  <c r="BY52" i="1" s="1"/>
  <c r="BU215" i="1" a="1"/>
  <c r="BU215" i="1" s="1"/>
  <c r="BU60" i="1" a="1"/>
  <c r="BU60" i="1" s="1"/>
  <c r="BI62" i="1" a="1"/>
  <c r="BI62" i="1" s="1"/>
  <c r="BT62" i="1" a="1"/>
  <c r="BT62" i="1" s="1"/>
  <c r="BU248" i="1" a="1"/>
  <c r="BU248" i="1" s="1"/>
  <c r="BU93" i="1" a="1"/>
  <c r="BU93" i="1" s="1"/>
  <c r="BI61" i="1" a="1"/>
  <c r="BI61" i="1" s="1"/>
  <c r="BT61" i="1" a="1"/>
  <c r="BT61" i="1" s="1"/>
  <c r="BV280" i="1" a="1"/>
  <c r="BV280" i="1" s="1"/>
  <c r="BV125" i="1" a="1"/>
  <c r="BV125" i="1" s="1"/>
  <c r="BV208" i="1" a="1"/>
  <c r="BV208" i="1" s="1"/>
  <c r="BV53" i="1" a="1"/>
  <c r="BV53" i="1" s="1"/>
  <c r="BW266" i="1" a="1"/>
  <c r="BW266" i="1" s="1"/>
  <c r="BW111" i="1" a="1"/>
  <c r="BW111" i="1" s="1"/>
  <c r="BK178" i="1" a="1"/>
  <c r="BK178" i="1" s="1"/>
  <c r="BV23" i="1" a="1"/>
  <c r="BV23" i="1" s="1"/>
  <c r="BJ79" i="1" a="1"/>
  <c r="BJ79" i="1" s="1"/>
  <c r="BU79" i="1" a="1"/>
  <c r="BU79" i="1" s="1"/>
  <c r="BU210" i="1" a="1"/>
  <c r="BU210" i="1" s="1"/>
  <c r="BU55" i="1" a="1"/>
  <c r="BU55" i="1" s="1"/>
  <c r="BW292" i="1" a="1"/>
  <c r="BW292" i="1" s="1"/>
  <c r="BW137" i="1" a="1"/>
  <c r="BW137" i="1" s="1"/>
  <c r="BX284" i="1" a="1"/>
  <c r="BX284" i="1" s="1"/>
  <c r="BX129" i="1" a="1"/>
  <c r="BX129" i="1" s="1"/>
  <c r="BH98" i="1" a="1"/>
  <c r="BH98" i="1" s="1"/>
  <c r="BI228" i="1" a="1"/>
  <c r="BI228" i="1" s="1"/>
  <c r="BH217" i="1" a="1"/>
  <c r="BH217" i="1" s="1"/>
  <c r="BY230" i="1" a="1"/>
  <c r="BY230" i="1" s="1"/>
  <c r="BY75" i="1" a="1"/>
  <c r="BY75" i="1" s="1"/>
  <c r="BE182" i="1" a="1"/>
  <c r="BE182" i="1" s="1"/>
  <c r="BP27" i="1" a="1"/>
  <c r="BP27" i="1" s="1"/>
  <c r="BP246" i="1" a="1"/>
  <c r="BP246" i="1" s="1"/>
  <c r="BP91" i="1" a="1"/>
  <c r="BP91" i="1" s="1"/>
  <c r="BS254" i="1" a="1"/>
  <c r="BS254" i="1" s="1"/>
  <c r="BS99" i="1" a="1"/>
  <c r="BS99" i="1" s="1"/>
  <c r="CD99" i="1" s="1"/>
  <c r="BT222" i="1" a="1"/>
  <c r="BT222" i="1" s="1"/>
  <c r="BT67" i="1" a="1"/>
  <c r="BT67" i="1" s="1"/>
  <c r="BT286" i="1" a="1"/>
  <c r="BT286" i="1" s="1"/>
  <c r="BT131" i="1" a="1"/>
  <c r="BT131" i="1" s="1"/>
  <c r="BV230" i="1" a="1"/>
  <c r="BV230" i="1" s="1"/>
  <c r="BV75" i="1" a="1"/>
  <c r="BV75" i="1" s="1"/>
  <c r="BW182" i="1" a="1"/>
  <c r="BW182" i="1" s="1"/>
  <c r="BW27" i="1" a="1"/>
  <c r="BW27" i="1" s="1"/>
  <c r="CH27" i="1" s="1"/>
  <c r="BW246" i="1" a="1"/>
  <c r="BW246" i="1" s="1"/>
  <c r="BW91" i="1" a="1"/>
  <c r="BW91" i="1" s="1"/>
  <c r="BQ198" i="1" a="1"/>
  <c r="BQ198" i="1" s="1"/>
  <c r="BQ43" i="1" a="1"/>
  <c r="BQ43" i="1" s="1"/>
  <c r="BQ262" i="1" a="1"/>
  <c r="BQ262" i="1" s="1"/>
  <c r="BQ107" i="1" a="1"/>
  <c r="BQ107" i="1" s="1"/>
  <c r="CB107" i="1" s="1"/>
  <c r="BX206" i="1" a="1"/>
  <c r="BX206" i="1" s="1"/>
  <c r="BX51" i="1" a="1"/>
  <c r="BX51" i="1" s="1"/>
  <c r="CI51" i="1" s="1"/>
  <c r="BX270" i="1" a="1"/>
  <c r="BX270" i="1" s="1"/>
  <c r="BX115" i="1" a="1"/>
  <c r="BX115" i="1" s="1"/>
  <c r="BS225" i="1" a="1"/>
  <c r="BS225" i="1" s="1"/>
  <c r="BS70" i="1" a="1"/>
  <c r="BS70" i="1" s="1"/>
  <c r="BQ265" i="1" a="1"/>
  <c r="BQ265" i="1" s="1"/>
  <c r="BQ110" i="1" a="1"/>
  <c r="BQ110" i="1" s="1"/>
  <c r="BR297" i="1" a="1"/>
  <c r="BR297" i="1" s="1"/>
  <c r="BR142" i="1" a="1"/>
  <c r="BR142" i="1" s="1"/>
  <c r="BW217" i="1" a="1"/>
  <c r="BW217" i="1" s="1"/>
  <c r="BW62" i="1" a="1"/>
  <c r="BW62" i="1" s="1"/>
  <c r="BK281" i="1" a="1"/>
  <c r="BK281" i="1" s="1"/>
  <c r="BV126" i="1" a="1"/>
  <c r="BV126" i="1" s="1"/>
  <c r="BK38" i="1" a="1"/>
  <c r="BK38" i="1" s="1"/>
  <c r="BV38" i="1" a="1"/>
  <c r="BV38" i="1" s="1"/>
  <c r="BW281" i="1" a="1"/>
  <c r="BW281" i="1" s="1"/>
  <c r="BW126" i="1" a="1"/>
  <c r="BW126" i="1" s="1"/>
  <c r="BP273" i="1" a="1"/>
  <c r="BP273" i="1" s="1"/>
  <c r="BP118" i="1" a="1"/>
  <c r="BP118" i="1" s="1"/>
  <c r="BJ233" i="1" a="1"/>
  <c r="BJ233" i="1" s="1"/>
  <c r="BU78" i="1" a="1"/>
  <c r="BU78" i="1" s="1"/>
  <c r="BV297" i="1" a="1"/>
  <c r="BV297" i="1" s="1"/>
  <c r="BV142" i="1" a="1"/>
  <c r="BV142" i="1" s="1"/>
  <c r="BX225" i="1" a="1"/>
  <c r="BX225" i="1" s="1"/>
  <c r="BX70" i="1" a="1"/>
  <c r="BX70" i="1" s="1"/>
  <c r="CI70" i="1" s="1"/>
  <c r="BW297" i="1" a="1"/>
  <c r="BW297" i="1" s="1"/>
  <c r="BW142" i="1" a="1"/>
  <c r="BW142" i="1" s="1"/>
  <c r="BW265" i="1" a="1"/>
  <c r="BW265" i="1" s="1"/>
  <c r="BW110" i="1" a="1"/>
  <c r="BW110" i="1" s="1"/>
  <c r="BF80" i="1" a="1"/>
  <c r="BF80" i="1" s="1"/>
  <c r="BQ80" i="1" a="1"/>
  <c r="BQ80" i="1" s="1"/>
  <c r="BH195" i="1" a="1"/>
  <c r="BH195" i="1" s="1"/>
  <c r="BS40" i="1" a="1"/>
  <c r="BS40" i="1" s="1"/>
  <c r="BN112" i="1" a="1"/>
  <c r="BN112" i="1" s="1"/>
  <c r="BY112" i="1" a="1"/>
  <c r="BY112" i="1" s="1"/>
  <c r="BN235" i="1" a="1"/>
  <c r="BN235" i="1" s="1"/>
  <c r="BY80" i="1" a="1"/>
  <c r="BY80" i="1" s="1"/>
  <c r="CJ80" i="1" s="1"/>
  <c r="BQ195" i="1" a="1"/>
  <c r="BQ195" i="1" s="1"/>
  <c r="BQ40" i="1" a="1"/>
  <c r="BQ40" i="1" s="1"/>
  <c r="BU211" i="1" a="1"/>
  <c r="BU211" i="1" s="1"/>
  <c r="BU56" i="1" a="1"/>
  <c r="BU56" i="1" s="1"/>
  <c r="BQ243" i="1" a="1"/>
  <c r="BQ243" i="1" s="1"/>
  <c r="BQ88" i="1" a="1"/>
  <c r="BQ88" i="1" s="1"/>
  <c r="BW227" i="1" a="1"/>
  <c r="BW227" i="1" s="1"/>
  <c r="BW72" i="1" a="1"/>
  <c r="BW72" i="1" s="1"/>
  <c r="CH72" i="1" s="1"/>
  <c r="BF179" i="1" a="1"/>
  <c r="BF179" i="1" s="1"/>
  <c r="BQ24" i="1" a="1"/>
  <c r="BQ24" i="1" s="1"/>
  <c r="BV179" i="1" a="1"/>
  <c r="BV179" i="1" s="1"/>
  <c r="BV24" i="1" a="1"/>
  <c r="BV24" i="1" s="1"/>
  <c r="BT251" i="1" a="1"/>
  <c r="BT251" i="1" s="1"/>
  <c r="BT96" i="1" a="1"/>
  <c r="BT96" i="1" s="1"/>
  <c r="BQ203" i="1" a="1"/>
  <c r="BQ203" i="1" s="1"/>
  <c r="BQ48" i="1" a="1"/>
  <c r="BQ48" i="1" s="1"/>
  <c r="BX195" i="1" a="1"/>
  <c r="BX195" i="1" s="1"/>
  <c r="BX40" i="1" a="1"/>
  <c r="BX40" i="1" s="1"/>
  <c r="BV267" i="1" a="1"/>
  <c r="BV267" i="1" s="1"/>
  <c r="BV112" i="1" a="1"/>
  <c r="BV112" i="1" s="1"/>
  <c r="BG68" i="1" a="1"/>
  <c r="BG68" i="1" s="1"/>
  <c r="BR68" i="1" a="1"/>
  <c r="BR68" i="1" s="1"/>
  <c r="BW271" i="1" a="1"/>
  <c r="BW271" i="1" s="1"/>
  <c r="BW116" i="1" a="1"/>
  <c r="BW116" i="1" s="1"/>
  <c r="BQ271" i="1" a="1"/>
  <c r="BQ271" i="1" s="1"/>
  <c r="BQ116" i="1" a="1"/>
  <c r="BQ116" i="1" s="1"/>
  <c r="BW239" i="1" a="1"/>
  <c r="BW239" i="1" s="1"/>
  <c r="BW84" i="1" a="1"/>
  <c r="BW84" i="1" s="1"/>
  <c r="BP20" i="1" a="1"/>
  <c r="BP20" i="1" s="1"/>
  <c r="BE231" i="1" a="1"/>
  <c r="BE231" i="1" s="1"/>
  <c r="BP76" i="1" a="1"/>
  <c r="BP76" i="1" s="1"/>
  <c r="BV231" i="1" a="1"/>
  <c r="BV231" i="1" s="1"/>
  <c r="BV76" i="1" a="1"/>
  <c r="BV76" i="1" s="1"/>
  <c r="CG76" i="1" s="1"/>
  <c r="BS20" i="1" a="1"/>
  <c r="BS20" i="1" s="1"/>
  <c r="BW207" i="1" a="1"/>
  <c r="BW207" i="1" s="1"/>
  <c r="BW52" i="1" a="1"/>
  <c r="BW52" i="1" s="1"/>
  <c r="BQ207" i="1" a="1"/>
  <c r="BQ207" i="1" s="1"/>
  <c r="BQ52" i="1" a="1"/>
  <c r="BQ52" i="1" s="1"/>
  <c r="BS191" i="1" a="1"/>
  <c r="BS191" i="1" s="1"/>
  <c r="BS36" i="1" a="1"/>
  <c r="BS36" i="1" s="1"/>
  <c r="BW255" i="1" a="1"/>
  <c r="BW255" i="1" s="1"/>
  <c r="BW100" i="1" a="1"/>
  <c r="BW100" i="1" s="1"/>
  <c r="BT191" i="1" a="1"/>
  <c r="BT191" i="1" s="1"/>
  <c r="BT36" i="1" a="1"/>
  <c r="BT36" i="1" s="1"/>
  <c r="BU271" i="1" a="1"/>
  <c r="BU271" i="1" s="1"/>
  <c r="BU116" i="1" a="1"/>
  <c r="BU116" i="1" s="1"/>
  <c r="BY200" i="1" a="1"/>
  <c r="BY200" i="1" s="1"/>
  <c r="BY45" i="1" a="1"/>
  <c r="BY45" i="1" s="1"/>
  <c r="BY297" i="1" a="1"/>
  <c r="BY297" i="1" s="1"/>
  <c r="BY142" i="1" a="1"/>
  <c r="BY142" i="1" s="1"/>
  <c r="BP264" i="1" a="1"/>
  <c r="BP264" i="1" s="1"/>
  <c r="BP109" i="1" a="1"/>
  <c r="BP109" i="1" s="1"/>
  <c r="BT232" i="1" a="1"/>
  <c r="BT232" i="1" s="1"/>
  <c r="BT77" i="1" a="1"/>
  <c r="BT77" i="1" s="1"/>
  <c r="CE77" i="1" s="1"/>
  <c r="BT176" i="1" a="1"/>
  <c r="BT176" i="1" s="1"/>
  <c r="BT21" i="1" a="1"/>
  <c r="BT21" i="1" s="1"/>
  <c r="BH45" i="1" a="1"/>
  <c r="BH45" i="1" s="1"/>
  <c r="BS45" i="1" a="1"/>
  <c r="BS45" i="1" s="1"/>
  <c r="BW264" i="1" a="1"/>
  <c r="BW264" i="1" s="1"/>
  <c r="BW109" i="1" a="1"/>
  <c r="BW109" i="1" s="1"/>
  <c r="BV296" i="1" a="1"/>
  <c r="BV296" i="1" s="1"/>
  <c r="BV141" i="1" a="1"/>
  <c r="BV141" i="1" s="1"/>
  <c r="BT200" i="1" a="1"/>
  <c r="BT200" i="1" s="1"/>
  <c r="BT45" i="1" a="1"/>
  <c r="BT45" i="1" s="1"/>
  <c r="CE45" i="1" s="1"/>
  <c r="BM264" i="1" a="1"/>
  <c r="BM264" i="1" s="1"/>
  <c r="BX109" i="1" a="1"/>
  <c r="BX109" i="1" s="1"/>
  <c r="BP240" i="1" a="1"/>
  <c r="BP240" i="1" s="1"/>
  <c r="BP85" i="1" a="1"/>
  <c r="BP85" i="1" s="1"/>
  <c r="BW232" i="1" a="1"/>
  <c r="BW232" i="1" s="1"/>
  <c r="BW77" i="1" a="1"/>
  <c r="BW77" i="1" s="1"/>
  <c r="BQ280" i="1" a="1"/>
  <c r="BQ280" i="1" s="1"/>
  <c r="BQ125" i="1" a="1"/>
  <c r="BQ125" i="1" s="1"/>
  <c r="BT192" i="1" a="1"/>
  <c r="BT192" i="1" s="1"/>
  <c r="BT37" i="1" a="1"/>
  <c r="BT37" i="1" s="1"/>
  <c r="BY256" i="1" a="1"/>
  <c r="BY256" i="1" s="1"/>
  <c r="BY101" i="1" a="1"/>
  <c r="BY101" i="1" s="1"/>
  <c r="BY263" i="1" a="1"/>
  <c r="BY263" i="1" s="1"/>
  <c r="BY108" i="1" a="1"/>
  <c r="BY108" i="1" s="1"/>
  <c r="BK295" i="1" a="1"/>
  <c r="BK295" i="1" s="1"/>
  <c r="BV140" i="1" a="1"/>
  <c r="BV140" i="1" s="1"/>
  <c r="BW175" i="1" a="1"/>
  <c r="BW175" i="1" s="1"/>
  <c r="BW20" i="1" a="1"/>
  <c r="BW20" i="1" s="1"/>
  <c r="BF199" i="1" a="1"/>
  <c r="BF199" i="1" s="1"/>
  <c r="BQ44" i="1" a="1"/>
  <c r="BQ44" i="1" s="1"/>
  <c r="BI29" i="1" a="1"/>
  <c r="BI29" i="1" s="1"/>
  <c r="BT29" i="1" a="1"/>
  <c r="BT29" i="1" s="1"/>
  <c r="BU238" i="1" a="1"/>
  <c r="BU238" i="1" s="1"/>
  <c r="BU83" i="1" a="1"/>
  <c r="BU83" i="1" s="1"/>
  <c r="BU182" i="1" a="1"/>
  <c r="BU182" i="1" s="1"/>
  <c r="BU27" i="1" a="1"/>
  <c r="BU27" i="1" s="1"/>
  <c r="CF27" i="1" s="1"/>
  <c r="BQ211" i="1" a="1"/>
  <c r="BQ211" i="1" s="1"/>
  <c r="BQ56" i="1" a="1"/>
  <c r="BQ56" i="1" s="1"/>
  <c r="CB56" i="1" s="1"/>
  <c r="BQ298" i="1" a="1"/>
  <c r="BQ298" i="1" s="1"/>
  <c r="BQ143" i="1" a="1"/>
  <c r="BQ143" i="1" s="1"/>
  <c r="CB143" i="1" s="1"/>
  <c r="BT218" i="1" a="1"/>
  <c r="BT218" i="1" s="1"/>
  <c r="BT63" i="1" a="1"/>
  <c r="BT63" i="1" s="1"/>
  <c r="BY290" i="1" a="1"/>
  <c r="BY290" i="1" s="1"/>
  <c r="BY135" i="1" a="1"/>
  <c r="BY135" i="1" s="1"/>
  <c r="CJ135" i="1" s="1"/>
  <c r="BS242" i="1" a="1"/>
  <c r="BS242" i="1" s="1"/>
  <c r="BS87" i="1" a="1"/>
  <c r="BS87" i="1" s="1"/>
  <c r="CD87" i="1" s="1"/>
  <c r="BU290" i="1" a="1"/>
  <c r="BU290" i="1" s="1"/>
  <c r="BU135" i="1" a="1"/>
  <c r="BU135" i="1" s="1"/>
  <c r="BW202" i="1" a="1"/>
  <c r="BW202" i="1" s="1"/>
  <c r="BW47" i="1" a="1"/>
  <c r="BW47" i="1" s="1"/>
  <c r="CH47" i="1" s="1"/>
  <c r="BV274" i="1" a="1"/>
  <c r="BV274" i="1" s="1"/>
  <c r="BV119" i="1" a="1"/>
  <c r="BV119" i="1" s="1"/>
  <c r="CG119" i="1" s="1"/>
  <c r="BV250" i="1" a="1"/>
  <c r="BV250" i="1" s="1"/>
  <c r="BV95" i="1" a="1"/>
  <c r="BV95" i="1" s="1"/>
  <c r="BP186" i="1" a="1"/>
  <c r="BP186" i="1" s="1"/>
  <c r="BP31" i="1" a="1"/>
  <c r="BP31" i="1" s="1"/>
  <c r="CA31" i="1" s="1"/>
  <c r="BT234" i="1" a="1"/>
  <c r="BT234" i="1" s="1"/>
  <c r="BT79" i="1" a="1"/>
  <c r="BT79" i="1" s="1"/>
  <c r="CE79" i="1" s="1"/>
  <c r="BH298" i="1" a="1"/>
  <c r="BH298" i="1" s="1"/>
  <c r="BS143" i="1" a="1"/>
  <c r="BS143" i="1" s="1"/>
  <c r="CD143" i="1" s="1"/>
  <c r="BY194" i="1" a="1"/>
  <c r="BY194" i="1" s="1"/>
  <c r="BY39" i="1" a="1"/>
  <c r="BY39" i="1" s="1"/>
  <c r="CJ39" i="1" s="1"/>
  <c r="BN282" i="1" a="1"/>
  <c r="BN282" i="1" s="1"/>
  <c r="BY127" i="1" a="1"/>
  <c r="BY127" i="1" s="1"/>
  <c r="BU299" i="1" a="1"/>
  <c r="BU299" i="1" s="1"/>
  <c r="BU144" i="1" a="1"/>
  <c r="BU144" i="1" s="1"/>
  <c r="BL275" i="1" a="1"/>
  <c r="BL275" i="1" s="1"/>
  <c r="BW120" i="1" a="1"/>
  <c r="BW120" i="1" s="1"/>
  <c r="BU192" i="1" a="1"/>
  <c r="BU192" i="1" s="1"/>
  <c r="BU37" i="1" a="1"/>
  <c r="BU37" i="1" s="1"/>
  <c r="BY179" i="1" a="1"/>
  <c r="BY179" i="1" s="1"/>
  <c r="BY24" i="1" a="1"/>
  <c r="BY24" i="1" s="1"/>
  <c r="BV244" i="1" a="1"/>
  <c r="BV244" i="1" s="1"/>
  <c r="BV89" i="1" a="1"/>
  <c r="BV89" i="1" s="1"/>
  <c r="BG57" i="1" a="1"/>
  <c r="BG57" i="1" s="1"/>
  <c r="BR57" i="1" a="1"/>
  <c r="BR57" i="1" s="1"/>
  <c r="BK204" i="1" a="1"/>
  <c r="BK204" i="1" s="1"/>
  <c r="BV49" i="1" a="1"/>
  <c r="BV49" i="1" s="1"/>
  <c r="BW276" i="1" a="1"/>
  <c r="BW276" i="1" s="1"/>
  <c r="BW121" i="1" a="1"/>
  <c r="BW121" i="1" s="1"/>
  <c r="BK180" i="1" a="1"/>
  <c r="BK180" i="1" s="1"/>
  <c r="BV25" i="1" a="1"/>
  <c r="BV25" i="1" s="1"/>
  <c r="BS244" i="1" a="1"/>
  <c r="BS244" i="1" s="1"/>
  <c r="BS89" i="1" a="1"/>
  <c r="BS89" i="1" s="1"/>
  <c r="CD89" i="1" s="1"/>
  <c r="BY284" i="1" a="1"/>
  <c r="BY284" i="1" s="1"/>
  <c r="BY129" i="1" a="1"/>
  <c r="BY129" i="1" s="1"/>
  <c r="CJ129" i="1" s="1"/>
  <c r="BX288" i="1" a="1"/>
  <c r="BX288" i="1" s="1"/>
  <c r="BX133" i="1" a="1"/>
  <c r="BX133" i="1" s="1"/>
  <c r="CI133" i="1" s="1"/>
  <c r="BW296" i="1" a="1"/>
  <c r="BW296" i="1" s="1"/>
  <c r="BW141" i="1" a="1"/>
  <c r="BW141" i="1" s="1"/>
  <c r="BH276" i="1" a="1"/>
  <c r="BH276" i="1" s="1"/>
  <c r="BS121" i="1" a="1"/>
  <c r="BS121" i="1" s="1"/>
  <c r="CD121" i="1" s="1"/>
  <c r="BQ285" i="1" a="1"/>
  <c r="BQ285" i="1" s="1"/>
  <c r="BQ130" i="1" a="1"/>
  <c r="BQ130" i="1" s="1"/>
  <c r="BU293" i="1" a="1"/>
  <c r="BU293" i="1" s="1"/>
  <c r="BU138" i="1" a="1"/>
  <c r="BU138" i="1" s="1"/>
  <c r="CF138" i="1" s="1"/>
  <c r="BX208" i="1" a="1"/>
  <c r="BX208" i="1" s="1"/>
  <c r="BX53" i="1" a="1"/>
  <c r="BX53" i="1" s="1"/>
  <c r="BU277" i="1" a="1"/>
  <c r="BU277" i="1" s="1"/>
  <c r="BU122" i="1" a="1"/>
  <c r="BU122" i="1" s="1"/>
  <c r="BN197" i="1" a="1"/>
  <c r="BN197" i="1" s="1"/>
  <c r="BY42" i="1" a="1"/>
  <c r="BY42" i="1" s="1"/>
  <c r="BG50" i="1" a="1"/>
  <c r="BG50" i="1" s="1"/>
  <c r="BR50" i="1" a="1"/>
  <c r="BR50" i="1" s="1"/>
  <c r="BQ269" i="1" a="1"/>
  <c r="BQ269" i="1" s="1"/>
  <c r="BQ114" i="1" a="1"/>
  <c r="BQ114" i="1" s="1"/>
  <c r="BU245" i="1" a="1"/>
  <c r="BU245" i="1" s="1"/>
  <c r="BU90" i="1" a="1"/>
  <c r="BU90" i="1" s="1"/>
  <c r="CF90" i="1" s="1"/>
  <c r="BE221" i="1" a="1"/>
  <c r="BE221" i="1" s="1"/>
  <c r="BP66" i="1" a="1"/>
  <c r="BP66" i="1" s="1"/>
  <c r="BW253" i="1" a="1"/>
  <c r="BW253" i="1" s="1"/>
  <c r="BW98" i="1" a="1"/>
  <c r="BW98" i="1" s="1"/>
  <c r="BT194" i="1" a="1"/>
  <c r="BT194" i="1" s="1"/>
  <c r="BT39" i="1" a="1"/>
  <c r="BT39" i="1" s="1"/>
  <c r="CE39" i="1" s="1"/>
  <c r="BT237" i="1" a="1"/>
  <c r="BT237" i="1" s="1"/>
  <c r="BT82" i="1" a="1"/>
  <c r="BT82" i="1" s="1"/>
  <c r="BL74" i="1" a="1"/>
  <c r="BL74" i="1" s="1"/>
  <c r="BW74" i="1" a="1"/>
  <c r="BW74" i="1" s="1"/>
  <c r="BU220" i="1" a="1"/>
  <c r="BU220" i="1" s="1"/>
  <c r="BU65" i="1" a="1"/>
  <c r="BU65" i="1" s="1"/>
  <c r="BX205" i="1" a="1"/>
  <c r="BX205" i="1" s="1"/>
  <c r="BX50" i="1" a="1"/>
  <c r="BX50" i="1" s="1"/>
  <c r="BV189" i="1" a="1"/>
  <c r="BV189" i="1" s="1"/>
  <c r="BV34" i="1" a="1"/>
  <c r="BV34" i="1" s="1"/>
  <c r="BW298" i="1" a="1"/>
  <c r="BW298" i="1" s="1"/>
  <c r="BW143" i="1" a="1"/>
  <c r="BW143" i="1" s="1"/>
  <c r="BJ198" i="1" a="1"/>
  <c r="BJ198" i="1" s="1"/>
  <c r="BU43" i="1" a="1"/>
  <c r="BU43" i="1" s="1"/>
  <c r="BU254" i="1" a="1"/>
  <c r="BU254" i="1" s="1"/>
  <c r="BU99" i="1" a="1"/>
  <c r="BU99" i="1" s="1"/>
  <c r="BW294" i="1" a="1"/>
  <c r="BW294" i="1" s="1"/>
  <c r="BW139" i="1" a="1"/>
  <c r="BW139" i="1" s="1"/>
  <c r="BN299" i="1" a="1"/>
  <c r="BN299" i="1" s="1"/>
  <c r="BY144" i="1" a="1"/>
  <c r="BY144" i="1" s="1"/>
  <c r="CJ144" i="1" s="1"/>
  <c r="BI25" i="1" a="1"/>
  <c r="BI25" i="1" s="1"/>
  <c r="BT25" i="1" a="1"/>
  <c r="BT25" i="1" s="1"/>
  <c r="BU213" i="1" a="1"/>
  <c r="BU213" i="1" s="1"/>
  <c r="BU58" i="1" a="1"/>
  <c r="BU58" i="1" s="1"/>
  <c r="BJ99" i="1" a="1"/>
  <c r="BJ99" i="1" s="1"/>
  <c r="BG26" i="1" a="1"/>
  <c r="BG26" i="1" s="1"/>
  <c r="CC26" i="1" s="1"/>
  <c r="BE42" i="1" a="1"/>
  <c r="BE42" i="1" s="1"/>
  <c r="CA42" i="1" s="1"/>
  <c r="BM260" i="1" a="1"/>
  <c r="BM260" i="1" s="1"/>
  <c r="BS229" i="1" a="1"/>
  <c r="BS229" i="1" s="1"/>
  <c r="BH253" i="1" a="1"/>
  <c r="BH253" i="1" s="1"/>
  <c r="BK94" i="1" a="1"/>
  <c r="BK94" i="1" s="1"/>
  <c r="BL89" i="1" a="1"/>
  <c r="BL89" i="1" s="1"/>
  <c r="BM196" i="1" a="1"/>
  <c r="BM196" i="1" s="1"/>
  <c r="BT229" i="1" a="1"/>
  <c r="BT229" i="1" s="1"/>
  <c r="BM189" i="1" a="1"/>
  <c r="BM189" i="1" s="1"/>
  <c r="BJ290" i="1" a="1"/>
  <c r="BJ290" i="1" s="1"/>
  <c r="BY238" i="1" a="1"/>
  <c r="BY238" i="1" s="1"/>
  <c r="BY83" i="1" a="1"/>
  <c r="BY83" i="1" s="1"/>
  <c r="BP190" i="1" a="1"/>
  <c r="BP190" i="1" s="1"/>
  <c r="BP35" i="1" a="1"/>
  <c r="BP35" i="1" s="1"/>
  <c r="BP254" i="1" a="1"/>
  <c r="BP254" i="1" s="1"/>
  <c r="BP99" i="1" a="1"/>
  <c r="BP99" i="1" s="1"/>
  <c r="BH43" i="1" a="1"/>
  <c r="BH43" i="1" s="1"/>
  <c r="BS43" i="1" a="1"/>
  <c r="BS43" i="1" s="1"/>
  <c r="BS262" i="1" a="1"/>
  <c r="BS262" i="1" s="1"/>
  <c r="BS107" i="1" a="1"/>
  <c r="BS107" i="1" s="1"/>
  <c r="BT230" i="1" a="1"/>
  <c r="BT230" i="1" s="1"/>
  <c r="BT75" i="1" a="1"/>
  <c r="BT75" i="1" s="1"/>
  <c r="BT294" i="1" a="1"/>
  <c r="BT294" i="1" s="1"/>
  <c r="BT139" i="1" a="1"/>
  <c r="BT139" i="1" s="1"/>
  <c r="BV238" i="1" a="1"/>
  <c r="BV238" i="1" s="1"/>
  <c r="BV83" i="1" a="1"/>
  <c r="BV83" i="1" s="1"/>
  <c r="BW190" i="1" a="1"/>
  <c r="BW190" i="1" s="1"/>
  <c r="BW35" i="1" a="1"/>
  <c r="BW35" i="1" s="1"/>
  <c r="BW254" i="1" a="1"/>
  <c r="BW254" i="1" s="1"/>
  <c r="BW99" i="1" a="1"/>
  <c r="BW99" i="1" s="1"/>
  <c r="BQ206" i="1" a="1"/>
  <c r="BQ206" i="1" s="1"/>
  <c r="BQ51" i="1" a="1"/>
  <c r="BQ51" i="1" s="1"/>
  <c r="BQ270" i="1" a="1"/>
  <c r="BQ270" i="1" s="1"/>
  <c r="BQ115" i="1" a="1"/>
  <c r="BQ115" i="1" s="1"/>
  <c r="BX214" i="1" a="1"/>
  <c r="BX214" i="1" s="1"/>
  <c r="BX59" i="1" a="1"/>
  <c r="BX59" i="1" s="1"/>
  <c r="BX278" i="1" a="1"/>
  <c r="BX278" i="1" s="1"/>
  <c r="BX123" i="1" a="1"/>
  <c r="BX123" i="1" s="1"/>
  <c r="BE241" i="1" a="1"/>
  <c r="BE241" i="1" s="1"/>
  <c r="BP86" i="1" a="1"/>
  <c r="BP86" i="1" s="1"/>
  <c r="BN233" i="1" a="1"/>
  <c r="BN233" i="1" s="1"/>
  <c r="BY78" i="1" a="1"/>
  <c r="BY78" i="1" s="1"/>
  <c r="BQ297" i="1" a="1"/>
  <c r="BQ297" i="1" s="1"/>
  <c r="BQ142" i="1" a="1"/>
  <c r="BQ142" i="1" s="1"/>
  <c r="BI225" i="1" a="1"/>
  <c r="BI225" i="1" s="1"/>
  <c r="BT70" i="1" a="1"/>
  <c r="BT70" i="1" s="1"/>
  <c r="BP225" i="1" a="1"/>
  <c r="BP225" i="1" s="1"/>
  <c r="BP70" i="1" a="1"/>
  <c r="BP70" i="1" s="1"/>
  <c r="BJ70" i="1" a="1"/>
  <c r="BJ70" i="1" s="1"/>
  <c r="BU70" i="1" a="1"/>
  <c r="BU70" i="1" s="1"/>
  <c r="BS289" i="1" a="1"/>
  <c r="BS289" i="1" s="1"/>
  <c r="BS134" i="1" a="1"/>
  <c r="BS134" i="1" s="1"/>
  <c r="BI201" i="1" a="1"/>
  <c r="BI201" i="1" s="1"/>
  <c r="BT46" i="1" a="1"/>
  <c r="BT46" i="1" s="1"/>
  <c r="BT289" i="1" a="1"/>
  <c r="BT289" i="1" s="1"/>
  <c r="BT134" i="1" a="1"/>
  <c r="BT134" i="1" s="1"/>
  <c r="BS177" i="1" a="1"/>
  <c r="BS177" i="1" s="1"/>
  <c r="BS22" i="1" a="1"/>
  <c r="BS22" i="1" s="1"/>
  <c r="BS241" i="1" a="1"/>
  <c r="BS241" i="1" s="1"/>
  <c r="BS86" i="1" a="1"/>
  <c r="BS86" i="1" s="1"/>
  <c r="BQ281" i="1" a="1"/>
  <c r="BQ281" i="1" s="1"/>
  <c r="BQ126" i="1" a="1"/>
  <c r="BQ126" i="1" s="1"/>
  <c r="BV233" i="1" a="1"/>
  <c r="BV233" i="1" s="1"/>
  <c r="BV78" i="1" a="1"/>
  <c r="BV78" i="1" s="1"/>
  <c r="BU209" i="1" a="1"/>
  <c r="BU209" i="1" s="1"/>
  <c r="BU54" i="1" a="1"/>
  <c r="BU54" i="1" s="1"/>
  <c r="BU273" i="1" a="1"/>
  <c r="BU273" i="1" s="1"/>
  <c r="BU118" i="1" a="1"/>
  <c r="BU118" i="1" s="1"/>
  <c r="BR251" i="1" a="1"/>
  <c r="BR251" i="1" s="1"/>
  <c r="BR96" i="1" a="1"/>
  <c r="BR96" i="1" s="1"/>
  <c r="BW203" i="1" a="1"/>
  <c r="BW203" i="1" s="1"/>
  <c r="BW48" i="1" a="1"/>
  <c r="BW48" i="1" s="1"/>
  <c r="BU243" i="1" a="1"/>
  <c r="BU243" i="1" s="1"/>
  <c r="BU88" i="1" a="1"/>
  <c r="BU88" i="1" s="1"/>
  <c r="BQ219" i="1" a="1"/>
  <c r="BQ219" i="1" s="1"/>
  <c r="BQ64" i="1" a="1"/>
  <c r="BQ64" i="1" s="1"/>
  <c r="BY219" i="1" a="1"/>
  <c r="BY219" i="1" s="1"/>
  <c r="BY64" i="1" a="1"/>
  <c r="BY64" i="1" s="1"/>
  <c r="BF259" i="1" a="1"/>
  <c r="BF259" i="1" s="1"/>
  <c r="BQ104" i="1" a="1"/>
  <c r="BQ104" i="1" s="1"/>
  <c r="BS235" i="1" a="1"/>
  <c r="BS235" i="1" s="1"/>
  <c r="BS80" i="1" a="1"/>
  <c r="BS80" i="1" s="1"/>
  <c r="BR243" i="1" a="1"/>
  <c r="BR243" i="1" s="1"/>
  <c r="BR88" i="1" a="1"/>
  <c r="BR88" i="1" s="1"/>
  <c r="BY259" i="1" a="1"/>
  <c r="BY259" i="1" s="1"/>
  <c r="BY104" i="1" a="1"/>
  <c r="BY104" i="1" s="1"/>
  <c r="BF72" i="1" a="1"/>
  <c r="BF72" i="1" s="1"/>
  <c r="BQ72" i="1" a="1"/>
  <c r="BQ72" i="1" s="1"/>
  <c r="BP287" i="1" a="1"/>
  <c r="BP287" i="1" s="1"/>
  <c r="BP132" i="1" a="1"/>
  <c r="BP132" i="1" s="1"/>
  <c r="BQ231" i="1" a="1"/>
  <c r="BQ231" i="1" s="1"/>
  <c r="BQ76" i="1" a="1"/>
  <c r="BQ76" i="1" s="1"/>
  <c r="BI207" i="1" a="1"/>
  <c r="BI207" i="1" s="1"/>
  <c r="BT52" i="1" a="1"/>
  <c r="BT52" i="1" s="1"/>
  <c r="BW279" i="1" a="1"/>
  <c r="BW279" i="1" s="1"/>
  <c r="BW124" i="1" a="1"/>
  <c r="BW124" i="1" s="1"/>
  <c r="BR295" i="1" a="1"/>
  <c r="BR295" i="1" s="1"/>
  <c r="BR140" i="1" a="1"/>
  <c r="BR140" i="1" s="1"/>
  <c r="BY247" i="1" a="1"/>
  <c r="BY247" i="1" s="1"/>
  <c r="BY92" i="1" a="1"/>
  <c r="BY92" i="1" s="1"/>
  <c r="BU295" i="1" a="1"/>
  <c r="BU295" i="1" s="1"/>
  <c r="BU140" i="1" a="1"/>
  <c r="BU140" i="1" s="1"/>
  <c r="BP279" i="1" a="1"/>
  <c r="BP279" i="1" s="1"/>
  <c r="BP124" i="1" a="1"/>
  <c r="BP124" i="1" s="1"/>
  <c r="BX239" i="1" a="1"/>
  <c r="BX239" i="1" s="1"/>
  <c r="BX84" i="1" a="1"/>
  <c r="BX84" i="1" s="1"/>
  <c r="BT223" i="1" a="1"/>
  <c r="BT223" i="1" s="1"/>
  <c r="BT68" i="1" a="1"/>
  <c r="BT68" i="1" s="1"/>
  <c r="BR255" i="1" a="1"/>
  <c r="BR255" i="1" s="1"/>
  <c r="BR100" i="1" a="1"/>
  <c r="BR100" i="1" s="1"/>
  <c r="BL44" i="1" a="1"/>
  <c r="BL44" i="1" s="1"/>
  <c r="BW44" i="1" a="1"/>
  <c r="BW44" i="1" s="1"/>
  <c r="BI271" i="1" a="1"/>
  <c r="BI271" i="1" s="1"/>
  <c r="BT116" i="1" a="1"/>
  <c r="BT116" i="1" s="1"/>
  <c r="BX199" i="1" a="1"/>
  <c r="BX199" i="1" s="1"/>
  <c r="BX44" i="1" a="1"/>
  <c r="BX44" i="1" s="1"/>
  <c r="BU279" i="1" a="1"/>
  <c r="BU279" i="1" s="1"/>
  <c r="BU124" i="1" a="1"/>
  <c r="BU124" i="1" s="1"/>
  <c r="BY208" i="1" a="1"/>
  <c r="BY208" i="1" s="1"/>
  <c r="BY53" i="1" a="1"/>
  <c r="BY53" i="1" s="1"/>
  <c r="BX176" i="1" a="1"/>
  <c r="BX176" i="1" s="1"/>
  <c r="BX21" i="1" a="1"/>
  <c r="BX21" i="1" s="1"/>
  <c r="BU240" i="1" a="1"/>
  <c r="BU240" i="1" s="1"/>
  <c r="BU85" i="1" a="1"/>
  <c r="BU85" i="1" s="1"/>
  <c r="BR248" i="1" a="1"/>
  <c r="BR248" i="1" s="1"/>
  <c r="BR93" i="1" a="1"/>
  <c r="BR93" i="1" s="1"/>
  <c r="BW272" i="1" a="1"/>
  <c r="BW272" i="1" s="1"/>
  <c r="BW117" i="1" a="1"/>
  <c r="BW117" i="1" s="1"/>
  <c r="BQ240" i="1" a="1"/>
  <c r="BQ240" i="1" s="1"/>
  <c r="BQ85" i="1" a="1"/>
  <c r="BQ85" i="1" s="1"/>
  <c r="CB85" i="1" s="1"/>
  <c r="BI53" i="1" a="1"/>
  <c r="BI53" i="1" s="1"/>
  <c r="BT53" i="1" a="1"/>
  <c r="BT53" i="1" s="1"/>
  <c r="BM272" i="1" a="1"/>
  <c r="BM272" i="1" s="1"/>
  <c r="BX117" i="1" a="1"/>
  <c r="BX117" i="1" s="1"/>
  <c r="BV177" i="1" a="1"/>
  <c r="BV177" i="1" s="1"/>
  <c r="BV22" i="1" a="1"/>
  <c r="BV22" i="1" s="1"/>
  <c r="BX240" i="1" a="1"/>
  <c r="BX240" i="1" s="1"/>
  <c r="BX85" i="1" a="1"/>
  <c r="BX85" i="1" s="1"/>
  <c r="BF133" i="1" a="1"/>
  <c r="BF133" i="1" s="1"/>
  <c r="BQ133" i="1" a="1"/>
  <c r="BQ133" i="1" s="1"/>
  <c r="BK200" i="1" a="1"/>
  <c r="BK200" i="1" s="1"/>
  <c r="BV45" i="1" a="1"/>
  <c r="BV45" i="1" s="1"/>
  <c r="BX265" i="1" a="1"/>
  <c r="BX265" i="1" s="1"/>
  <c r="BX110" i="1" a="1"/>
  <c r="BX110" i="1" s="1"/>
  <c r="BP295" i="1" a="1"/>
  <c r="BP295" i="1" s="1"/>
  <c r="BP140" i="1" a="1"/>
  <c r="BP140" i="1" s="1"/>
  <c r="BW295" i="1" a="1"/>
  <c r="BW295" i="1" s="1"/>
  <c r="BW140" i="1" a="1"/>
  <c r="BW140" i="1" s="1"/>
  <c r="BM52" i="1" a="1"/>
  <c r="BM52" i="1" s="1"/>
  <c r="BX52" i="1" a="1"/>
  <c r="BX52" i="1" s="1"/>
  <c r="BV199" i="1" a="1"/>
  <c r="BV199" i="1" s="1"/>
  <c r="BV44" i="1" a="1"/>
  <c r="BV44" i="1" s="1"/>
  <c r="BJ190" i="1" a="1"/>
  <c r="BJ190" i="1" s="1"/>
  <c r="BU35" i="1" a="1"/>
  <c r="BU35" i="1" s="1"/>
  <c r="BU246" i="1" a="1"/>
  <c r="BU246" i="1" s="1"/>
  <c r="BU91" i="1" a="1"/>
  <c r="BU91" i="1" s="1"/>
  <c r="BJ278" i="1" a="1"/>
  <c r="BJ278" i="1" s="1"/>
  <c r="BU123" i="1" a="1"/>
  <c r="BU123" i="1" s="1"/>
  <c r="BQ260" i="1" a="1"/>
  <c r="BQ260" i="1" s="1"/>
  <c r="BQ105" i="1" a="1"/>
  <c r="BQ105" i="1" s="1"/>
  <c r="BQ251" i="1" a="1"/>
  <c r="BQ251" i="1" s="1"/>
  <c r="BQ96" i="1" a="1"/>
  <c r="BQ96" i="1" s="1"/>
  <c r="BP194" i="1" a="1"/>
  <c r="BP194" i="1" s="1"/>
  <c r="BP39" i="1" a="1"/>
  <c r="BP39" i="1" s="1"/>
  <c r="BJ71" i="1" a="1"/>
  <c r="BJ71" i="1" s="1"/>
  <c r="BU71" i="1" a="1"/>
  <c r="BU71" i="1" s="1"/>
  <c r="BK298" i="1" a="1"/>
  <c r="BK298" i="1" s="1"/>
  <c r="BV143" i="1" a="1"/>
  <c r="BV143" i="1" s="1"/>
  <c r="BT186" i="1" a="1"/>
  <c r="BT186" i="1" s="1"/>
  <c r="BT31" i="1" a="1"/>
  <c r="BT31" i="1" s="1"/>
  <c r="BT250" i="1" a="1"/>
  <c r="BT250" i="1" s="1"/>
  <c r="BT95" i="1" a="1"/>
  <c r="BT95" i="1" s="1"/>
  <c r="BQ242" i="1" a="1"/>
  <c r="BQ242" i="1" s="1"/>
  <c r="BQ87" i="1" a="1"/>
  <c r="BQ87" i="1" s="1"/>
  <c r="BW210" i="1" a="1"/>
  <c r="BW210" i="1" s="1"/>
  <c r="BW55" i="1" a="1"/>
  <c r="BW55" i="1" s="1"/>
  <c r="BV282" i="1" a="1"/>
  <c r="BV282" i="1" s="1"/>
  <c r="BV127" i="1" a="1"/>
  <c r="BV127" i="1" s="1"/>
  <c r="BL194" i="1" a="1"/>
  <c r="BL194" i="1" s="1"/>
  <c r="BW39" i="1" a="1"/>
  <c r="BW39" i="1" s="1"/>
  <c r="BW258" i="1" a="1"/>
  <c r="BW258" i="1" s="1"/>
  <c r="BW103" i="1" a="1"/>
  <c r="BW103" i="1" s="1"/>
  <c r="BE266" i="1" a="1"/>
  <c r="BE266" i="1" s="1"/>
  <c r="BP111" i="1" a="1"/>
  <c r="BP111" i="1" s="1"/>
  <c r="BV242" i="1" a="1"/>
  <c r="BV242" i="1" s="1"/>
  <c r="BV87" i="1" a="1"/>
  <c r="BV87" i="1" s="1"/>
  <c r="BR189" i="1" a="1"/>
  <c r="BR189" i="1" s="1"/>
  <c r="BR34" i="1" a="1"/>
  <c r="BR34" i="1" s="1"/>
  <c r="BQ194" i="1" a="1"/>
  <c r="BQ194" i="1" s="1"/>
  <c r="BQ39" i="1" a="1"/>
  <c r="BQ39" i="1" s="1"/>
  <c r="BS218" i="1" a="1"/>
  <c r="BS218" i="1" s="1"/>
  <c r="BS63" i="1" a="1"/>
  <c r="BS63" i="1" s="1"/>
  <c r="BX267" i="1" a="1"/>
  <c r="BX267" i="1" s="1"/>
  <c r="BX112" i="1" a="1"/>
  <c r="BX112" i="1" s="1"/>
  <c r="BX291" i="1" a="1"/>
  <c r="BX291" i="1" s="1"/>
  <c r="BX136" i="1" a="1"/>
  <c r="BX136" i="1" s="1"/>
  <c r="BV226" i="1" a="1"/>
  <c r="BV226" i="1" s="1"/>
  <c r="BV71" i="1" a="1"/>
  <c r="BV71" i="1" s="1"/>
  <c r="CG71" i="1" s="1"/>
  <c r="BP260" i="1" a="1"/>
  <c r="BP260" i="1" s="1"/>
  <c r="BP105" i="1" a="1"/>
  <c r="BP105" i="1" s="1"/>
  <c r="BE180" i="1" a="1"/>
  <c r="BE180" i="1" s="1"/>
  <c r="BP25" i="1" a="1"/>
  <c r="BP25" i="1" s="1"/>
  <c r="BT212" i="1" a="1"/>
  <c r="BT212" i="1" s="1"/>
  <c r="BT57" i="1" a="1"/>
  <c r="BT57" i="1" s="1"/>
  <c r="CE57" i="1" s="1"/>
  <c r="BW284" i="1" a="1"/>
  <c r="BW284" i="1" s="1"/>
  <c r="BW129" i="1" a="1"/>
  <c r="BW129" i="1" s="1"/>
  <c r="BW188" i="1" a="1"/>
  <c r="BW188" i="1" s="1"/>
  <c r="BW33" i="1" a="1"/>
  <c r="BW33" i="1" s="1"/>
  <c r="BT252" i="1" a="1"/>
  <c r="BT252" i="1" s="1"/>
  <c r="BT97" i="1" a="1"/>
  <c r="BT97" i="1" s="1"/>
  <c r="BP252" i="1" a="1"/>
  <c r="BP252" i="1" s="1"/>
  <c r="BP97" i="1" a="1"/>
  <c r="BP97" i="1" s="1"/>
  <c r="BT244" i="1" a="1"/>
  <c r="BT244" i="1" s="1"/>
  <c r="BT89" i="1" a="1"/>
  <c r="BT89" i="1" s="1"/>
  <c r="BS204" i="1" a="1"/>
  <c r="BS204" i="1" s="1"/>
  <c r="BS49" i="1" a="1"/>
  <c r="BS49" i="1" s="1"/>
  <c r="BU286" i="1" a="1"/>
  <c r="BU286" i="1" s="1"/>
  <c r="BU131" i="1" a="1"/>
  <c r="BU131" i="1" s="1"/>
  <c r="BX268" i="1" a="1"/>
  <c r="BX268" i="1" s="1"/>
  <c r="BX113" i="1" a="1"/>
  <c r="BX113" i="1" s="1"/>
  <c r="BX236" i="1" a="1"/>
  <c r="BX236" i="1" s="1"/>
  <c r="BX81" i="1" a="1"/>
  <c r="BX81" i="1" s="1"/>
  <c r="BV284" i="1" a="1"/>
  <c r="BV284" i="1" s="1"/>
  <c r="BV129" i="1" a="1"/>
  <c r="BV129" i="1" s="1"/>
  <c r="CG129" i="1" s="1"/>
  <c r="BP213" i="1" a="1"/>
  <c r="BP213" i="1" s="1"/>
  <c r="BP58" i="1" a="1"/>
  <c r="BP58" i="1" s="1"/>
  <c r="BU176" i="1" a="1"/>
  <c r="BU176" i="1" s="1"/>
  <c r="BU21" i="1" a="1"/>
  <c r="BU21" i="1" s="1"/>
  <c r="BQ277" i="1" a="1"/>
  <c r="BQ277" i="1" s="1"/>
  <c r="BQ122" i="1" a="1"/>
  <c r="BQ122" i="1" s="1"/>
  <c r="BX221" i="1" a="1"/>
  <c r="BX221" i="1" s="1"/>
  <c r="BX66" i="1" a="1"/>
  <c r="BX66" i="1" s="1"/>
  <c r="BT285" i="1" a="1"/>
  <c r="BT285" i="1" s="1"/>
  <c r="BT130" i="1" a="1"/>
  <c r="BT130" i="1" s="1"/>
  <c r="BS213" i="1" a="1"/>
  <c r="BS213" i="1" s="1"/>
  <c r="BS58" i="1" a="1"/>
  <c r="BS58" i="1" s="1"/>
  <c r="BQ261" i="1" a="1"/>
  <c r="BQ261" i="1" s="1"/>
  <c r="BQ106" i="1" a="1"/>
  <c r="BQ106" i="1" s="1"/>
  <c r="BV229" i="1" a="1"/>
  <c r="BV229" i="1" s="1"/>
  <c r="BV74" i="1" a="1"/>
  <c r="BV74" i="1" s="1"/>
  <c r="BP205" i="1" a="1"/>
  <c r="BP205" i="1" s="1"/>
  <c r="BP50" i="1" a="1"/>
  <c r="BP50" i="1" s="1"/>
  <c r="CA50" i="1" s="1"/>
  <c r="BU253" i="1" a="1"/>
  <c r="BU253" i="1" s="1"/>
  <c r="BU98" i="1" a="1"/>
  <c r="BU98" i="1" s="1"/>
  <c r="CF98" i="1" s="1"/>
  <c r="BT277" i="1" a="1"/>
  <c r="BT277" i="1" s="1"/>
  <c r="BT122" i="1" a="1"/>
  <c r="BT122" i="1" s="1"/>
  <c r="CE122" i="1" s="1"/>
  <c r="BW213" i="1" a="1"/>
  <c r="BW213" i="1" s="1"/>
  <c r="BW58" i="1" a="1"/>
  <c r="BW58" i="1" s="1"/>
  <c r="BV252" i="1" a="1"/>
  <c r="BV252" i="1" s="1"/>
  <c r="BV97" i="1" a="1"/>
  <c r="BV97" i="1" s="1"/>
  <c r="BS268" i="1" a="1"/>
  <c r="BS268" i="1" s="1"/>
  <c r="BS113" i="1" a="1"/>
  <c r="BS113" i="1" s="1"/>
  <c r="BV237" i="1" a="1"/>
  <c r="BV237" i="1" s="1"/>
  <c r="BV82" i="1" a="1"/>
  <c r="BV82" i="1" s="1"/>
  <c r="BS221" i="1" a="1"/>
  <c r="BS221" i="1" s="1"/>
  <c r="BS66" i="1" a="1"/>
  <c r="BS66" i="1" s="1"/>
  <c r="BU221" i="1" a="1"/>
  <c r="BU221" i="1" s="1"/>
  <c r="BU66" i="1" a="1"/>
  <c r="BU66" i="1" s="1"/>
  <c r="BY244" i="1" a="1"/>
  <c r="BY244" i="1" s="1"/>
  <c r="BY89" i="1" a="1"/>
  <c r="BY89" i="1" s="1"/>
  <c r="BI275" i="1" a="1"/>
  <c r="BI275" i="1" s="1"/>
  <c r="BF221" i="1" a="1"/>
  <c r="BF221" i="1" s="1"/>
  <c r="BE178" i="1" a="1"/>
  <c r="BE178" i="1" s="1"/>
  <c r="BR237" i="1" a="1"/>
  <c r="BR237" i="1" s="1"/>
  <c r="BK138" i="1" a="1"/>
  <c r="BK138" i="1" s="1"/>
  <c r="BG122" i="1" a="1"/>
  <c r="BG122" i="1" s="1"/>
  <c r="CC122" i="1" s="1"/>
  <c r="BN74" i="1" a="1"/>
  <c r="BN74" i="1" s="1"/>
  <c r="BQ221" i="1" a="1"/>
  <c r="BQ221" i="1" s="1"/>
  <c r="BG82" i="1" a="1"/>
  <c r="BG82" i="1" s="1"/>
  <c r="CC82" i="1" s="1"/>
  <c r="BI66" i="1" a="1"/>
  <c r="BI66" i="1" s="1"/>
  <c r="CE66" i="1" s="1"/>
  <c r="BJ89" i="1" a="1"/>
  <c r="BJ89" i="1" s="1"/>
  <c r="CF89" i="1" s="1"/>
  <c r="BJ114" i="1" a="1"/>
  <c r="BJ114" i="1" s="1"/>
  <c r="BF119" i="1" a="1"/>
  <c r="BF119" i="1" s="1"/>
  <c r="CB119" i="1" s="1"/>
  <c r="BI109" i="1" a="1"/>
  <c r="BI109" i="1" s="1"/>
  <c r="BI221" i="1" a="1"/>
  <c r="BI221" i="1" s="1"/>
  <c r="BJ269" i="1" a="1"/>
  <c r="BJ269" i="1" s="1"/>
  <c r="BR277" i="1" a="1"/>
  <c r="BR277" i="1" s="1"/>
  <c r="BE87" i="1" a="1"/>
  <c r="BE87" i="1" s="1"/>
  <c r="BM53" i="1" a="1"/>
  <c r="BM53" i="1" s="1"/>
  <c r="BI120" i="1" a="1"/>
  <c r="BI120" i="1" s="1"/>
  <c r="BM42" i="1" a="1"/>
  <c r="BM42" i="1" s="1"/>
  <c r="CI42" i="1" s="1"/>
  <c r="BG277" i="1" a="1"/>
  <c r="BG277" i="1" s="1"/>
  <c r="BT221" i="1" a="1"/>
  <c r="BT221" i="1" s="1"/>
  <c r="BF274" i="1" a="1"/>
  <c r="BF274" i="1" s="1"/>
  <c r="BJ189" i="1" a="1"/>
  <c r="BJ189" i="1" s="1"/>
  <c r="BU186" i="1" a="1"/>
  <c r="BU186" i="1" s="1"/>
  <c r="BI264" i="1" a="1"/>
  <c r="BI264" i="1" s="1"/>
  <c r="BN42" i="1" a="1"/>
  <c r="BN42" i="1" s="1"/>
  <c r="BN89" i="1" a="1"/>
  <c r="BN89" i="1" s="1"/>
  <c r="BL90" i="1" a="1"/>
  <c r="BL90" i="1" s="1"/>
  <c r="BJ34" i="1" a="1"/>
  <c r="BJ34" i="1" s="1"/>
  <c r="CF34" i="1" s="1"/>
  <c r="BI121" i="1" a="1"/>
  <c r="BI121" i="1" s="1"/>
  <c r="CE121" i="1" s="1"/>
  <c r="BF47" i="1" a="1"/>
  <c r="BF47" i="1" s="1"/>
  <c r="BN229" i="1" a="1"/>
  <c r="BN229" i="1" s="1"/>
  <c r="BN244" i="1" a="1"/>
  <c r="BN244" i="1" s="1"/>
  <c r="BM234" i="1" a="1"/>
  <c r="BM234" i="1" s="1"/>
  <c r="BJ277" i="1" a="1"/>
  <c r="BJ277" i="1" s="1"/>
  <c r="BU189" i="1" a="1"/>
  <c r="BU189" i="1" s="1"/>
  <c r="BG205" i="1" a="1"/>
  <c r="BG205" i="1" s="1"/>
  <c r="BR285" i="1" a="1"/>
  <c r="BR285" i="1" s="1"/>
  <c r="BE204" i="1" a="1"/>
  <c r="BE204" i="1" s="1"/>
  <c r="BG130" i="1" a="1"/>
  <c r="BG130" i="1" s="1"/>
  <c r="CC130" i="1" s="1"/>
  <c r="BM208" i="1" a="1"/>
  <c r="BM208" i="1" s="1"/>
  <c r="BU268" i="1" a="1"/>
  <c r="BU268" i="1" s="1"/>
  <c r="BQ274" i="1" a="1"/>
  <c r="BQ274" i="1" s="1"/>
  <c r="BP228" i="1" a="1"/>
  <c r="BP228" i="1" s="1"/>
  <c r="BG49" i="1" a="1"/>
  <c r="BG49" i="1" s="1"/>
  <c r="CC49" i="1" s="1"/>
  <c r="BL133" i="1" a="1"/>
  <c r="BL133" i="1" s="1"/>
  <c r="BN43" i="1" a="1"/>
  <c r="BN43" i="1" s="1"/>
  <c r="BR205" i="1" a="1"/>
  <c r="BR205" i="1" s="1"/>
  <c r="BF42" i="1" a="1"/>
  <c r="BF42" i="1" s="1"/>
  <c r="BE23" i="1" a="1"/>
  <c r="BE23" i="1" s="1"/>
  <c r="BJ122" i="1" a="1"/>
  <c r="BJ122" i="1" s="1"/>
  <c r="BF244" i="1" a="1"/>
  <c r="BF244" i="1" s="1"/>
  <c r="BL245" i="1" a="1"/>
  <c r="BL245" i="1" s="1"/>
  <c r="BK253" i="1" a="1"/>
  <c r="BK253" i="1" s="1"/>
  <c r="BN114" i="1" a="1"/>
  <c r="BN114" i="1" s="1"/>
  <c r="BG296" i="1" a="1"/>
  <c r="BG296" i="1" s="1"/>
  <c r="BG252" i="1" a="1"/>
  <c r="BG252" i="1" s="1"/>
  <c r="BG141" i="1" a="1"/>
  <c r="BG141" i="1" s="1"/>
  <c r="CC141" i="1" s="1"/>
  <c r="BM66" i="1" a="1"/>
  <c r="BM66" i="1" s="1"/>
  <c r="BY181" i="1" a="1"/>
  <c r="BY181" i="1" s="1"/>
  <c r="BL202" i="1" a="1"/>
  <c r="BL202" i="1" s="1"/>
  <c r="BH244" i="1" a="1"/>
  <c r="BH244" i="1" s="1"/>
  <c r="BM186" i="1" a="1"/>
  <c r="BM186" i="1" s="1"/>
  <c r="BJ205" i="1" a="1"/>
  <c r="BJ205" i="1" s="1"/>
  <c r="BJ253" i="1" a="1"/>
  <c r="BJ253" i="1" s="1"/>
  <c r="BX294" i="1" a="1"/>
  <c r="BX294" i="1" s="1"/>
  <c r="BM221" i="1" a="1"/>
  <c r="BM221" i="1" s="1"/>
  <c r="BV204" i="1" a="1"/>
  <c r="BV204" i="1" s="1"/>
  <c r="BI298" i="1" a="1"/>
  <c r="BI298" i="1" s="1"/>
  <c r="BM180" i="1" a="1"/>
  <c r="BM180" i="1" s="1"/>
  <c r="BN69" i="1" a="1"/>
  <c r="BN69" i="1" s="1"/>
  <c r="BI143" i="1" a="1"/>
  <c r="BI143" i="1" s="1"/>
  <c r="BE203" i="1" a="1"/>
  <c r="BE203" i="1" s="1"/>
  <c r="BK266" i="1" a="1"/>
  <c r="BK266" i="1" s="1"/>
  <c r="BL284" i="1" a="1"/>
  <c r="BL284" i="1" s="1"/>
  <c r="BH213" i="1" a="1"/>
  <c r="BH213" i="1" s="1"/>
  <c r="BN290" i="1" a="1"/>
  <c r="BN290" i="1" s="1"/>
  <c r="BL200" i="1" a="1"/>
  <c r="BL200" i="1" s="1"/>
  <c r="BY224" i="1" a="1"/>
  <c r="BY224" i="1" s="1"/>
  <c r="BE220" i="1" a="1"/>
  <c r="BE220" i="1" s="1"/>
  <c r="BI194" i="1" a="1"/>
  <c r="BI194" i="1" s="1"/>
  <c r="BI234" i="1" a="1"/>
  <c r="BI234" i="1" s="1"/>
  <c r="BF111" i="1" a="1"/>
  <c r="BF111" i="1" s="1"/>
  <c r="BG212" i="1" a="1"/>
  <c r="BG212" i="1" s="1"/>
  <c r="BR296" i="1" a="1"/>
  <c r="BR296" i="1" s="1"/>
  <c r="BH26" i="1" a="1"/>
  <c r="BH26" i="1" s="1"/>
  <c r="BJ91" i="1" a="1"/>
  <c r="BJ91" i="1" s="1"/>
  <c r="BE25" i="1" a="1"/>
  <c r="BE25" i="1" s="1"/>
  <c r="BI63" i="1" a="1"/>
  <c r="BI63" i="1" s="1"/>
  <c r="BJ135" i="1" a="1"/>
  <c r="BJ135" i="1" s="1"/>
  <c r="BF74" i="1" a="1"/>
  <c r="BF74" i="1" s="1"/>
  <c r="CB74" i="1" s="1"/>
  <c r="BH101" i="1" a="1"/>
  <c r="BH101" i="1" s="1"/>
  <c r="BL129" i="1" a="1"/>
  <c r="BL129" i="1" s="1"/>
  <c r="BM105" i="1" a="1"/>
  <c r="BM105" i="1" s="1"/>
  <c r="BF211" i="1" a="1"/>
  <c r="BF211" i="1" s="1"/>
  <c r="BN236" i="1" a="1"/>
  <c r="BN236" i="1" s="1"/>
  <c r="BI285" i="1" a="1"/>
  <c r="BI285" i="1" s="1"/>
  <c r="BE205" i="1" a="1"/>
  <c r="BE205" i="1" s="1"/>
  <c r="BI277" i="1" a="1"/>
  <c r="BI277" i="1" s="1"/>
  <c r="BG232" i="1" a="1"/>
  <c r="BG232" i="1" s="1"/>
  <c r="BJ182" i="1" a="1"/>
  <c r="BJ182" i="1" s="1"/>
  <c r="BH256" i="1" a="1"/>
  <c r="BH256" i="1" s="1"/>
  <c r="BR293" i="1" a="1"/>
  <c r="BR293" i="1" s="1"/>
  <c r="BN232" i="1" a="1"/>
  <c r="BN232" i="1" s="1"/>
  <c r="BL244" i="1" a="1"/>
  <c r="BL244" i="1" s="1"/>
  <c r="BE181" i="1" a="1"/>
  <c r="BE181" i="1" s="1"/>
  <c r="BI218" i="1" a="1"/>
  <c r="BI218" i="1" s="1"/>
  <c r="BW252" i="1" a="1"/>
  <c r="BW252" i="1" s="1"/>
  <c r="BF137" i="1" a="1"/>
  <c r="BF137" i="1" s="1"/>
  <c r="BL98" i="1" a="1"/>
  <c r="BL98" i="1" s="1"/>
  <c r="CH98" i="1" s="1"/>
  <c r="BN26" i="1" a="1"/>
  <c r="BN26" i="1" s="1"/>
  <c r="BM292" i="1" a="1"/>
  <c r="BM292" i="1" s="1"/>
  <c r="BX298" i="1" a="1"/>
  <c r="BX298" i="1" s="1"/>
  <c r="BM288" i="1" a="1"/>
  <c r="BM288" i="1" s="1"/>
  <c r="BI212" i="1" a="1"/>
  <c r="BI212" i="1" s="1"/>
  <c r="BH286" i="1" a="1"/>
  <c r="BH286" i="1" s="1"/>
  <c r="BM143" i="1" a="1"/>
  <c r="BM143" i="1" s="1"/>
  <c r="BN81" i="1" a="1"/>
  <c r="BN81" i="1" s="1"/>
  <c r="CJ81" i="1" s="1"/>
  <c r="BK135" i="1" a="1"/>
  <c r="BK135" i="1" s="1"/>
  <c r="CG135" i="1" s="1"/>
  <c r="BH242" i="1" a="1"/>
  <c r="BH242" i="1" s="1"/>
  <c r="BS298" i="1" a="1"/>
  <c r="BS298" i="1" s="1"/>
  <c r="BF298" i="1" a="1"/>
  <c r="BF298" i="1" s="1"/>
  <c r="BE188" i="1" a="1"/>
  <c r="BE188" i="1" s="1"/>
  <c r="BW229" i="1" a="1"/>
  <c r="BW229" i="1" s="1"/>
  <c r="BE106" i="1" a="1"/>
  <c r="BE106" i="1" s="1"/>
  <c r="BX261" i="1" a="1"/>
  <c r="BX261" i="1" s="1"/>
  <c r="BF245" i="1" a="1"/>
  <c r="BF245" i="1" s="1"/>
  <c r="BY180" i="1" a="1"/>
  <c r="BY180" i="1" s="1"/>
  <c r="BH188" i="1" a="1"/>
  <c r="BH188" i="1" s="1"/>
  <c r="BI34" i="1" a="1"/>
  <c r="BI34" i="1" s="1"/>
  <c r="BG98" i="1" a="1"/>
  <c r="BG98" i="1" s="1"/>
  <c r="CC98" i="1" s="1"/>
  <c r="BG253" i="1" a="1"/>
  <c r="BG253" i="1" s="1"/>
  <c r="BM106" i="1" a="1"/>
  <c r="BM106" i="1" s="1"/>
  <c r="BS188" i="1" a="1"/>
  <c r="BS188" i="1" s="1"/>
  <c r="BF101" i="1" a="1"/>
  <c r="BF101" i="1" s="1"/>
  <c r="BE124" i="1" a="1"/>
  <c r="BE124" i="1" s="1"/>
  <c r="BE122" i="1" a="1"/>
  <c r="BE122" i="1" s="1"/>
  <c r="BN213" i="1" a="1"/>
  <c r="BN213" i="1" s="1"/>
  <c r="BE261" i="1" a="1"/>
  <c r="BE261" i="1" s="1"/>
  <c r="BI189" i="1" a="1"/>
  <c r="BI189" i="1" s="1"/>
  <c r="BL285" i="1" a="1"/>
  <c r="BL285" i="1" s="1"/>
  <c r="BS208" i="1" a="1"/>
  <c r="BS208" i="1" s="1"/>
  <c r="BY213" i="1" a="1"/>
  <c r="BY213" i="1" s="1"/>
  <c r="BF268" i="1" a="1"/>
  <c r="BF268" i="1" s="1"/>
  <c r="BP289" i="1" a="1"/>
  <c r="BP289" i="1" s="1"/>
  <c r="BV291" i="1" a="1"/>
  <c r="BV291" i="1" s="1"/>
  <c r="BL237" i="1" a="1"/>
  <c r="BL237" i="1" s="1"/>
  <c r="BJ226" i="1" a="1"/>
  <c r="BJ226" i="1" s="1"/>
  <c r="BF90" i="1" a="1"/>
  <c r="BF90" i="1" s="1"/>
  <c r="CB90" i="1" s="1"/>
  <c r="BI31" i="1" a="1"/>
  <c r="BI31" i="1" s="1"/>
  <c r="BL82" i="1" a="1"/>
  <c r="BL82" i="1" s="1"/>
  <c r="CH82" i="1" s="1"/>
  <c r="BL130" i="1" a="1"/>
  <c r="BL130" i="1" s="1"/>
  <c r="BG143" i="1" a="1"/>
  <c r="BG143" i="1" s="1"/>
  <c r="BE74" i="1" a="1"/>
  <c r="BE74" i="1" s="1"/>
  <c r="CA74" i="1" s="1"/>
  <c r="BL96" i="1" a="1"/>
  <c r="BL96" i="1" s="1"/>
  <c r="BN253" i="1" a="1"/>
  <c r="BN253" i="1" s="1"/>
  <c r="BW194" i="1" a="1"/>
  <c r="BW194" i="1" s="1"/>
  <c r="BH204" i="1" a="1"/>
  <c r="BH204" i="1" s="1"/>
  <c r="BT299" i="1" a="1"/>
  <c r="BT299" i="1" s="1"/>
  <c r="BM265" i="1" a="1"/>
  <c r="BM265" i="1" s="1"/>
  <c r="BG298" i="1" a="1"/>
  <c r="BG298" i="1" s="1"/>
  <c r="BW237" i="1" a="1"/>
  <c r="BW237" i="1" s="1"/>
  <c r="BU234" i="1" a="1"/>
  <c r="BU234" i="1" s="1"/>
  <c r="BP229" i="1" a="1"/>
  <c r="BP229" i="1" s="1"/>
  <c r="BF105" i="1" a="1"/>
  <c r="BF105" i="1" s="1"/>
  <c r="BG140" i="1" a="1"/>
  <c r="BG140" i="1" s="1"/>
  <c r="BK143" i="1" a="1"/>
  <c r="BK143" i="1" s="1"/>
  <c r="BK106" i="1" a="1"/>
  <c r="BK106" i="1" s="1"/>
  <c r="BN58" i="1" a="1"/>
  <c r="BN58" i="1" s="1"/>
  <c r="CJ58" i="1" s="1"/>
  <c r="BN98" i="1" a="1"/>
  <c r="BN98" i="1" s="1"/>
  <c r="BJ214" i="1" a="1"/>
  <c r="BJ214" i="1" s="1"/>
  <c r="BQ245" i="1" a="1"/>
  <c r="BQ245" i="1" s="1"/>
  <c r="BL213" i="1" a="1"/>
  <c r="BL213" i="1" s="1"/>
  <c r="BL58" i="1" a="1"/>
  <c r="BL58" i="1" s="1"/>
  <c r="BK97" i="1" a="1"/>
  <c r="BK97" i="1" s="1"/>
  <c r="BK261" i="1" a="1"/>
  <c r="BK261" i="1" s="1"/>
  <c r="BK269" i="1" a="1"/>
  <c r="BK269" i="1" s="1"/>
  <c r="BE277" i="1" a="1"/>
  <c r="BE277" i="1" s="1"/>
  <c r="BI226" i="1" a="1"/>
  <c r="BI226" i="1" s="1"/>
  <c r="BK102" i="1" a="1"/>
  <c r="BK102" i="1" s="1"/>
  <c r="BL57" i="1" a="1"/>
  <c r="BL57" i="1" s="1"/>
  <c r="CH57" i="1" s="1"/>
  <c r="BH42" i="1" a="1"/>
  <c r="BH42" i="1" s="1"/>
  <c r="BM63" i="1" a="1"/>
  <c r="BM63" i="1" s="1"/>
  <c r="BK59" i="1" a="1"/>
  <c r="BK59" i="1" s="1"/>
  <c r="BN106" i="1" a="1"/>
  <c r="BN106" i="1" s="1"/>
  <c r="BM126" i="1" a="1"/>
  <c r="BM126" i="1" s="1"/>
  <c r="BS227" i="1" a="1"/>
  <c r="BS227" i="1" s="1"/>
  <c r="BH66" i="1" a="1"/>
  <c r="BH66" i="1" s="1"/>
  <c r="BI92" i="1" a="1"/>
  <c r="BI92" i="1" s="1"/>
  <c r="BG95" i="1" a="1"/>
  <c r="BG95" i="1" s="1"/>
  <c r="CC95" i="1" s="1"/>
  <c r="BM97" i="1" a="1"/>
  <c r="BM97" i="1" s="1"/>
  <c r="BH194" i="1" a="1"/>
  <c r="BH194" i="1" s="1"/>
  <c r="BF287" i="1" a="1"/>
  <c r="BF287" i="1" s="1"/>
  <c r="BG87" i="1" a="1"/>
  <c r="BG87" i="1" s="1"/>
  <c r="BN36" i="1" a="1"/>
  <c r="BN36" i="1" s="1"/>
  <c r="CJ36" i="1" s="1"/>
  <c r="BL299" i="1" a="1"/>
  <c r="BL299" i="1" s="1"/>
  <c r="BK237" i="1" a="1"/>
  <c r="BK237" i="1" s="1"/>
  <c r="BH83" i="1" a="1"/>
  <c r="BH83" i="1" s="1"/>
  <c r="BU217" i="1" a="1"/>
  <c r="BU217" i="1" s="1"/>
  <c r="BI138" i="1" a="1"/>
  <c r="BI138" i="1" s="1"/>
  <c r="BH90" i="1" a="1"/>
  <c r="BH90" i="1" s="1"/>
  <c r="BJ26" i="1" a="1"/>
  <c r="BJ26" i="1" s="1"/>
  <c r="BM135" i="1" a="1"/>
  <c r="BM135" i="1" s="1"/>
  <c r="CI135" i="1" s="1"/>
  <c r="BI50" i="1" a="1"/>
  <c r="BI50" i="1" s="1"/>
  <c r="BM100" i="1" a="1"/>
  <c r="BM100" i="1" s="1"/>
  <c r="BL144" i="1" a="1"/>
  <c r="BL144" i="1" s="1"/>
  <c r="CH144" i="1" s="1"/>
  <c r="BL54" i="1" a="1"/>
  <c r="BL54" i="1" s="1"/>
  <c r="BK82" i="1" a="1"/>
  <c r="BK82" i="1" s="1"/>
  <c r="CG82" i="1" s="1"/>
  <c r="BF27" i="1" a="1"/>
  <c r="BF27" i="1" s="1"/>
  <c r="BE114" i="1" a="1"/>
  <c r="BE114" i="1" s="1"/>
  <c r="CA114" i="1" s="1"/>
  <c r="BY178" i="1" a="1"/>
  <c r="BY178" i="1" s="1"/>
  <c r="BT205" i="1" a="1"/>
  <c r="BT205" i="1" s="1"/>
  <c r="BP226" i="1" a="1"/>
  <c r="BP226" i="1" s="1"/>
  <c r="BM47" i="1" a="1"/>
  <c r="BM47" i="1" s="1"/>
  <c r="CI47" i="1" s="1"/>
  <c r="BE79" i="1" a="1"/>
  <c r="BE79" i="1" s="1"/>
  <c r="BE123" i="1" a="1"/>
  <c r="BE123" i="1" s="1"/>
  <c r="BI274" i="1" a="1"/>
  <c r="BI274" i="1" s="1"/>
  <c r="BH41" i="1" a="1"/>
  <c r="BH41" i="1" s="1"/>
  <c r="BE102" i="1" a="1"/>
  <c r="BE102" i="1" s="1"/>
  <c r="BJ121" i="1" a="1"/>
  <c r="BJ121" i="1" s="1"/>
  <c r="BF33" i="1" a="1"/>
  <c r="BF33" i="1" s="1"/>
  <c r="CB33" i="1" s="1"/>
  <c r="BE37" i="1" a="1"/>
  <c r="BE37" i="1" s="1"/>
  <c r="BI99" i="1" a="1"/>
  <c r="BI99" i="1" s="1"/>
  <c r="BG97" i="1" a="1"/>
  <c r="BG97" i="1" s="1"/>
  <c r="CC97" i="1" s="1"/>
  <c r="BM22" i="1" a="1"/>
  <c r="BM22" i="1" s="1"/>
  <c r="BL79" i="1" a="1"/>
  <c r="BL79" i="1" s="1"/>
  <c r="BI144" i="1" a="1"/>
  <c r="BI144" i="1" s="1"/>
  <c r="BM41" i="1" a="1"/>
  <c r="BM41" i="1" s="1"/>
  <c r="BH92" i="1" a="1"/>
  <c r="BH92" i="1" s="1"/>
  <c r="BM48" i="1" a="1"/>
  <c r="BM48" i="1" s="1"/>
  <c r="BH287" i="1" a="1"/>
  <c r="BH287" i="1" s="1"/>
  <c r="BF183" i="1" a="1"/>
  <c r="BF183" i="1" s="1"/>
  <c r="BV178" i="1" a="1"/>
  <c r="BV178" i="1" s="1"/>
  <c r="BJ194" i="1" a="1"/>
  <c r="BJ194" i="1" s="1"/>
  <c r="BE234" i="1" a="1"/>
  <c r="BE234" i="1" s="1"/>
  <c r="BE284" i="1" a="1"/>
  <c r="BE284" i="1" s="1"/>
  <c r="BE192" i="1" a="1"/>
  <c r="BE192" i="1" s="1"/>
  <c r="BM202" i="1" a="1"/>
  <c r="BM202" i="1" s="1"/>
  <c r="BJ260" i="1" a="1"/>
  <c r="BJ260" i="1" s="1"/>
  <c r="BE298" i="1" a="1"/>
  <c r="BE298" i="1" s="1"/>
  <c r="BL250" i="1" a="1"/>
  <c r="BL250" i="1" s="1"/>
  <c r="BR186" i="1" a="1"/>
  <c r="BR186" i="1" s="1"/>
  <c r="BQ226" i="1" a="1"/>
  <c r="BQ226" i="1" s="1"/>
  <c r="BJ234" i="1" a="1"/>
  <c r="BJ234" i="1" s="1"/>
  <c r="BE93" i="1" a="1"/>
  <c r="BE93" i="1" s="1"/>
  <c r="BJ115" i="1" a="1"/>
  <c r="BJ115" i="1" s="1"/>
  <c r="BG81" i="1" a="1"/>
  <c r="BG81" i="1" s="1"/>
  <c r="BK23" i="1" a="1"/>
  <c r="BK23" i="1" s="1"/>
  <c r="BL266" i="1" a="1"/>
  <c r="BL266" i="1" s="1"/>
  <c r="BG234" i="1" a="1"/>
  <c r="BG234" i="1" s="1"/>
  <c r="BR236" i="1" a="1"/>
  <c r="BR236" i="1" s="1"/>
  <c r="BP298" i="1" a="1"/>
  <c r="BP298" i="1" s="1"/>
  <c r="BG202" i="1" a="1"/>
  <c r="BG202" i="1" s="1"/>
  <c r="BG181" i="1" a="1"/>
  <c r="BG181" i="1" s="1"/>
  <c r="BU276" i="1" a="1"/>
  <c r="BU276" i="1" s="1"/>
  <c r="BJ187" i="1" a="1"/>
  <c r="BJ187" i="1" s="1"/>
  <c r="BF279" i="1" a="1"/>
  <c r="BF279" i="1" s="1"/>
  <c r="BE143" i="1" a="1"/>
  <c r="BE143" i="1" s="1"/>
  <c r="CA143" i="1" s="1"/>
  <c r="BK41" i="1" a="1"/>
  <c r="BK41" i="1" s="1"/>
  <c r="CG41" i="1" s="1"/>
  <c r="BT228" i="1" a="1"/>
  <c r="BT228" i="1" s="1"/>
  <c r="BL283" i="1" a="1"/>
  <c r="BL283" i="1" s="1"/>
  <c r="BG46" i="1" a="1"/>
  <c r="BG46" i="1" s="1"/>
  <c r="BF135" i="1" a="1"/>
  <c r="BF135" i="1" s="1"/>
  <c r="BG47" i="1" a="1"/>
  <c r="BG47" i="1" s="1"/>
  <c r="CC47" i="1" s="1"/>
  <c r="BG79" i="1" a="1"/>
  <c r="BG79" i="1" s="1"/>
  <c r="CC79" i="1" s="1"/>
  <c r="BL137" i="1" a="1"/>
  <c r="BL137" i="1" s="1"/>
  <c r="BL63" i="1" a="1"/>
  <c r="BL63" i="1" s="1"/>
  <c r="BH44" i="1" a="1"/>
  <c r="BH44" i="1" s="1"/>
  <c r="BL294" i="1" a="1"/>
  <c r="BL294" i="1" s="1"/>
  <c r="BN212" i="1" a="1"/>
  <c r="BN212" i="1" s="1"/>
  <c r="BR234" i="1" a="1"/>
  <c r="BR234" i="1" s="1"/>
  <c r="BF188" i="1" a="1"/>
  <c r="BF188" i="1" s="1"/>
  <c r="BR202" i="1" a="1"/>
  <c r="BR202" i="1" s="1"/>
  <c r="BU258" i="1" a="1"/>
  <c r="BU258" i="1" s="1"/>
  <c r="BR181" i="1" a="1"/>
  <c r="BR181" i="1" s="1"/>
  <c r="BJ188" i="1" a="1"/>
  <c r="BJ188" i="1" s="1"/>
  <c r="BU187" i="1" a="1"/>
  <c r="BU187" i="1" s="1"/>
  <c r="BM141" i="1" a="1"/>
  <c r="BM141" i="1" s="1"/>
  <c r="CI141" i="1" s="1"/>
  <c r="BL292" i="1" a="1"/>
  <c r="BL292" i="1" s="1"/>
  <c r="BL234" i="1" a="1"/>
  <c r="BL234" i="1" s="1"/>
  <c r="BF290" i="1" a="1"/>
  <c r="BF290" i="1" s="1"/>
  <c r="BI119" i="1" a="1"/>
  <c r="BI119" i="1" s="1"/>
  <c r="BH93" i="1" a="1"/>
  <c r="BH93" i="1" s="1"/>
  <c r="BH117" i="1" a="1"/>
  <c r="BH117" i="1" s="1"/>
  <c r="CD117" i="1" s="1"/>
  <c r="BN57" i="1" a="1"/>
  <c r="BN57" i="1" s="1"/>
  <c r="CJ57" i="1" s="1"/>
  <c r="BF71" i="1" a="1"/>
  <c r="BF71" i="1" s="1"/>
  <c r="BE81" i="1" a="1"/>
  <c r="BE81" i="1" s="1"/>
  <c r="BN21" i="1" a="1"/>
  <c r="BN21" i="1" s="1"/>
  <c r="BJ39" i="1" a="1"/>
  <c r="BJ39" i="1" s="1"/>
  <c r="CF39" i="1" s="1"/>
  <c r="BJ55" i="1" a="1"/>
  <c r="BJ55" i="1" s="1"/>
  <c r="BM296" i="1" a="1"/>
  <c r="BM296" i="1" s="1"/>
  <c r="BS199" i="1" a="1"/>
  <c r="BS199" i="1" s="1"/>
  <c r="BJ252" i="1" a="1"/>
  <c r="BJ252" i="1" s="1"/>
  <c r="BY212" i="1" a="1"/>
  <c r="BY212" i="1" s="1"/>
  <c r="BQ188" i="1" a="1"/>
  <c r="BQ188" i="1" s="1"/>
  <c r="BH196" i="1" a="1"/>
  <c r="BH196" i="1" s="1"/>
  <c r="BU188" i="1" a="1"/>
  <c r="BU188" i="1" s="1"/>
  <c r="BE236" i="1" a="1"/>
  <c r="BE236" i="1" s="1"/>
  <c r="BI24" i="1" a="1"/>
  <c r="BI24" i="1" s="1"/>
  <c r="BJ97" i="1" a="1"/>
  <c r="BJ97" i="1" s="1"/>
  <c r="BJ32" i="1" a="1"/>
  <c r="BJ32" i="1" s="1"/>
  <c r="CF32" i="1" s="1"/>
  <c r="BV196" i="1" a="1"/>
  <c r="BV196" i="1" s="1"/>
  <c r="BT226" i="1" a="1"/>
  <c r="BT226" i="1" s="1"/>
  <c r="BK109" i="1" a="1"/>
  <c r="BK109" i="1" s="1"/>
  <c r="BF83" i="1" a="1"/>
  <c r="BF83" i="1" s="1"/>
  <c r="CB83" i="1" s="1"/>
  <c r="BE60" i="1" a="1"/>
  <c r="BE60" i="1" s="1"/>
  <c r="BJ33" i="1" a="1"/>
  <c r="BJ33" i="1" s="1"/>
  <c r="CF33" i="1" s="1"/>
  <c r="BM116" i="1" a="1"/>
  <c r="BM116" i="1" s="1"/>
  <c r="BF139" i="1" a="1"/>
  <c r="BF139" i="1" s="1"/>
  <c r="BN76" i="1" a="1"/>
  <c r="BN76" i="1" s="1"/>
  <c r="CJ76" i="1" s="1"/>
  <c r="BI135" i="1" a="1"/>
  <c r="BI135" i="1" s="1"/>
  <c r="BG84" i="1" a="1"/>
  <c r="BG84" i="1" s="1"/>
  <c r="BG31" i="1" a="1"/>
  <c r="BG31" i="1" s="1"/>
  <c r="BL128" i="1" a="1"/>
  <c r="BL128" i="1" s="1"/>
  <c r="BJ46" i="1" a="1"/>
  <c r="BJ46" i="1" s="1"/>
  <c r="BL218" i="1" a="1"/>
  <c r="BL218" i="1" s="1"/>
  <c r="BH248" i="1" a="1"/>
  <c r="BH248" i="1" s="1"/>
  <c r="BJ210" i="1" a="1"/>
  <c r="BJ210" i="1" s="1"/>
  <c r="BM245" i="1" a="1"/>
  <c r="BM245" i="1" s="1"/>
  <c r="BI290" i="1" a="1"/>
  <c r="BI290" i="1" s="1"/>
  <c r="BG201" i="1" a="1"/>
  <c r="BG201" i="1" s="1"/>
  <c r="BJ103" i="1" a="1"/>
  <c r="BJ103" i="1" s="1"/>
  <c r="CF103" i="1" s="1"/>
  <c r="BJ45" i="1" a="1"/>
  <c r="BJ45" i="1" s="1"/>
  <c r="BK77" i="1" a="1"/>
  <c r="BK77" i="1" s="1"/>
  <c r="BI76" i="1" a="1"/>
  <c r="BI76" i="1" s="1"/>
  <c r="BL139" i="1" a="1"/>
  <c r="BL139" i="1" s="1"/>
  <c r="BG78" i="1" a="1"/>
  <c r="BG78" i="1" s="1"/>
  <c r="BJ105" i="1" a="1"/>
  <c r="BJ105" i="1" s="1"/>
  <c r="BL111" i="1" a="1"/>
  <c r="BL111" i="1" s="1"/>
  <c r="BH126" i="1" a="1"/>
  <c r="BH126" i="1" s="1"/>
  <c r="BI22" i="1" a="1"/>
  <c r="BI22" i="1" s="1"/>
  <c r="BE256" i="1" a="1"/>
  <c r="BE256" i="1" s="1"/>
  <c r="BH272" i="1" a="1"/>
  <c r="BH272" i="1" s="1"/>
  <c r="BK67" i="1" a="1"/>
  <c r="BK67" i="1" s="1"/>
  <c r="BN118" i="1" a="1"/>
  <c r="BN118" i="1" s="1"/>
  <c r="BN93" i="1" a="1"/>
  <c r="BN93" i="1" s="1"/>
  <c r="BL138" i="1" a="1"/>
  <c r="BL138" i="1" s="1"/>
  <c r="BS223" i="1" a="1"/>
  <c r="BS223" i="1" s="1"/>
  <c r="BK101" i="1" a="1"/>
  <c r="BK101" i="1" s="1"/>
  <c r="BE82" i="1" a="1"/>
  <c r="BE82" i="1" s="1"/>
  <c r="CA82" i="1" s="1"/>
  <c r="BK34" i="1" a="1"/>
  <c r="BK34" i="1" s="1"/>
  <c r="BN139" i="1" a="1"/>
  <c r="BN139" i="1" s="1"/>
  <c r="BM50" i="1" a="1"/>
  <c r="BM50" i="1" s="1"/>
  <c r="BL83" i="1" a="1"/>
  <c r="BL83" i="1" s="1"/>
  <c r="CH83" i="1" s="1"/>
  <c r="BK245" i="1" a="1"/>
  <c r="BK245" i="1" s="1"/>
  <c r="BG211" i="1" a="1"/>
  <c r="BG211" i="1" s="1"/>
  <c r="BJ291" i="1" a="1"/>
  <c r="BJ291" i="1" s="1"/>
  <c r="BH228" i="1" a="1"/>
  <c r="BH228" i="1" s="1"/>
  <c r="BP202" i="1" a="1"/>
  <c r="BP202" i="1" s="1"/>
  <c r="BR210" i="1" a="1"/>
  <c r="BR210" i="1" s="1"/>
  <c r="BH34" i="1" a="1"/>
  <c r="BH34" i="1" s="1"/>
  <c r="BJ44" i="1" a="1"/>
  <c r="BJ44" i="1" s="1"/>
  <c r="BL143" i="1" a="1"/>
  <c r="BL143" i="1" s="1"/>
  <c r="BG44" i="1" a="1"/>
  <c r="BG44" i="1" s="1"/>
  <c r="BK134" i="1" a="1"/>
  <c r="BK134" i="1" s="1"/>
  <c r="BF118" i="1" a="1"/>
  <c r="BF118" i="1" s="1"/>
  <c r="CB118" i="1" s="1"/>
  <c r="BN38" i="1" a="1"/>
  <c r="BN38" i="1" s="1"/>
  <c r="BH91" i="1" a="1"/>
  <c r="BH91" i="1" s="1"/>
  <c r="BE40" i="1" a="1"/>
  <c r="BE40" i="1" s="1"/>
  <c r="BM28" i="1" a="1"/>
  <c r="BM28" i="1" s="1"/>
  <c r="BJ72" i="1" a="1"/>
  <c r="BJ72" i="1" s="1"/>
  <c r="BM90" i="1" a="1"/>
  <c r="BM90" i="1" s="1"/>
  <c r="BM129" i="1" a="1"/>
  <c r="BM129" i="1" s="1"/>
  <c r="BH60" i="1" a="1"/>
  <c r="BH60" i="1" s="1"/>
  <c r="BL186" i="1" a="1"/>
  <c r="BL186" i="1" s="1"/>
  <c r="BM210" i="1" a="1"/>
  <c r="BM210" i="1" s="1"/>
  <c r="BN294" i="1" a="1"/>
  <c r="BN294" i="1" s="1"/>
  <c r="BR280" i="1" a="1"/>
  <c r="BR280" i="1" s="1"/>
  <c r="BI123" i="1" a="1"/>
  <c r="BI123" i="1" s="1"/>
  <c r="BH140" i="1" a="1"/>
  <c r="BH140" i="1" s="1"/>
  <c r="BN29" i="1" a="1"/>
  <c r="BN29" i="1" s="1"/>
  <c r="CJ29" i="1" s="1"/>
  <c r="BN37" i="1" a="1"/>
  <c r="BN37" i="1" s="1"/>
  <c r="BF35" i="1" a="1"/>
  <c r="BF35" i="1" s="1"/>
  <c r="BI54" i="1" a="1"/>
  <c r="BI54" i="1" s="1"/>
  <c r="CE54" i="1" s="1"/>
  <c r="BE268" i="1" a="1"/>
  <c r="BE268" i="1" s="1"/>
  <c r="BW208" i="1" a="1"/>
  <c r="BW208" i="1" s="1"/>
  <c r="BJ76" i="1" a="1"/>
  <c r="BJ76" i="1" s="1"/>
  <c r="BL120" i="1" a="1"/>
  <c r="BL120" i="1" s="1"/>
  <c r="CH120" i="1" s="1"/>
  <c r="BH27" i="1" a="1"/>
  <c r="BH27" i="1" s="1"/>
  <c r="BK69" i="1" a="1"/>
  <c r="BK69" i="1" s="1"/>
  <c r="BJ108" i="1" a="1"/>
  <c r="BJ108" i="1" s="1"/>
  <c r="BI28" i="1" a="1"/>
  <c r="BI28" i="1" s="1"/>
  <c r="BG117" i="1" a="1"/>
  <c r="BG117" i="1" s="1"/>
  <c r="BJ96" i="1" a="1"/>
  <c r="BJ96" i="1" s="1"/>
  <c r="CF96" i="1" s="1"/>
  <c r="BL298" i="1" a="1"/>
  <c r="BL298" i="1" s="1"/>
  <c r="BX289" i="1" a="1"/>
  <c r="BX289" i="1" s="1"/>
  <c r="BH184" i="1" a="1"/>
  <c r="BH184" i="1" s="1"/>
  <c r="BK189" i="1" a="1"/>
  <c r="BK189" i="1" s="1"/>
  <c r="BG24" i="1" a="1"/>
  <c r="BG24" i="1" s="1"/>
  <c r="BJ92" i="1" a="1"/>
  <c r="BJ92" i="1" s="1"/>
  <c r="BI59" i="1" a="1"/>
  <c r="BI59" i="1" s="1"/>
  <c r="BL70" i="1" a="1"/>
  <c r="BL70" i="1" s="1"/>
  <c r="BJ65" i="1" a="1"/>
  <c r="BJ65" i="1" s="1"/>
  <c r="BH215" i="1" a="1"/>
  <c r="BH215" i="1" s="1"/>
  <c r="BH299" i="1" a="1"/>
  <c r="BH299" i="1" s="1"/>
  <c r="BE183" i="1" a="1"/>
  <c r="BE183" i="1" s="1"/>
  <c r="BM284" i="1" a="1"/>
  <c r="BM284" i="1" s="1"/>
  <c r="BM205" i="1" a="1"/>
  <c r="BM205" i="1" s="1"/>
  <c r="BJ180" i="1" a="1"/>
  <c r="BJ180" i="1" s="1"/>
  <c r="BJ220" i="1" a="1"/>
  <c r="BJ220" i="1" s="1"/>
  <c r="BE94" i="1" a="1"/>
  <c r="BE94" i="1" s="1"/>
  <c r="BE28" i="1" a="1"/>
  <c r="BE28" i="1" s="1"/>
  <c r="BM54" i="1" a="1"/>
  <c r="BM54" i="1" s="1"/>
  <c r="BL101" i="1" a="1"/>
  <c r="BL101" i="1" s="1"/>
  <c r="BH32" i="1" a="1"/>
  <c r="BH32" i="1" s="1"/>
  <c r="BN54" i="1" a="1"/>
  <c r="BN54" i="1" s="1"/>
  <c r="CJ54" i="1" s="1"/>
  <c r="BH82" i="1" a="1"/>
  <c r="BH82" i="1" s="1"/>
  <c r="CD82" i="1" s="1"/>
  <c r="BH144" i="1" a="1"/>
  <c r="BH144" i="1" s="1"/>
  <c r="CD144" i="1" s="1"/>
  <c r="BE54" i="1" a="1"/>
  <c r="BE54" i="1" s="1"/>
  <c r="BL37" i="1" a="1"/>
  <c r="BL37" i="1" s="1"/>
  <c r="CH37" i="1" s="1"/>
  <c r="BG70" i="1" a="1"/>
  <c r="BG70" i="1" s="1"/>
  <c r="BG110" i="1" a="1"/>
  <c r="BG110" i="1" s="1"/>
  <c r="BK90" i="1" a="1"/>
  <c r="BK90" i="1" s="1"/>
  <c r="BL21" i="1" a="1"/>
  <c r="BL21" i="1" s="1"/>
  <c r="BH124" i="1" a="1"/>
  <c r="BH124" i="1" s="1"/>
  <c r="CD124" i="1" s="1"/>
  <c r="BG64" i="1" a="1"/>
  <c r="BG64" i="1" s="1"/>
  <c r="BJ247" i="1" a="1"/>
  <c r="BJ247" i="1" s="1"/>
  <c r="BT295" i="1" a="1"/>
  <c r="BT295" i="1" s="1"/>
  <c r="BY192" i="1" a="1"/>
  <c r="BY192" i="1" s="1"/>
  <c r="BG71" i="1" a="1"/>
  <c r="BG71" i="1" s="1"/>
  <c r="CC71" i="1" s="1"/>
  <c r="BI35" i="1" a="1"/>
  <c r="BI35" i="1" s="1"/>
  <c r="BH58" i="1" a="1"/>
  <c r="BH58" i="1" s="1"/>
  <c r="BI75" i="1" a="1"/>
  <c r="BI75" i="1" s="1"/>
  <c r="BL94" i="1" a="1"/>
  <c r="BL94" i="1" s="1"/>
  <c r="BL118" i="1" a="1"/>
  <c r="BL118" i="1" s="1"/>
  <c r="BG93" i="1" a="1"/>
  <c r="BG93" i="1" s="1"/>
  <c r="BM46" i="1" a="1"/>
  <c r="BM46" i="1" s="1"/>
  <c r="BL69" i="1" a="1"/>
  <c r="BL69" i="1" s="1"/>
  <c r="BM104" i="1" a="1"/>
  <c r="BM104" i="1" s="1"/>
  <c r="BJ42" i="1" a="1"/>
  <c r="BJ42" i="1" s="1"/>
  <c r="BG58" i="1" a="1"/>
  <c r="BG58" i="1" s="1"/>
  <c r="BL59" i="1" a="1"/>
  <c r="BL59" i="1" s="1"/>
  <c r="BK74" i="1" a="1"/>
  <c r="BK74" i="1" s="1"/>
  <c r="BE105" i="1" a="1"/>
  <c r="BE105" i="1" s="1"/>
  <c r="BH22" i="1" a="1"/>
  <c r="BH22" i="1" s="1"/>
  <c r="BJ48" i="1" a="1"/>
  <c r="BJ48" i="1" s="1"/>
  <c r="BK121" i="1" a="1"/>
  <c r="BK121" i="1" s="1"/>
  <c r="BJ77" i="1" a="1"/>
  <c r="BJ77" i="1" s="1"/>
  <c r="BF144" i="1" a="1"/>
  <c r="BF144" i="1" s="1"/>
  <c r="BJ63" i="1" a="1"/>
  <c r="BJ63" i="1" s="1"/>
  <c r="BE65" i="1" a="1"/>
  <c r="BE65" i="1" s="1"/>
  <c r="CA65" i="1" s="1"/>
  <c r="BJ218" i="1" a="1"/>
  <c r="BJ218" i="1" s="1"/>
  <c r="BI259" i="1" a="1"/>
  <c r="BI259" i="1" s="1"/>
  <c r="BM271" i="1" a="1"/>
  <c r="BM271" i="1" s="1"/>
  <c r="BQ183" i="1" a="1"/>
  <c r="BQ183" i="1" s="1"/>
  <c r="BQ227" i="1" a="1"/>
  <c r="BQ227" i="1" s="1"/>
  <c r="BK39" i="1" a="1"/>
  <c r="BK39" i="1" s="1"/>
  <c r="BU201" i="1" a="1"/>
  <c r="BU201" i="1" s="1"/>
  <c r="BT199" i="1" a="1"/>
  <c r="BT199" i="1" s="1"/>
  <c r="BM214" i="1" a="1"/>
  <c r="BM214" i="1" s="1"/>
  <c r="BL276" i="1" a="1"/>
  <c r="BL276" i="1" s="1"/>
  <c r="BK232" i="1" a="1"/>
  <c r="BK232" i="1" s="1"/>
  <c r="BL259" i="1" a="1"/>
  <c r="BL259" i="1" s="1"/>
  <c r="BR212" i="1" a="1"/>
  <c r="BR212" i="1" s="1"/>
  <c r="BN218" i="1" a="1"/>
  <c r="BN218" i="1" s="1"/>
  <c r="BN234" i="1" a="1"/>
  <c r="BN234" i="1" s="1"/>
  <c r="BJ246" i="1" a="1"/>
  <c r="BJ246" i="1" s="1"/>
  <c r="BJ197" i="1" a="1"/>
  <c r="BJ197" i="1" s="1"/>
  <c r="BG213" i="1" a="1"/>
  <c r="BG213" i="1" s="1"/>
  <c r="BU228" i="1" a="1"/>
  <c r="BU228" i="1" s="1"/>
  <c r="BP188" i="1" a="1"/>
  <c r="BP188" i="1" s="1"/>
  <c r="BS198" i="1" a="1"/>
  <c r="BS198" i="1" s="1"/>
  <c r="BF122" i="1" a="1"/>
  <c r="BF122" i="1" s="1"/>
  <c r="BK43" i="1" a="1"/>
  <c r="BK43" i="1" s="1"/>
  <c r="BH47" i="1" a="1"/>
  <c r="BH47" i="1" s="1"/>
  <c r="BF75" i="1" a="1"/>
  <c r="BF75" i="1" s="1"/>
  <c r="CB75" i="1" s="1"/>
  <c r="BF115" i="1" a="1"/>
  <c r="BF115" i="1" s="1"/>
  <c r="BJ24" i="1" a="1"/>
  <c r="BJ24" i="1" s="1"/>
  <c r="BJ23" i="1" a="1"/>
  <c r="BJ23" i="1" s="1"/>
  <c r="BI78" i="1" a="1"/>
  <c r="BI78" i="1" s="1"/>
  <c r="BI84" i="1" a="1"/>
  <c r="BI84" i="1" s="1"/>
  <c r="BF136" i="1" a="1"/>
  <c r="BF136" i="1" s="1"/>
  <c r="BG114" i="1" a="1"/>
  <c r="BG114" i="1" s="1"/>
  <c r="BF28" i="1" a="1"/>
  <c r="BF28" i="1" s="1"/>
  <c r="CB28" i="1" s="1"/>
  <c r="BL195" i="1" a="1"/>
  <c r="BL195" i="1" s="1"/>
  <c r="BV290" i="1" a="1"/>
  <c r="BV290" i="1" s="1"/>
  <c r="BL196" i="1" a="1"/>
  <c r="BL196" i="1" s="1"/>
  <c r="BE280" i="1" a="1"/>
  <c r="BE280" i="1" s="1"/>
  <c r="BJ200" i="1" a="1"/>
  <c r="BJ200" i="1" s="1"/>
  <c r="BS222" i="1" a="1"/>
  <c r="BS222" i="1" s="1"/>
  <c r="BL224" i="1" a="1"/>
  <c r="BL224" i="1" s="1"/>
  <c r="BH181" i="1" a="1"/>
  <c r="BH181" i="1" s="1"/>
  <c r="BK192" i="1" a="1"/>
  <c r="BK192" i="1" s="1"/>
  <c r="BM201" i="1" a="1"/>
  <c r="BM201" i="1" s="1"/>
  <c r="BY218" i="1" a="1"/>
  <c r="BY218" i="1" s="1"/>
  <c r="BY234" i="1" a="1"/>
  <c r="BY234" i="1" s="1"/>
  <c r="BG249" i="1" a="1"/>
  <c r="BG249" i="1" s="1"/>
  <c r="BH235" i="1" a="1"/>
  <c r="BH235" i="1" s="1"/>
  <c r="BV175" i="1" a="1"/>
  <c r="BV175" i="1" s="1"/>
  <c r="BH282" i="1" a="1"/>
  <c r="BH282" i="1" s="1"/>
  <c r="BK229" i="1" a="1"/>
  <c r="BK229" i="1" s="1"/>
  <c r="BL279" i="1" a="1"/>
  <c r="BL279" i="1" s="1"/>
  <c r="BH243" i="1" a="1"/>
  <c r="BH243" i="1" s="1"/>
  <c r="BE61" i="1" a="1"/>
  <c r="BE61" i="1" s="1"/>
  <c r="BG29" i="1" a="1"/>
  <c r="BG29" i="1" s="1"/>
  <c r="BH25" i="1" a="1"/>
  <c r="BH25" i="1" s="1"/>
  <c r="BE48" i="1" a="1"/>
  <c r="BE48" i="1" s="1"/>
  <c r="CA48" i="1" s="1"/>
  <c r="BK133" i="1" a="1"/>
  <c r="BK133" i="1" s="1"/>
  <c r="BM137" i="1" a="1"/>
  <c r="BM137" i="1" s="1"/>
  <c r="BI44" i="1" a="1"/>
  <c r="BI44" i="1" s="1"/>
  <c r="BI108" i="1" a="1"/>
  <c r="BI108" i="1" s="1"/>
  <c r="BL135" i="1" a="1"/>
  <c r="BL135" i="1" s="1"/>
  <c r="BF142" i="1" a="1"/>
  <c r="BF142" i="1" s="1"/>
  <c r="BH88" i="1" a="1"/>
  <c r="BH88" i="1" s="1"/>
  <c r="BF51" i="1" a="1"/>
  <c r="BF51" i="1" s="1"/>
  <c r="BM83" i="1" a="1"/>
  <c r="BM83" i="1" s="1"/>
  <c r="BL65" i="1" a="1"/>
  <c r="BL65" i="1" s="1"/>
  <c r="BJ87" i="1" a="1"/>
  <c r="BJ87" i="1" s="1"/>
  <c r="BM114" i="1" a="1"/>
  <c r="BM114" i="1" s="1"/>
  <c r="BM25" i="1" a="1"/>
  <c r="BM25" i="1" s="1"/>
  <c r="BM81" i="1" a="1"/>
  <c r="BM81" i="1" s="1"/>
  <c r="BG138" i="1" a="1"/>
  <c r="BG138" i="1" s="1"/>
  <c r="BJ245" i="1" a="1"/>
  <c r="BJ245" i="1" s="1"/>
  <c r="BF191" i="1" a="1"/>
  <c r="BF191" i="1" s="1"/>
  <c r="BU225" i="1" a="1"/>
  <c r="BU225" i="1" s="1"/>
  <c r="BM236" i="1" a="1"/>
  <c r="BM236" i="1" s="1"/>
  <c r="BW196" i="1" a="1"/>
  <c r="BW196" i="1" s="1"/>
  <c r="BH281" i="1" a="1"/>
  <c r="BH281" i="1" s="1"/>
  <c r="BI231" i="1" a="1"/>
  <c r="BI231" i="1" s="1"/>
  <c r="BJ265" i="1" a="1"/>
  <c r="BJ265" i="1" s="1"/>
  <c r="BE278" i="1" a="1"/>
  <c r="BE278" i="1" s="1"/>
  <c r="BF220" i="1" a="1"/>
  <c r="BF220" i="1" s="1"/>
  <c r="BV192" i="1" a="1"/>
  <c r="BV192" i="1" s="1"/>
  <c r="BI210" i="1" a="1"/>
  <c r="BI210" i="1" s="1"/>
  <c r="BN220" i="1" a="1"/>
  <c r="BN220" i="1" s="1"/>
  <c r="BK198" i="1" a="1"/>
  <c r="BK198" i="1" s="1"/>
  <c r="BE285" i="1" a="1"/>
  <c r="BE285" i="1" s="1"/>
  <c r="BJ178" i="1" a="1"/>
  <c r="BJ178" i="1" s="1"/>
  <c r="BE260" i="1" a="1"/>
  <c r="BE260" i="1" s="1"/>
  <c r="BY271" i="1" a="1"/>
  <c r="BY271" i="1" s="1"/>
  <c r="BF297" i="1" a="1"/>
  <c r="BF297" i="1" s="1"/>
  <c r="BG80" i="1" a="1"/>
  <c r="BG80" i="1" s="1"/>
  <c r="CC80" i="1" s="1"/>
  <c r="BF73" i="1" a="1"/>
  <c r="BF73" i="1" s="1"/>
  <c r="BJ140" i="1" a="1"/>
  <c r="BJ140" i="1" s="1"/>
  <c r="BE140" i="1" a="1"/>
  <c r="BE140" i="1" s="1"/>
  <c r="BM110" i="1" a="1"/>
  <c r="BM110" i="1" s="1"/>
  <c r="BE100" i="1" a="1"/>
  <c r="BE100" i="1" s="1"/>
  <c r="BG94" i="1" a="1"/>
  <c r="BG94" i="1" s="1"/>
  <c r="CC94" i="1" s="1"/>
  <c r="BL30" i="1" a="1"/>
  <c r="BL30" i="1" s="1"/>
  <c r="BL140" i="1" a="1"/>
  <c r="BL140" i="1" s="1"/>
  <c r="BK22" i="1" a="1"/>
  <c r="BK22" i="1" s="1"/>
  <c r="BG37" i="1" a="1"/>
  <c r="BG37" i="1" s="1"/>
  <c r="BG52" i="1" a="1"/>
  <c r="BG52" i="1" s="1"/>
  <c r="BH127" i="1" a="1"/>
  <c r="BH127" i="1" s="1"/>
  <c r="BF106" i="1" a="1"/>
  <c r="BF106" i="1" s="1"/>
  <c r="BF126" i="1" a="1"/>
  <c r="BF126" i="1" s="1"/>
  <c r="BE103" i="1" a="1"/>
  <c r="BE103" i="1" s="1"/>
  <c r="CA103" i="1" s="1"/>
  <c r="BH67" i="1" a="1"/>
  <c r="BH67" i="1" s="1"/>
  <c r="CD67" i="1" s="1"/>
  <c r="BE56" i="1" a="1"/>
  <c r="BE56" i="1" s="1"/>
  <c r="BN109" i="1" a="1"/>
  <c r="BN109" i="1" s="1"/>
  <c r="BL123" i="1" a="1"/>
  <c r="BL123" i="1" s="1"/>
  <c r="BK49" i="1" a="1"/>
  <c r="BK49" i="1" s="1"/>
  <c r="BH141" i="1" a="1"/>
  <c r="BH141" i="1" s="1"/>
  <c r="BF50" i="1" a="1"/>
  <c r="BF50" i="1" s="1"/>
  <c r="BN116" i="1" a="1"/>
  <c r="BN116" i="1" s="1"/>
  <c r="BE66" i="1" a="1"/>
  <c r="BE66" i="1" s="1"/>
  <c r="BL97" i="1" a="1"/>
  <c r="BL97" i="1" s="1"/>
  <c r="CH97" i="1" s="1"/>
  <c r="BE59" i="1" a="1"/>
  <c r="BE59" i="1" s="1"/>
  <c r="BI263" i="1" a="1"/>
  <c r="BI263" i="1" s="1"/>
  <c r="BT184" i="1" a="1"/>
  <c r="BT184" i="1" s="1"/>
  <c r="BT208" i="1" a="1"/>
  <c r="BT208" i="1" s="1"/>
  <c r="BT296" i="1" a="1"/>
  <c r="BT296" i="1" s="1"/>
  <c r="BG269" i="1" a="1"/>
  <c r="BG269" i="1" s="1"/>
  <c r="BR191" i="1" a="1"/>
  <c r="BR191" i="1" s="1"/>
  <c r="BG235" i="1" a="1"/>
  <c r="BG235" i="1" s="1"/>
  <c r="BK233" i="1" a="1"/>
  <c r="BK233" i="1" s="1"/>
  <c r="BR242" i="1" a="1"/>
  <c r="BR242" i="1" s="1"/>
  <c r="BF266" i="1" a="1"/>
  <c r="BF266" i="1" s="1"/>
  <c r="BL278" i="1" a="1"/>
  <c r="BL278" i="1" s="1"/>
  <c r="BQ220" i="1" a="1"/>
  <c r="BQ220" i="1" s="1"/>
  <c r="BL185" i="1" a="1"/>
  <c r="BL185" i="1" s="1"/>
  <c r="BI230" i="1" a="1"/>
  <c r="BI230" i="1" s="1"/>
  <c r="BL252" i="1" a="1"/>
  <c r="BL252" i="1" s="1"/>
  <c r="BM278" i="1" a="1"/>
  <c r="BM278" i="1" s="1"/>
  <c r="BM252" i="1" a="1"/>
  <c r="BM252" i="1" s="1"/>
  <c r="BL253" i="1" a="1"/>
  <c r="BL253" i="1" s="1"/>
  <c r="BF269" i="1" a="1"/>
  <c r="BF269" i="1" s="1"/>
  <c r="BF277" i="1" a="1"/>
  <c r="BF277" i="1" s="1"/>
  <c r="BM31" i="1" a="1"/>
  <c r="BM31" i="1" s="1"/>
  <c r="BK44" i="1" a="1"/>
  <c r="BK44" i="1" s="1"/>
  <c r="BG36" i="1" a="1"/>
  <c r="BG36" i="1" s="1"/>
  <c r="BE68" i="1" a="1"/>
  <c r="BE68" i="1" s="1"/>
  <c r="BF114" i="1" a="1"/>
  <c r="BF114" i="1" s="1"/>
  <c r="BH64" i="1" a="1"/>
  <c r="BH64" i="1" s="1"/>
  <c r="BH72" i="1" a="1"/>
  <c r="BH72" i="1" s="1"/>
  <c r="CD72" i="1" s="1"/>
  <c r="BJ81" i="1" a="1"/>
  <c r="BJ81" i="1" s="1"/>
  <c r="BI104" i="1" a="1"/>
  <c r="BI104" i="1" s="1"/>
  <c r="CE104" i="1" s="1"/>
  <c r="BI128" i="1" a="1"/>
  <c r="BI128" i="1" s="1"/>
  <c r="BI55" i="1" a="1"/>
  <c r="BI55" i="1" s="1"/>
  <c r="BE130" i="1" a="1"/>
  <c r="BE130" i="1" s="1"/>
  <c r="BI102" i="1" a="1"/>
  <c r="BI102" i="1" s="1"/>
  <c r="BH132" i="1" a="1"/>
  <c r="BH132" i="1" s="1"/>
  <c r="CD132" i="1" s="1"/>
  <c r="BH131" i="1" a="1"/>
  <c r="BH131" i="1" s="1"/>
  <c r="BK107" i="1" a="1"/>
  <c r="BK107" i="1" s="1"/>
  <c r="BF117" i="1" a="1"/>
  <c r="BF117" i="1" s="1"/>
  <c r="BK288" i="1" a="1"/>
  <c r="BK288" i="1" s="1"/>
  <c r="BG244" i="1" a="1"/>
  <c r="BG244" i="1" s="1"/>
  <c r="BI257" i="1" a="1"/>
  <c r="BI257" i="1" s="1"/>
  <c r="BP215" i="1" a="1"/>
  <c r="BP215" i="1" s="1"/>
  <c r="BE216" i="1" a="1"/>
  <c r="BE216" i="1" s="1"/>
  <c r="BV200" i="1" a="1"/>
  <c r="BV200" i="1" s="1"/>
  <c r="BG184" i="1" a="1"/>
  <c r="BG184" i="1" s="1"/>
  <c r="BF261" i="1" a="1"/>
  <c r="BF261" i="1" s="1"/>
  <c r="BJ236" i="1" a="1"/>
  <c r="BJ236" i="1" s="1"/>
  <c r="BJ242" i="1" a="1"/>
  <c r="BJ242" i="1" s="1"/>
  <c r="BP220" i="1" a="1"/>
  <c r="BP220" i="1" s="1"/>
  <c r="BL220" i="1" a="1"/>
  <c r="BL220" i="1" s="1"/>
  <c r="BM117" i="1" a="1"/>
  <c r="BM117" i="1" s="1"/>
  <c r="BE101" i="1" a="1"/>
  <c r="BE101" i="1" s="1"/>
  <c r="BM39" i="1" a="1"/>
  <c r="BM39" i="1" s="1"/>
  <c r="BK45" i="1" a="1"/>
  <c r="BK45" i="1" s="1"/>
  <c r="BN64" i="1" a="1"/>
  <c r="BN64" i="1" s="1"/>
  <c r="BL78" i="1" a="1"/>
  <c r="BL78" i="1" s="1"/>
  <c r="BJ124" i="1" a="1"/>
  <c r="BJ124" i="1" s="1"/>
  <c r="BJ37" i="1" a="1"/>
  <c r="BJ37" i="1" s="1"/>
  <c r="BG89" i="1" a="1"/>
  <c r="BG89" i="1" s="1"/>
  <c r="BK68" i="1" a="1"/>
  <c r="BK68" i="1" s="1"/>
  <c r="BI130" i="1" a="1"/>
  <c r="BI130" i="1" s="1"/>
  <c r="BF134" i="1" a="1"/>
  <c r="BF134" i="1" s="1"/>
  <c r="BN72" i="1" a="1"/>
  <c r="BN72" i="1" s="1"/>
  <c r="BM130" i="1" a="1"/>
  <c r="BM130" i="1" s="1"/>
  <c r="BI72" i="1" a="1"/>
  <c r="BI72" i="1" s="1"/>
  <c r="BK137" i="1" a="1"/>
  <c r="BK137" i="1" s="1"/>
  <c r="BI46" i="1" a="1"/>
  <c r="BI46" i="1" s="1"/>
  <c r="BL121" i="1" a="1"/>
  <c r="BL121" i="1" s="1"/>
  <c r="BI141" i="1" a="1"/>
  <c r="BI141" i="1" s="1"/>
  <c r="BK110" i="1" a="1"/>
  <c r="BK110" i="1" s="1"/>
  <c r="BM269" i="1" a="1"/>
  <c r="BM269" i="1" s="1"/>
  <c r="BL290" i="1" a="1"/>
  <c r="BL290" i="1" s="1"/>
  <c r="BY269" i="1" a="1"/>
  <c r="BY269" i="1" s="1"/>
  <c r="BX285" i="1" a="1"/>
  <c r="BX285" i="1" s="1"/>
  <c r="BK276" i="1" a="1"/>
  <c r="BK276" i="1" s="1"/>
  <c r="BF292" i="1" a="1"/>
  <c r="BF292" i="1" s="1"/>
  <c r="BG207" i="1" a="1"/>
  <c r="BG207" i="1" s="1"/>
  <c r="BE223" i="1" a="1"/>
  <c r="BE223" i="1" s="1"/>
  <c r="BJ295" i="1" a="1"/>
  <c r="BJ295" i="1" s="1"/>
  <c r="BI190" i="1" a="1"/>
  <c r="BI190" i="1" s="1"/>
  <c r="BN274" i="1" a="1"/>
  <c r="BN274" i="1" s="1"/>
  <c r="BM250" i="1" a="1"/>
  <c r="BM250" i="1" s="1"/>
  <c r="BH202" i="1" a="1"/>
  <c r="BH202" i="1" s="1"/>
  <c r="BN97" i="1" a="1"/>
  <c r="BN97" i="1" s="1"/>
  <c r="BL43" i="1" a="1"/>
  <c r="BL43" i="1" s="1"/>
  <c r="CH43" i="1" s="1"/>
  <c r="BJ57" i="1" a="1"/>
  <c r="BJ57" i="1" s="1"/>
  <c r="BK66" i="1" a="1"/>
  <c r="BK66" i="1" s="1"/>
  <c r="BJ143" i="1" a="1"/>
  <c r="BJ143" i="1" s="1"/>
  <c r="BM119" i="1" a="1"/>
  <c r="BM119" i="1" s="1"/>
  <c r="BM82" i="1" a="1"/>
  <c r="BM82" i="1" s="1"/>
  <c r="BN246" i="1" a="1"/>
  <c r="BN246" i="1" s="1"/>
  <c r="BE290" i="1" a="1"/>
  <c r="BE290" i="1" s="1"/>
  <c r="BN226" i="1" a="1"/>
  <c r="BN226" i="1" s="1"/>
  <c r="BS236" i="1" a="1"/>
  <c r="BS236" i="1" s="1"/>
  <c r="BH266" i="1" a="1"/>
  <c r="BH266" i="1" s="1"/>
  <c r="BP290" i="1" a="1"/>
  <c r="BP290" i="1" s="1"/>
  <c r="BI236" i="1" a="1"/>
  <c r="BI236" i="1" s="1"/>
  <c r="BG276" i="1" a="1"/>
  <c r="BG276" i="1" s="1"/>
  <c r="BG229" i="1" a="1"/>
  <c r="BG229" i="1" s="1"/>
  <c r="BS194" i="1" a="1"/>
  <c r="BS194" i="1" s="1"/>
  <c r="BK213" i="1" a="1"/>
  <c r="BK213" i="1" s="1"/>
  <c r="BG41" i="1" a="1"/>
  <c r="BG41" i="1" s="1"/>
  <c r="BI98" i="1" a="1"/>
  <c r="BI98" i="1" s="1"/>
  <c r="BL134" i="1" a="1"/>
  <c r="BL134" i="1" s="1"/>
  <c r="BI81" i="1" a="1"/>
  <c r="BI81" i="1" s="1"/>
  <c r="CE81" i="1" s="1"/>
  <c r="BG42" i="1" a="1"/>
  <c r="BG42" i="1" s="1"/>
  <c r="BG66" i="1" a="1"/>
  <c r="BG66" i="1" s="1"/>
  <c r="BI23" i="1" a="1"/>
  <c r="BI23" i="1" s="1"/>
  <c r="BL32" i="1" a="1"/>
  <c r="BL32" i="1" s="1"/>
  <c r="BJ250" i="1" a="1"/>
  <c r="BJ250" i="1" s="1"/>
  <c r="BF276" i="1" a="1"/>
  <c r="BF276" i="1" s="1"/>
  <c r="BY226" i="1" a="1"/>
  <c r="BY226" i="1" s="1"/>
  <c r="BY250" i="1" a="1"/>
  <c r="BY250" i="1" s="1"/>
  <c r="BT236" i="1" a="1"/>
  <c r="BT236" i="1" s="1"/>
  <c r="BK277" i="1" a="1"/>
  <c r="BK277" i="1" s="1"/>
  <c r="BR229" i="1" a="1"/>
  <c r="BR229" i="1" s="1"/>
  <c r="BW198" i="1" a="1"/>
  <c r="BW198" i="1" s="1"/>
  <c r="BV213" i="1" a="1"/>
  <c r="BV213" i="1" s="1"/>
  <c r="BJ58" i="1" a="1"/>
  <c r="BJ58" i="1" s="1"/>
  <c r="BK58" i="1" a="1"/>
  <c r="BK58" i="1" s="1"/>
  <c r="CG58" i="1" s="1"/>
  <c r="BK57" i="1" a="1"/>
  <c r="BK57" i="1" s="1"/>
  <c r="BI103" i="1" a="1"/>
  <c r="BI103" i="1" s="1"/>
  <c r="BN130" i="1" a="1"/>
  <c r="BN130" i="1" s="1"/>
  <c r="BM237" i="1" a="1"/>
  <c r="BM237" i="1" s="1"/>
  <c r="BF180" i="1" a="1"/>
  <c r="BF180" i="1" s="1"/>
  <c r="BM276" i="1" a="1"/>
  <c r="BM276" i="1" s="1"/>
  <c r="BH261" i="1" a="1"/>
  <c r="BH261" i="1" s="1"/>
  <c r="BN207" i="1" a="1"/>
  <c r="BN207" i="1" s="1"/>
  <c r="BN196" i="1" a="1"/>
  <c r="BN196" i="1" s="1"/>
  <c r="BH50" i="1" a="1"/>
  <c r="BH50" i="1" s="1"/>
  <c r="CD50" i="1" s="1"/>
  <c r="BF41" i="1" a="1"/>
  <c r="BF41" i="1" s="1"/>
  <c r="BM23" i="1" a="1"/>
  <c r="BM23" i="1" s="1"/>
  <c r="BH81" i="1" a="1"/>
  <c r="BH81" i="1" s="1"/>
  <c r="CD81" i="1" s="1"/>
  <c r="BH123" i="1" a="1"/>
  <c r="BH123" i="1" s="1"/>
  <c r="BK65" i="1" a="1"/>
  <c r="BK65" i="1" s="1"/>
  <c r="BL114" i="1" a="1"/>
  <c r="BL114" i="1" s="1"/>
  <c r="CH114" i="1" s="1"/>
  <c r="BF187" i="1" a="1"/>
  <c r="BF187" i="1" s="1"/>
  <c r="BM204" i="1" a="1"/>
  <c r="BM204" i="1" s="1"/>
  <c r="BF196" i="1" a="1"/>
  <c r="BF196" i="1" s="1"/>
  <c r="BX274" i="1" a="1"/>
  <c r="BX274" i="1" s="1"/>
  <c r="BN202" i="1" a="1"/>
  <c r="BN202" i="1" s="1"/>
  <c r="BH211" i="1" a="1"/>
  <c r="BH211" i="1" s="1"/>
  <c r="BJ237" i="1" a="1"/>
  <c r="BJ237" i="1" s="1"/>
  <c r="BI178" i="1" a="1"/>
  <c r="BI178" i="1" s="1"/>
  <c r="BK212" i="1" a="1"/>
  <c r="BK212" i="1" s="1"/>
  <c r="BM248" i="1" a="1"/>
  <c r="BM248" i="1" s="1"/>
  <c r="BN285" i="1" a="1"/>
  <c r="BN285" i="1" s="1"/>
  <c r="BN47" i="1" a="1"/>
  <c r="BN47" i="1" s="1"/>
  <c r="BF121" i="1" a="1"/>
  <c r="BF121" i="1" s="1"/>
  <c r="BG124" i="1" a="1"/>
  <c r="BG124" i="1" s="1"/>
  <c r="CC124" i="1" s="1"/>
  <c r="BI100" i="1" a="1"/>
  <c r="BI100" i="1" s="1"/>
  <c r="BE71" i="1" a="1"/>
  <c r="BE71" i="1" s="1"/>
  <c r="BH39" i="1" a="1"/>
  <c r="BH39" i="1" s="1"/>
  <c r="CD39" i="1" s="1"/>
  <c r="BH111" i="1" a="1"/>
  <c r="BH111" i="1" s="1"/>
  <c r="BK122" i="1" a="1"/>
  <c r="BK122" i="1" s="1"/>
  <c r="BJ95" i="1" a="1"/>
  <c r="BJ95" i="1" s="1"/>
  <c r="BG121" i="1" a="1"/>
  <c r="BG121" i="1" s="1"/>
  <c r="CC121" i="1" s="1"/>
  <c r="BN71" i="1" a="1"/>
  <c r="BN71" i="1" s="1"/>
  <c r="CJ71" i="1" s="1"/>
  <c r="BL60" i="1" a="1"/>
  <c r="BL60" i="1" s="1"/>
  <c r="BJ82" i="1" a="1"/>
  <c r="BJ82" i="1" s="1"/>
  <c r="CF82" i="1" s="1"/>
  <c r="BK26" i="1" a="1"/>
  <c r="BK26" i="1" s="1"/>
  <c r="BI33" i="1" a="1"/>
  <c r="BI33" i="1" s="1"/>
  <c r="CE33" i="1" s="1"/>
  <c r="BF23" i="1" a="1"/>
  <c r="BF23" i="1" s="1"/>
  <c r="BM49" i="1" a="1"/>
  <c r="BM49" i="1" s="1"/>
  <c r="CI49" i="1" s="1"/>
  <c r="BX204" i="1" a="1"/>
  <c r="BX204" i="1" s="1"/>
  <c r="BK268" i="1" a="1"/>
  <c r="BK268" i="1" s="1"/>
  <c r="BJ298" i="1" a="1"/>
  <c r="BJ298" i="1" s="1"/>
  <c r="BI253" i="1" a="1"/>
  <c r="BI253" i="1" s="1"/>
  <c r="BH179" i="1" a="1"/>
  <c r="BH179" i="1" s="1"/>
  <c r="BJ213" i="1" a="1"/>
  <c r="BJ213" i="1" s="1"/>
  <c r="BU237" i="1" a="1"/>
  <c r="BU237" i="1" s="1"/>
  <c r="BK221" i="1" a="1"/>
  <c r="BK221" i="1" s="1"/>
  <c r="BK181" i="1" a="1"/>
  <c r="BK181" i="1" s="1"/>
  <c r="BK220" i="1" a="1"/>
  <c r="BK220" i="1" s="1"/>
  <c r="BW269" i="1" a="1"/>
  <c r="BW269" i="1" s="1"/>
  <c r="BN30" i="1" a="1"/>
  <c r="BN30" i="1" s="1"/>
  <c r="BG74" i="1" a="1"/>
  <c r="BG74" i="1" s="1"/>
  <c r="CC74" i="1" s="1"/>
  <c r="BM121" i="1" a="1"/>
  <c r="BM121" i="1" s="1"/>
  <c r="BK63" i="1" a="1"/>
  <c r="BK63" i="1" s="1"/>
  <c r="BK218" i="1" a="1"/>
  <c r="BK218" i="1" s="1"/>
  <c r="BY299" i="1" a="1"/>
  <c r="BY299" i="1" s="1"/>
  <c r="BM178" i="1" a="1"/>
  <c r="BM178" i="1" s="1"/>
  <c r="BU223" i="1" a="1"/>
  <c r="BU223" i="1" s="1"/>
  <c r="BJ282" i="1" a="1"/>
  <c r="BJ282" i="1" s="1"/>
  <c r="BG196" i="1" a="1"/>
  <c r="BG196" i="1" s="1"/>
  <c r="BI258" i="1" a="1"/>
  <c r="BI258" i="1" s="1"/>
  <c r="BV182" i="1" a="1"/>
  <c r="BV182" i="1" s="1"/>
  <c r="BN182" i="1" a="1"/>
  <c r="BN182" i="1" s="1"/>
  <c r="BK226" i="1" a="1"/>
  <c r="BK226" i="1" s="1"/>
  <c r="BL269" i="1" a="1"/>
  <c r="BL269" i="1" s="1"/>
  <c r="BL189" i="1" a="1"/>
  <c r="BL189" i="1" s="1"/>
  <c r="BF178" i="1" a="1"/>
  <c r="BF178" i="1" s="1"/>
  <c r="BV176" i="1" a="1"/>
  <c r="BV176" i="1" s="1"/>
  <c r="BK21" i="1" a="1"/>
  <c r="BK21" i="1" s="1"/>
  <c r="CG21" i="1" s="1"/>
  <c r="BN41" i="1" a="1"/>
  <c r="BN41" i="1" s="1"/>
  <c r="BH97" i="1" a="1"/>
  <c r="BH97" i="1" s="1"/>
  <c r="BN103" i="1" a="1"/>
  <c r="BN103" i="1" s="1"/>
  <c r="BF34" i="1" a="1"/>
  <c r="BF34" i="1" s="1"/>
  <c r="BN95" i="1" a="1"/>
  <c r="BN95" i="1" s="1"/>
  <c r="CJ95" i="1" s="1"/>
  <c r="BK113" i="1" a="1"/>
  <c r="BK113" i="1" s="1"/>
  <c r="BL81" i="1" a="1"/>
  <c r="BL81" i="1" s="1"/>
  <c r="CH81" i="1" s="1"/>
  <c r="BG104" i="1" a="1"/>
  <c r="BG104" i="1" s="1"/>
  <c r="CC104" i="1" s="1"/>
  <c r="BN122" i="1" a="1"/>
  <c r="BN122" i="1" s="1"/>
  <c r="BY277" i="1" a="1"/>
  <c r="BY277" i="1" s="1"/>
  <c r="BN258" i="1" a="1"/>
  <c r="BN258" i="1" s="1"/>
  <c r="BE185" i="1" a="1"/>
  <c r="BE185" i="1" s="1"/>
  <c r="BL236" i="1" a="1"/>
  <c r="BL236" i="1" s="1"/>
  <c r="BG259" i="1" a="1"/>
  <c r="BG259" i="1" s="1"/>
  <c r="BG274" i="1" a="1"/>
  <c r="BG274" i="1" s="1"/>
  <c r="BN252" i="1" a="1"/>
  <c r="BN252" i="1" s="1"/>
  <c r="BH252" i="1" a="1"/>
  <c r="BH252" i="1" s="1"/>
  <c r="BI139" i="1" a="1"/>
  <c r="BI139" i="1" s="1"/>
  <c r="BF104" i="1" a="1"/>
  <c r="BF104" i="1" s="1"/>
  <c r="BL117" i="1" a="1"/>
  <c r="BL117" i="1" s="1"/>
  <c r="BJ85" i="1" a="1"/>
  <c r="BJ85" i="1" s="1"/>
  <c r="BH107" i="1" a="1"/>
  <c r="BH107" i="1" s="1"/>
  <c r="BE95" i="1" a="1"/>
  <c r="BE95" i="1" s="1"/>
  <c r="CA95" i="1" s="1"/>
  <c r="BH80" i="1" a="1"/>
  <c r="BH80" i="1" s="1"/>
  <c r="BL124" i="1" a="1"/>
  <c r="BL124" i="1" s="1"/>
  <c r="BI48" i="1" a="1"/>
  <c r="BI48" i="1" s="1"/>
  <c r="CE48" i="1" s="1"/>
  <c r="BH86" i="1" a="1"/>
  <c r="BH86" i="1" s="1"/>
  <c r="BL106" i="1" a="1"/>
  <c r="BL106" i="1" s="1"/>
  <c r="BM21" i="1" a="1"/>
  <c r="BM21" i="1" s="1"/>
  <c r="BK78" i="1" a="1"/>
  <c r="BK78" i="1" s="1"/>
  <c r="BE35" i="1" a="1"/>
  <c r="BE35" i="1" s="1"/>
  <c r="BJ240" i="1" a="1"/>
  <c r="BJ240" i="1" s="1"/>
  <c r="BG255" i="1" a="1"/>
  <c r="BG255" i="1" s="1"/>
  <c r="BM242" i="1" a="1"/>
  <c r="BM242" i="1" s="1"/>
  <c r="BI289" i="1" a="1"/>
  <c r="BI289" i="1" s="1"/>
  <c r="BT207" i="1" a="1"/>
  <c r="BT207" i="1" s="1"/>
  <c r="BY228" i="1" a="1"/>
  <c r="BY228" i="1" s="1"/>
  <c r="BH262" i="1" a="1"/>
  <c r="BH262" i="1" s="1"/>
  <c r="BS197" i="1" a="1"/>
  <c r="BS197" i="1" s="1"/>
  <c r="BH221" i="1" a="1"/>
  <c r="BH221" i="1" s="1"/>
  <c r="BX242" i="1" a="1"/>
  <c r="BX242" i="1" s="1"/>
  <c r="BT201" i="1" a="1"/>
  <c r="BT201" i="1" s="1"/>
  <c r="BE295" i="1" a="1"/>
  <c r="BE295" i="1" s="1"/>
  <c r="BF205" i="1" a="1"/>
  <c r="BF205" i="1" s="1"/>
  <c r="BE210" i="1" a="1"/>
  <c r="BE210" i="1" s="1"/>
  <c r="BL199" i="1" a="1"/>
  <c r="BL199" i="1" s="1"/>
  <c r="BY233" i="1" a="1"/>
  <c r="BY233" i="1" s="1"/>
  <c r="BN247" i="1" a="1"/>
  <c r="BN247" i="1" s="1"/>
  <c r="BU204" i="1" a="1"/>
  <c r="BU204" i="1" s="1"/>
  <c r="BH245" i="1" a="1"/>
  <c r="BH245" i="1" s="1"/>
  <c r="BI65" i="1" a="1"/>
  <c r="BI65" i="1" s="1"/>
  <c r="BI68" i="1" a="1"/>
  <c r="BI68" i="1" s="1"/>
  <c r="BN53" i="1" a="1"/>
  <c r="BN53" i="1" s="1"/>
  <c r="BL99" i="1" a="1"/>
  <c r="BL99" i="1" s="1"/>
  <c r="BJ73" i="1" a="1"/>
  <c r="BJ73" i="1" s="1"/>
  <c r="CF73" i="1" s="1"/>
  <c r="BM59" i="1" a="1"/>
  <c r="BM59" i="1" s="1"/>
  <c r="BI87" i="1" a="1"/>
  <c r="BI87" i="1" s="1"/>
  <c r="BG100" i="1" a="1"/>
  <c r="BG100" i="1" s="1"/>
  <c r="BE34" i="1" a="1"/>
  <c r="BE34" i="1" s="1"/>
  <c r="CA34" i="1" s="1"/>
  <c r="BM58" i="1" a="1"/>
  <c r="BM58" i="1" s="1"/>
  <c r="BI70" i="1" a="1"/>
  <c r="BI70" i="1" s="1"/>
  <c r="BF76" i="1" a="1"/>
  <c r="BF76" i="1" s="1"/>
  <c r="BL48" i="1" a="1"/>
  <c r="BL48" i="1" s="1"/>
  <c r="BJ54" i="1" a="1"/>
  <c r="BJ54" i="1" s="1"/>
  <c r="BM89" i="1" a="1"/>
  <c r="BM89" i="1" s="1"/>
  <c r="BL127" i="1" a="1"/>
  <c r="BL127" i="1" s="1"/>
  <c r="BH241" i="1" a="1"/>
  <c r="BH241" i="1" s="1"/>
  <c r="BF227" i="1" a="1"/>
  <c r="BF227" i="1" s="1"/>
  <c r="BI184" i="1" a="1"/>
  <c r="BI184" i="1" s="1"/>
  <c r="BI208" i="1" a="1"/>
  <c r="BI208" i="1" s="1"/>
  <c r="BJ225" i="1" a="1"/>
  <c r="BJ225" i="1" s="1"/>
  <c r="BH198" i="1" a="1"/>
  <c r="BH198" i="1" s="1"/>
  <c r="BG251" i="1" a="1"/>
  <c r="BG251" i="1" s="1"/>
  <c r="BH264" i="1" a="1"/>
  <c r="BH264" i="1" s="1"/>
  <c r="BN178" i="1" a="1"/>
  <c r="BN178" i="1" s="1"/>
  <c r="BP210" i="1" a="1"/>
  <c r="BP210" i="1" s="1"/>
  <c r="BW199" i="1" a="1"/>
  <c r="BW199" i="1" s="1"/>
  <c r="BH227" i="1" a="1"/>
  <c r="BH227" i="1" s="1"/>
  <c r="BX272" i="1" a="1"/>
  <c r="BX272" i="1" s="1"/>
  <c r="BN261" i="1" a="1"/>
  <c r="BN261" i="1" s="1"/>
  <c r="BE287" i="1" a="1"/>
  <c r="BE287" i="1" s="1"/>
  <c r="BR249" i="1" a="1"/>
  <c r="BR249" i="1" s="1"/>
  <c r="BJ228" i="1" a="1"/>
  <c r="BJ228" i="1" s="1"/>
  <c r="BY280" i="1" a="1"/>
  <c r="BY280" i="1" s="1"/>
  <c r="BE250" i="1" a="1"/>
  <c r="BE250" i="1" s="1"/>
  <c r="BE279" i="1" a="1"/>
  <c r="BE279" i="1" s="1"/>
  <c r="BH208" i="1" a="1"/>
  <c r="BH208" i="1" s="1"/>
  <c r="BM95" i="1" a="1"/>
  <c r="BM95" i="1" s="1"/>
  <c r="BN104" i="1" a="1"/>
  <c r="BN104" i="1" s="1"/>
  <c r="BM111" i="1" a="1"/>
  <c r="BM111" i="1" s="1"/>
  <c r="BI52" i="1" a="1"/>
  <c r="BI52" i="1" s="1"/>
  <c r="BJ49" i="1" a="1"/>
  <c r="BJ49" i="1" s="1"/>
  <c r="BJ88" i="1" a="1"/>
  <c r="BJ88" i="1" s="1"/>
  <c r="BM123" i="1" a="1"/>
  <c r="BM123" i="1" s="1"/>
  <c r="BI134" i="1" a="1"/>
  <c r="BI134" i="1" s="1"/>
  <c r="BJ119" i="1" a="1"/>
  <c r="BJ119" i="1" s="1"/>
  <c r="BG88" i="1" a="1"/>
  <c r="BG88" i="1" s="1"/>
  <c r="BN125" i="1" a="1"/>
  <c r="BN125" i="1" s="1"/>
  <c r="BF64" i="1" a="1"/>
  <c r="BF64" i="1" s="1"/>
  <c r="BK55" i="1" a="1"/>
  <c r="BK55" i="1" s="1"/>
  <c r="BN66" i="1" a="1"/>
  <c r="BN66" i="1" s="1"/>
  <c r="BM244" i="1" a="1"/>
  <c r="BM244" i="1" s="1"/>
  <c r="BQ191" i="1" a="1"/>
  <c r="BQ191" i="1" s="1"/>
  <c r="BQ259" i="1" a="1"/>
  <c r="BQ259" i="1" s="1"/>
  <c r="BW195" i="1" a="1"/>
  <c r="BW195" i="1" s="1"/>
  <c r="BL203" i="1" a="1"/>
  <c r="BL203" i="1" s="1"/>
  <c r="BJ209" i="1" a="1"/>
  <c r="BJ209" i="1" s="1"/>
  <c r="BK203" i="1" a="1"/>
  <c r="BK203" i="1" s="1"/>
  <c r="BM266" i="1" a="1"/>
  <c r="BM266" i="1" s="1"/>
  <c r="BM194" i="1" a="1"/>
  <c r="BM194" i="1" s="1"/>
  <c r="BK238" i="1" a="1"/>
  <c r="BK238" i="1" s="1"/>
  <c r="BF270" i="1" a="1"/>
  <c r="BF270" i="1" s="1"/>
  <c r="BH180" i="1" a="1"/>
  <c r="BH180" i="1" s="1"/>
  <c r="BF231" i="1" a="1"/>
  <c r="BF231" i="1" s="1"/>
  <c r="BJ279" i="1" a="1"/>
  <c r="BJ279" i="1" s="1"/>
  <c r="BS179" i="1" a="1"/>
  <c r="BS179" i="1" s="1"/>
  <c r="BI220" i="1" a="1"/>
  <c r="BI220" i="1" s="1"/>
  <c r="BM199" i="1" a="1"/>
  <c r="BM199" i="1" s="1"/>
  <c r="BM207" i="1" a="1"/>
  <c r="BM207" i="1" s="1"/>
  <c r="BE189" i="1" a="1"/>
  <c r="BE189" i="1" s="1"/>
  <c r="BE269" i="1" a="1"/>
  <c r="BE269" i="1" s="1"/>
  <c r="BM213" i="1" a="1"/>
  <c r="BM213" i="1" s="1"/>
  <c r="BN137" i="1" a="1"/>
  <c r="BN137" i="1" s="1"/>
  <c r="BE70" i="1" a="1"/>
  <c r="BE70" i="1" s="1"/>
  <c r="BJ66" i="1" a="1"/>
  <c r="BJ66" i="1" s="1"/>
  <c r="BE125" i="1" a="1"/>
  <c r="BE125" i="1" s="1"/>
  <c r="CA125" i="1" s="1"/>
  <c r="BE132" i="1" a="1"/>
  <c r="BE132" i="1" s="1"/>
  <c r="BN23" i="1" a="1"/>
  <c r="BN23" i="1" s="1"/>
  <c r="CJ23" i="1" s="1"/>
  <c r="BM136" i="1" a="1"/>
  <c r="BM136" i="1" s="1"/>
  <c r="BE86" i="1" a="1"/>
  <c r="BE86" i="1" s="1"/>
  <c r="BE127" i="1" a="1"/>
  <c r="BE127" i="1" s="1"/>
  <c r="BK83" i="1" a="1"/>
  <c r="BK83" i="1" s="1"/>
  <c r="BM84" i="1" a="1"/>
  <c r="BM84" i="1" s="1"/>
  <c r="BH103" i="1" a="1"/>
  <c r="BH103" i="1" s="1"/>
  <c r="BH53" i="1" a="1"/>
  <c r="BH53" i="1" s="1"/>
  <c r="CD53" i="1" s="1"/>
  <c r="BH109" i="1" a="1"/>
  <c r="BH109" i="1" s="1"/>
  <c r="BN78" i="1" a="1"/>
  <c r="BN78" i="1" s="1"/>
  <c r="BJ120" i="1" a="1"/>
  <c r="BJ120" i="1" s="1"/>
  <c r="CF120" i="1" s="1"/>
  <c r="BI272" i="1" a="1"/>
  <c r="BI272" i="1" s="1"/>
  <c r="BH289" i="1" a="1"/>
  <c r="BH289" i="1" s="1"/>
  <c r="BI293" i="1" a="1"/>
  <c r="BI293" i="1" s="1"/>
  <c r="BE254" i="1" a="1"/>
  <c r="BE254" i="1" s="1"/>
  <c r="BM290" i="1" a="1"/>
  <c r="BM290" i="1" s="1"/>
  <c r="BM218" i="1" a="1"/>
  <c r="BM218" i="1" s="1"/>
  <c r="BX290" i="1" a="1"/>
  <c r="BX290" i="1" s="1"/>
  <c r="BF240" i="1" a="1"/>
  <c r="BF240" i="1" s="1"/>
  <c r="BL254" i="1" a="1"/>
  <c r="BL254" i="1" s="1"/>
  <c r="BL272" i="1" a="1"/>
  <c r="BL272" i="1" s="1"/>
  <c r="BE225" i="1" a="1"/>
  <c r="BE225" i="1" s="1"/>
  <c r="BF181" i="1" a="1"/>
  <c r="BF181" i="1" s="1"/>
  <c r="BJ181" i="1" a="1"/>
  <c r="BJ181" i="1" s="1"/>
  <c r="BL295" i="1" a="1"/>
  <c r="BL295" i="1" s="1"/>
  <c r="BI203" i="1" a="1"/>
  <c r="BI203" i="1" s="1"/>
  <c r="BX207" i="1" a="1"/>
  <c r="BX207" i="1" s="1"/>
  <c r="BU275" i="1" a="1"/>
  <c r="BU275" i="1" s="1"/>
  <c r="BK292" i="1" a="1"/>
  <c r="BK292" i="1" s="1"/>
  <c r="BN65" i="1" a="1"/>
  <c r="BN65" i="1" s="1"/>
  <c r="BH31" i="1" a="1"/>
  <c r="BH31" i="1" s="1"/>
  <c r="CD31" i="1" s="1"/>
  <c r="BL35" i="1" a="1"/>
  <c r="BL35" i="1" s="1"/>
  <c r="BI116" i="1" a="1"/>
  <c r="BI116" i="1" s="1"/>
  <c r="BF31" i="1" a="1"/>
  <c r="BF31" i="1" s="1"/>
  <c r="CB31" i="1" s="1"/>
  <c r="BN92" i="1" a="1"/>
  <c r="BN92" i="1" s="1"/>
  <c r="BH134" i="1" a="1"/>
  <c r="BH134" i="1" s="1"/>
  <c r="BI117" i="1" a="1"/>
  <c r="BI117" i="1" s="1"/>
  <c r="BN73" i="1" a="1"/>
  <c r="BN73" i="1" s="1"/>
  <c r="BM122" i="1" a="1"/>
  <c r="BM122" i="1" s="1"/>
  <c r="CI122" i="1" s="1"/>
  <c r="BG96" i="1" a="1"/>
  <c r="BG96" i="1" s="1"/>
  <c r="BE99" i="1" a="1"/>
  <c r="BE99" i="1" s="1"/>
  <c r="BM33" i="1" a="1"/>
  <c r="BM33" i="1" s="1"/>
  <c r="BJ274" i="1" a="1"/>
  <c r="BJ274" i="1" s="1"/>
  <c r="BM188" i="1" a="1"/>
  <c r="BM188" i="1" s="1"/>
  <c r="BK210" i="1" a="1"/>
  <c r="BK210" i="1" s="1"/>
  <c r="BF219" i="1" a="1"/>
  <c r="BF219" i="1" s="1"/>
  <c r="BG226" i="1" a="1"/>
  <c r="BG226" i="1" s="1"/>
  <c r="BE282" i="1" a="1"/>
  <c r="BE282" i="1" s="1"/>
  <c r="BP280" i="1" a="1"/>
  <c r="BP280" i="1" s="1"/>
  <c r="BM240" i="1" a="1"/>
  <c r="BM240" i="1" s="1"/>
  <c r="BH258" i="1" a="1"/>
  <c r="BH258" i="1" s="1"/>
  <c r="BL212" i="1" a="1"/>
  <c r="BL212" i="1" s="1"/>
  <c r="BJ273" i="1" a="1"/>
  <c r="BJ273" i="1" s="1"/>
  <c r="BQ181" i="1" a="1"/>
  <c r="BQ181" i="1" s="1"/>
  <c r="BJ221" i="1" a="1"/>
  <c r="BJ221" i="1" s="1"/>
  <c r="BH186" i="1" a="1"/>
  <c r="BH186" i="1" s="1"/>
  <c r="BL190" i="1" a="1"/>
  <c r="BL190" i="1" s="1"/>
  <c r="BT203" i="1" a="1"/>
  <c r="BT203" i="1" s="1"/>
  <c r="BN208" i="1" a="1"/>
  <c r="BN208" i="1" s="1"/>
  <c r="BX277" i="1" a="1"/>
  <c r="BX277" i="1" s="1"/>
  <c r="BM176" i="1" a="1"/>
  <c r="BM176" i="1" s="1"/>
  <c r="BP269" i="1" a="1"/>
  <c r="BP269" i="1" s="1"/>
  <c r="BH24" i="1" a="1"/>
  <c r="BH24" i="1" s="1"/>
  <c r="CD24" i="1" s="1"/>
  <c r="BM85" i="1" a="1"/>
  <c r="BM85" i="1" s="1"/>
  <c r="BK48" i="1" a="1"/>
  <c r="BK48" i="1" s="1"/>
  <c r="BF36" i="1" a="1"/>
  <c r="BF36" i="1" s="1"/>
  <c r="CB36" i="1" s="1"/>
  <c r="BL40" i="1" a="1"/>
  <c r="BL40" i="1" s="1"/>
  <c r="CH40" i="1" s="1"/>
  <c r="BI223" i="1" a="1"/>
  <c r="BI223" i="1" s="1"/>
  <c r="BE190" i="1" a="1"/>
  <c r="BE190" i="1" s="1"/>
  <c r="BN221" i="1" a="1"/>
  <c r="BN221" i="1" s="1"/>
  <c r="BK177" i="1" a="1"/>
  <c r="BK177" i="1" s="1"/>
  <c r="BJ192" i="1" a="1"/>
  <c r="BJ192" i="1" s="1"/>
  <c r="BT271" i="1" a="1"/>
  <c r="BT271" i="1" s="1"/>
  <c r="BR226" i="1" a="1"/>
  <c r="BR226" i="1" s="1"/>
  <c r="BJ243" i="1" a="1"/>
  <c r="BJ243" i="1" s="1"/>
  <c r="BH260" i="1" a="1"/>
  <c r="BH260" i="1" s="1"/>
  <c r="BL282" i="1" a="1"/>
  <c r="BL282" i="1" s="1"/>
  <c r="BN292" i="1" a="1"/>
  <c r="BN292" i="1" s="1"/>
  <c r="BF228" i="1" a="1"/>
  <c r="BF228" i="1" s="1"/>
  <c r="BQ288" i="1" a="1"/>
  <c r="BQ288" i="1" s="1"/>
  <c r="BN219" i="1" a="1"/>
  <c r="BN219" i="1" s="1"/>
  <c r="BP241" i="1" a="1"/>
  <c r="BP241" i="1" s="1"/>
  <c r="BW212" i="1" a="1"/>
  <c r="BW212" i="1" s="1"/>
  <c r="BI242" i="1" a="1"/>
  <c r="BI242" i="1" s="1"/>
  <c r="BF186" i="1" a="1"/>
  <c r="BF186" i="1" s="1"/>
  <c r="BM44" i="1" a="1"/>
  <c r="BM44" i="1" s="1"/>
  <c r="BJ118" i="1" a="1"/>
  <c r="BJ118" i="1" s="1"/>
  <c r="BN83" i="1" a="1"/>
  <c r="BN83" i="1" s="1"/>
  <c r="BM239" i="1" a="1"/>
  <c r="BM239" i="1" s="1"/>
  <c r="BG248" i="1" a="1"/>
  <c r="BG248" i="1" s="1"/>
  <c r="BF288" i="1" a="1"/>
  <c r="BF288" i="1" s="1"/>
  <c r="BL261" i="1" a="1"/>
  <c r="BL261" i="1" s="1"/>
  <c r="BK199" i="1" a="1"/>
  <c r="BK199" i="1" s="1"/>
  <c r="BJ275" i="1" a="1"/>
  <c r="BJ275" i="1" s="1"/>
  <c r="BI294" i="1" a="1"/>
  <c r="BI294" i="1" s="1"/>
  <c r="BT225" i="1" a="1"/>
  <c r="BT225" i="1" s="1"/>
  <c r="BN259" i="1" a="1"/>
  <c r="BN259" i="1" s="1"/>
  <c r="BG243" i="1" a="1"/>
  <c r="BG243" i="1" s="1"/>
  <c r="BM291" i="1" a="1"/>
  <c r="BM291" i="1" s="1"/>
  <c r="BH177" i="1" a="1"/>
  <c r="BH177" i="1" s="1"/>
  <c r="BK126" i="1" a="1"/>
  <c r="BK126" i="1" s="1"/>
  <c r="BE85" i="1" a="1"/>
  <c r="BE85" i="1" s="1"/>
  <c r="BL142" i="1" a="1"/>
  <c r="BL142" i="1" s="1"/>
  <c r="BN142" i="1" a="1"/>
  <c r="BN142" i="1" s="1"/>
  <c r="BH35" i="1" a="1"/>
  <c r="BH35" i="1" s="1"/>
  <c r="CD35" i="1" s="1"/>
  <c r="BM40" i="1" a="1"/>
  <c r="BM40" i="1" s="1"/>
  <c r="BE119" i="1" a="1"/>
  <c r="BE119" i="1" s="1"/>
  <c r="BL52" i="1" a="1"/>
  <c r="BL52" i="1" s="1"/>
  <c r="CH52" i="1" s="1"/>
  <c r="BI129" i="1" a="1"/>
  <c r="BI129" i="1" s="1"/>
  <c r="BN108" i="1" a="1"/>
  <c r="BN108" i="1" s="1"/>
  <c r="BG39" i="1" a="1"/>
  <c r="BG39" i="1" s="1"/>
  <c r="BG55" i="1" a="1"/>
  <c r="BG55" i="1" s="1"/>
  <c r="BL25" i="1" a="1"/>
  <c r="BL25" i="1" s="1"/>
  <c r="BF24" i="1" a="1"/>
  <c r="BF24" i="1" s="1"/>
  <c r="BF88" i="1" a="1"/>
  <c r="BF88" i="1" s="1"/>
  <c r="BE27" i="1" a="1"/>
  <c r="BE27" i="1" s="1"/>
  <c r="BN121" i="1" a="1"/>
  <c r="BN121" i="1" s="1"/>
  <c r="BM258" i="1" a="1"/>
  <c r="BM258" i="1" s="1"/>
  <c r="BF203" i="1" a="1"/>
  <c r="BF203" i="1" s="1"/>
  <c r="BK234" i="1" a="1"/>
  <c r="BK234" i="1" s="1"/>
  <c r="BW275" i="1" a="1"/>
  <c r="BW275" i="1" s="1"/>
  <c r="BR223" i="1" a="1"/>
  <c r="BR223" i="1" s="1"/>
  <c r="BW186" i="1" a="1"/>
  <c r="BW186" i="1" s="1"/>
  <c r="BX210" i="1" a="1"/>
  <c r="BX210" i="1" s="1"/>
  <c r="BM226" i="1" a="1"/>
  <c r="BM226" i="1" s="1"/>
  <c r="BH237" i="1" a="1"/>
  <c r="BH237" i="1" s="1"/>
  <c r="BE177" i="1" a="1"/>
  <c r="BE177" i="1" s="1"/>
  <c r="BH212" i="1" a="1"/>
  <c r="BH212" i="1" s="1"/>
  <c r="BS228" i="1" a="1"/>
  <c r="BS228" i="1" s="1"/>
  <c r="BV295" i="1" a="1"/>
  <c r="BV295" i="1" s="1"/>
  <c r="BK176" i="1" a="1"/>
  <c r="BK176" i="1" s="1"/>
  <c r="BE227" i="1" a="1"/>
  <c r="BE227" i="1" s="1"/>
  <c r="BU180" i="1" a="1"/>
  <c r="BU180" i="1" s="1"/>
  <c r="BV219" i="1" a="1"/>
  <c r="BV219" i="1" s="1"/>
  <c r="BJ129" i="1" a="1"/>
  <c r="BJ129" i="1" s="1"/>
  <c r="BH57" i="1" a="1"/>
  <c r="BH57" i="1" s="1"/>
  <c r="CD57" i="1" s="1"/>
  <c r="BJ67" i="1" a="1"/>
  <c r="BJ67" i="1" s="1"/>
  <c r="CF67" i="1" s="1"/>
  <c r="BE47" i="1" a="1"/>
  <c r="BE47" i="1" s="1"/>
  <c r="BL100" i="1" a="1"/>
  <c r="BL100" i="1" s="1"/>
  <c r="BN45" i="1" a="1"/>
  <c r="BN45" i="1" s="1"/>
  <c r="BI96" i="1" a="1"/>
  <c r="BI96" i="1" s="1"/>
  <c r="BK64" i="1" a="1"/>
  <c r="BK64" i="1" s="1"/>
  <c r="BF48" i="1" a="1"/>
  <c r="BF48" i="1" s="1"/>
  <c r="BN34" i="1" a="1"/>
  <c r="BN34" i="1" s="1"/>
  <c r="BM65" i="1" a="1"/>
  <c r="BM65" i="1" s="1"/>
  <c r="BJ78" i="1" a="1"/>
  <c r="BJ78" i="1" s="1"/>
  <c r="BN189" i="1" a="1"/>
  <c r="BN189" i="1" s="1"/>
  <c r="BV234" i="1" a="1"/>
  <c r="BV234" i="1" s="1"/>
  <c r="BK193" i="1" a="1"/>
  <c r="BK193" i="1" s="1"/>
  <c r="BV281" i="1" a="1"/>
  <c r="BV281" i="1" s="1"/>
  <c r="BL201" i="1" a="1"/>
  <c r="BL201" i="1" s="1"/>
  <c r="BX226" i="1" a="1"/>
  <c r="BX226" i="1" s="1"/>
  <c r="BS237" i="1" a="1"/>
  <c r="BS237" i="1" s="1"/>
  <c r="BJ176" i="1" a="1"/>
  <c r="BJ176" i="1" s="1"/>
  <c r="BP177" i="1" a="1"/>
  <c r="BP177" i="1" s="1"/>
  <c r="BS212" i="1" a="1"/>
  <c r="BS212" i="1" s="1"/>
  <c r="BJ222" i="1" a="1"/>
  <c r="BJ222" i="1" s="1"/>
  <c r="BL207" i="1" a="1"/>
  <c r="BL207" i="1" s="1"/>
  <c r="BX264" i="1" a="1"/>
  <c r="BX264" i="1" s="1"/>
  <c r="BU284" i="1" a="1"/>
  <c r="BU284" i="1" s="1"/>
  <c r="BE213" i="1" a="1"/>
  <c r="BE213" i="1" s="1"/>
  <c r="BP227" i="1" a="1"/>
  <c r="BP227" i="1" s="1"/>
  <c r="BN143" i="1" a="1"/>
  <c r="BN143" i="1" s="1"/>
  <c r="BJ29" i="1" a="1"/>
  <c r="BJ29" i="1" s="1"/>
  <c r="BI36" i="1" a="1"/>
  <c r="BI36" i="1" s="1"/>
  <c r="BG129" i="1" a="1"/>
  <c r="BG129" i="1" s="1"/>
  <c r="BN87" i="1" a="1"/>
  <c r="BN87" i="1" s="1"/>
  <c r="BH40" i="1" a="1"/>
  <c r="BH40" i="1" s="1"/>
  <c r="BN101" i="1" a="1"/>
  <c r="BN101" i="1" s="1"/>
  <c r="BF79" i="1" a="1"/>
  <c r="BF79" i="1" s="1"/>
  <c r="BJ111" i="1" a="1"/>
  <c r="BJ111" i="1" s="1"/>
  <c r="BF52" i="1" a="1"/>
  <c r="BF52" i="1" s="1"/>
  <c r="BF116" i="1" a="1"/>
  <c r="BF116" i="1" s="1"/>
  <c r="BN50" i="1" a="1"/>
  <c r="BN50" i="1" s="1"/>
  <c r="BF271" i="1" a="1"/>
  <c r="BF271" i="1" s="1"/>
  <c r="BF207" i="1" a="1"/>
  <c r="BF207" i="1" s="1"/>
  <c r="BF235" i="1" a="1"/>
  <c r="BF235" i="1" s="1"/>
  <c r="BI200" i="1" a="1"/>
  <c r="BI200" i="1" s="1"/>
  <c r="BE237" i="1" a="1"/>
  <c r="BE237" i="1" s="1"/>
  <c r="BV193" i="1" a="1"/>
  <c r="BV193" i="1" s="1"/>
  <c r="BK217" i="1" a="1"/>
  <c r="BK217" i="1" s="1"/>
  <c r="BS175" i="1" a="1"/>
  <c r="BS175" i="1" s="1"/>
  <c r="BH189" i="1" a="1"/>
  <c r="BH189" i="1" s="1"/>
  <c r="BW201" i="1" a="1"/>
  <c r="BW201" i="1" s="1"/>
  <c r="BI269" i="1" a="1"/>
  <c r="BI269" i="1" s="1"/>
  <c r="BU266" i="1" a="1"/>
  <c r="BU266" i="1" s="1"/>
  <c r="BG194" i="1" a="1"/>
  <c r="BG194" i="1" s="1"/>
  <c r="BI284" i="1" a="1"/>
  <c r="BI284" i="1" s="1"/>
  <c r="BX253" i="1" a="1"/>
  <c r="BX253" i="1" s="1"/>
  <c r="BI131" i="1" a="1"/>
  <c r="BI131" i="1" s="1"/>
  <c r="BM98" i="1" a="1"/>
  <c r="BM98" i="1" s="1"/>
  <c r="CI98" i="1" s="1"/>
  <c r="BG142" i="1" a="1"/>
  <c r="BG142" i="1" s="1"/>
  <c r="BF125" i="1" a="1"/>
  <c r="BF125" i="1" s="1"/>
  <c r="BH73" i="1" a="1"/>
  <c r="BH73" i="1" s="1"/>
  <c r="CD73" i="1" s="1"/>
  <c r="BJ21" i="1" a="1"/>
  <c r="BJ21" i="1" s="1"/>
  <c r="BH139" i="1" a="1"/>
  <c r="BH139" i="1" s="1"/>
  <c r="BJ25" i="1" a="1"/>
  <c r="BJ25" i="1" s="1"/>
  <c r="CF25" i="1" s="1"/>
  <c r="BN49" i="1" a="1"/>
  <c r="BN49" i="1" s="1"/>
  <c r="BK140" i="1" a="1"/>
  <c r="BK140" i="1" s="1"/>
  <c r="BJ56" i="1" a="1"/>
  <c r="BJ56" i="1" s="1"/>
  <c r="BH70" i="1" a="1"/>
  <c r="BH70" i="1" s="1"/>
  <c r="BJ136" i="1" a="1"/>
  <c r="BJ136" i="1" s="1"/>
  <c r="BG127" i="1" a="1"/>
  <c r="BG127" i="1" s="1"/>
  <c r="BN75" i="1" a="1"/>
  <c r="BN75" i="1" s="1"/>
  <c r="BH36" i="1" a="1"/>
  <c r="BH36" i="1" s="1"/>
  <c r="BK47" i="1" a="1"/>
  <c r="BK47" i="1" s="1"/>
  <c r="CG47" i="1" s="1"/>
  <c r="BK79" i="1" a="1"/>
  <c r="BK79" i="1" s="1"/>
  <c r="CG79" i="1" s="1"/>
  <c r="BM253" i="1" a="1"/>
  <c r="BM253" i="1" s="1"/>
  <c r="BK297" i="1" a="1"/>
  <c r="BK297" i="1" s="1"/>
  <c r="BQ235" i="1" a="1"/>
  <c r="BQ235" i="1" s="1"/>
  <c r="BH191" i="1" a="1"/>
  <c r="BH191" i="1" s="1"/>
  <c r="BN205" i="1" a="1"/>
  <c r="BN205" i="1" s="1"/>
  <c r="BP237" i="1" a="1"/>
  <c r="BP237" i="1" s="1"/>
  <c r="BL297" i="1" a="1"/>
  <c r="BL297" i="1" s="1"/>
  <c r="BH190" i="1" a="1"/>
  <c r="BH190" i="1" s="1"/>
  <c r="BV217" i="1" a="1"/>
  <c r="BV217" i="1" s="1"/>
  <c r="BH200" i="1" a="1"/>
  <c r="BH200" i="1" s="1"/>
  <c r="BN256" i="1" a="1"/>
  <c r="BN256" i="1" s="1"/>
  <c r="BM225" i="1" a="1"/>
  <c r="BM225" i="1" s="1"/>
  <c r="BK231" i="1" a="1"/>
  <c r="BK231" i="1" s="1"/>
  <c r="BL205" i="1" a="1"/>
  <c r="BL205" i="1" s="1"/>
  <c r="BL265" i="1" a="1"/>
  <c r="BL265" i="1" s="1"/>
  <c r="BN276" i="1" a="1"/>
  <c r="BN276" i="1" s="1"/>
  <c r="BL293" i="1" a="1"/>
  <c r="BL293" i="1" s="1"/>
  <c r="BT268" i="1" a="1"/>
  <c r="BT268" i="1" s="1"/>
  <c r="BN298" i="1" a="1"/>
  <c r="BN298" i="1" s="1"/>
  <c r="BL46" i="1" a="1"/>
  <c r="BL46" i="1" s="1"/>
  <c r="CH46" i="1" s="1"/>
  <c r="BM71" i="1" a="1"/>
  <c r="BM71" i="1" s="1"/>
  <c r="CI71" i="1" s="1"/>
  <c r="BJ116" i="1" a="1"/>
  <c r="BJ116" i="1" s="1"/>
  <c r="BI114" i="1" a="1"/>
  <c r="BI114" i="1" s="1"/>
  <c r="BF110" i="1" a="1"/>
  <c r="BF110" i="1" s="1"/>
  <c r="BI49" i="1" a="1"/>
  <c r="BI49" i="1" s="1"/>
  <c r="BK62" i="1" a="1"/>
  <c r="BK62" i="1" s="1"/>
  <c r="CG62" i="1" s="1"/>
  <c r="BM109" i="1" a="1"/>
  <c r="BM109" i="1" s="1"/>
  <c r="BL91" i="1" a="1"/>
  <c r="BL91" i="1" s="1"/>
  <c r="BK105" i="1" a="1"/>
  <c r="BK105" i="1" s="1"/>
  <c r="BE58" i="1" a="1"/>
  <c r="BE58" i="1" s="1"/>
  <c r="BF40" i="1" a="1"/>
  <c r="BF40" i="1" s="1"/>
  <c r="BH129" i="1" a="1"/>
  <c r="BH129" i="1" s="1"/>
  <c r="BM220" i="1" a="1"/>
  <c r="BM220" i="1" s="1"/>
  <c r="BL227" i="1" a="1"/>
  <c r="BL227" i="1" s="1"/>
  <c r="BI232" i="1" a="1"/>
  <c r="BI232" i="1" s="1"/>
  <c r="BS190" i="1" a="1"/>
  <c r="BS190" i="1" s="1"/>
  <c r="BM195" i="1" a="1"/>
  <c r="BM195" i="1" s="1"/>
  <c r="BN204" i="1" a="1"/>
  <c r="BN204" i="1" s="1"/>
  <c r="BP175" i="1" a="1"/>
  <c r="BP175" i="1" s="1"/>
  <c r="BY267" i="1" a="1"/>
  <c r="BY267" i="1" s="1"/>
  <c r="BS200" i="1" a="1"/>
  <c r="BS200" i="1" s="1"/>
  <c r="BG284" i="1" a="1"/>
  <c r="BG284" i="1" s="1"/>
  <c r="BH294" i="1" a="1"/>
  <c r="BH294" i="1" s="1"/>
  <c r="BK191" i="1" a="1"/>
  <c r="BK191" i="1" s="1"/>
  <c r="BI180" i="1" a="1"/>
  <c r="BI180" i="1" s="1"/>
  <c r="BR282" i="1" a="1"/>
  <c r="BR282" i="1" s="1"/>
  <c r="BI286" i="1" a="1"/>
  <c r="BI286" i="1" s="1"/>
  <c r="BN200" i="1" a="1"/>
  <c r="BN200" i="1" s="1"/>
  <c r="BE246" i="1" a="1"/>
  <c r="BE246" i="1" s="1"/>
  <c r="BK260" i="1" a="1"/>
  <c r="BK260" i="1" s="1"/>
  <c r="BK236" i="1" a="1"/>
  <c r="BK236" i="1" s="1"/>
  <c r="BL77" i="1" a="1"/>
  <c r="BL77" i="1" s="1"/>
  <c r="BM103" i="1" a="1"/>
  <c r="BM103" i="1" s="1"/>
  <c r="BI21" i="1" a="1"/>
  <c r="BI21" i="1" s="1"/>
  <c r="BE22" i="1" a="1"/>
  <c r="BE22" i="1" s="1"/>
  <c r="CA22" i="1" s="1"/>
  <c r="BL53" i="1" a="1"/>
  <c r="BL53" i="1" s="1"/>
  <c r="CH53" i="1" s="1"/>
  <c r="BF49" i="1" a="1"/>
  <c r="BF49" i="1" s="1"/>
  <c r="BE109" i="1" a="1"/>
  <c r="BE109" i="1" s="1"/>
  <c r="BM55" i="1" a="1"/>
  <c r="BM55" i="1" s="1"/>
  <c r="CI55" i="1" s="1"/>
  <c r="BL62" i="1" a="1"/>
  <c r="BL62" i="1" s="1"/>
  <c r="BI67" i="1" a="1"/>
  <c r="BI67" i="1" s="1"/>
  <c r="BL110" i="1" a="1"/>
  <c r="BL110" i="1" s="1"/>
  <c r="BE76" i="1" a="1"/>
  <c r="BE76" i="1" s="1"/>
  <c r="BK75" i="1" a="1"/>
  <c r="BK75" i="1" s="1"/>
  <c r="BL84" i="1" a="1"/>
  <c r="BL84" i="1" s="1"/>
  <c r="BL116" i="1" a="1"/>
  <c r="BL116" i="1" s="1"/>
  <c r="BI113" i="1" a="1"/>
  <c r="BI113" i="1" s="1"/>
  <c r="BF43" i="1" a="1"/>
  <c r="BF43" i="1" s="1"/>
  <c r="BL50" i="1" a="1"/>
  <c r="BL50" i="1" s="1"/>
  <c r="BK81" i="1" a="1"/>
  <c r="BK81" i="1" s="1"/>
  <c r="CG81" i="1" s="1"/>
  <c r="BM115" i="1" a="1"/>
  <c r="BM115" i="1" s="1"/>
  <c r="BI37" i="1" a="1"/>
  <c r="BI37" i="1" s="1"/>
  <c r="BL180" i="1" a="1"/>
  <c r="BL180" i="1" s="1"/>
  <c r="BL242" i="1" a="1"/>
  <c r="BL242" i="1" s="1"/>
  <c r="BL264" i="1" a="1"/>
  <c r="BL264" i="1" s="1"/>
  <c r="BI192" i="1" a="1"/>
  <c r="BI192" i="1" s="1"/>
  <c r="BK202" i="1" a="1"/>
  <c r="BK202" i="1" s="1"/>
  <c r="BJ184" i="1" a="1"/>
  <c r="BJ184" i="1" s="1"/>
  <c r="BI191" i="1" a="1"/>
  <c r="BI191" i="1" s="1"/>
  <c r="BE240" i="1" a="1"/>
  <c r="BE240" i="1" s="1"/>
  <c r="BF280" i="1" a="1"/>
  <c r="BF280" i="1" s="1"/>
  <c r="BF204" i="1" a="1"/>
  <c r="BF204" i="1" s="1"/>
  <c r="BL217" i="1" a="1"/>
  <c r="BL217" i="1" s="1"/>
  <c r="BI222" i="1" a="1"/>
  <c r="BI222" i="1" s="1"/>
  <c r="BE274" i="1" a="1"/>
  <c r="BE274" i="1" s="1"/>
  <c r="BV191" i="1" a="1"/>
  <c r="BV191" i="1" s="1"/>
  <c r="BL232" i="1" a="1"/>
  <c r="BL232" i="1" s="1"/>
  <c r="BS284" i="1" a="1"/>
  <c r="BS284" i="1" s="1"/>
  <c r="BT180" i="1" a="1"/>
  <c r="BT180" i="1" s="1"/>
  <c r="BI204" i="1" a="1"/>
  <c r="BI204" i="1" s="1"/>
  <c r="BF234" i="1" a="1"/>
  <c r="BF234" i="1" s="1"/>
  <c r="BV236" i="1" a="1"/>
  <c r="BV236" i="1" s="1"/>
  <c r="BL126" i="1" a="1"/>
  <c r="BL126" i="1" s="1"/>
  <c r="BK141" i="1" a="1"/>
  <c r="BK141" i="1" s="1"/>
  <c r="BK142" i="1" a="1"/>
  <c r="BK142" i="1" s="1"/>
  <c r="BE118" i="1" a="1"/>
  <c r="BE118" i="1" s="1"/>
  <c r="BL109" i="1" a="1"/>
  <c r="BL109" i="1" s="1"/>
  <c r="BL87" i="1" a="1"/>
  <c r="BL87" i="1" s="1"/>
  <c r="BE113" i="1" a="1"/>
  <c r="BE113" i="1" s="1"/>
  <c r="BK24" i="1" a="1"/>
  <c r="BK24" i="1" s="1"/>
  <c r="BK112" i="1" a="1"/>
  <c r="BK112" i="1" s="1"/>
  <c r="BF44" i="1" a="1"/>
  <c r="BF44" i="1" s="1"/>
  <c r="BE91" i="1" a="1"/>
  <c r="BE91" i="1" s="1"/>
  <c r="BL119" i="1" a="1"/>
  <c r="BL119" i="1" s="1"/>
  <c r="BI176" i="1" a="1"/>
  <c r="BI176" i="1" s="1"/>
  <c r="BN242" i="1" a="1"/>
  <c r="BN242" i="1" s="1"/>
  <c r="BL274" i="1" a="1"/>
  <c r="BL274" i="1" s="1"/>
  <c r="BG297" i="1" a="1"/>
  <c r="BG297" i="1" s="1"/>
  <c r="BS195" i="1" a="1"/>
  <c r="BS195" i="1" s="1"/>
  <c r="BK230" i="1" a="1"/>
  <c r="BK230" i="1" s="1"/>
  <c r="BN263" i="1" a="1"/>
  <c r="BN263" i="1" s="1"/>
  <c r="BE108" i="1" a="1"/>
  <c r="BE108" i="1" s="1"/>
  <c r="BM96" i="1" a="1"/>
  <c r="BM96" i="1" s="1"/>
  <c r="BH137" i="1" a="1"/>
  <c r="BH137" i="1" s="1"/>
  <c r="BG32" i="1" a="1"/>
  <c r="BG32" i="1" s="1"/>
  <c r="BG144" i="1" a="1"/>
  <c r="BG144" i="1" s="1"/>
  <c r="BK136" i="1" a="1"/>
  <c r="BK136" i="1" s="1"/>
  <c r="BG134" i="1" a="1"/>
  <c r="BG134" i="1" s="1"/>
  <c r="CC134" i="1" s="1"/>
  <c r="BE97" i="1" a="1"/>
  <c r="BE97" i="1" s="1"/>
  <c r="BH61" i="1" a="1"/>
  <c r="BH61" i="1" s="1"/>
  <c r="BI94" i="1" a="1"/>
  <c r="BI94" i="1" s="1"/>
  <c r="BL113" i="1" a="1"/>
  <c r="BL113" i="1" s="1"/>
  <c r="BL268" i="1" a="1"/>
  <c r="BL268" i="1" s="1"/>
  <c r="BL188" i="1" a="1"/>
  <c r="BL188" i="1" s="1"/>
  <c r="BM268" i="1" a="1"/>
  <c r="BM268" i="1" s="1"/>
  <c r="BR232" i="1" a="1"/>
  <c r="BR232" i="1" s="1"/>
  <c r="BU278" i="1" a="1"/>
  <c r="BU278" i="1" s="1"/>
  <c r="BI196" i="1" a="1"/>
  <c r="BI196" i="1" s="1"/>
  <c r="BU226" i="1" a="1"/>
  <c r="BU226" i="1" s="1"/>
  <c r="BM267" i="1" a="1"/>
  <c r="BM267" i="1" s="1"/>
  <c r="BL296" i="1" a="1"/>
  <c r="BL296" i="1" s="1"/>
  <c r="BJ126" i="1" a="1"/>
  <c r="BJ126" i="1" s="1"/>
  <c r="BE116" i="1" a="1"/>
  <c r="BE116" i="1" s="1"/>
  <c r="BL103" i="1" a="1"/>
  <c r="BL103" i="1" s="1"/>
  <c r="BJ133" i="1" a="1"/>
  <c r="BJ133" i="1" s="1"/>
  <c r="BF98" i="1" a="1"/>
  <c r="BF98" i="1" s="1"/>
  <c r="CB98" i="1" s="1"/>
  <c r="BI41" i="1" a="1"/>
  <c r="BI41" i="1" s="1"/>
  <c r="CE41" i="1" s="1"/>
  <c r="BG116" i="1" a="1"/>
  <c r="BG116" i="1" s="1"/>
  <c r="BE96" i="1" a="1"/>
  <c r="BE96" i="1" s="1"/>
  <c r="BM60" i="1" a="1"/>
  <c r="BM60" i="1" s="1"/>
  <c r="CI60" i="1" s="1"/>
  <c r="BI137" i="1" a="1"/>
  <c r="BI137" i="1" s="1"/>
  <c r="BE98" i="1" a="1"/>
  <c r="BE98" i="1" s="1"/>
  <c r="BJ123" i="1" a="1"/>
  <c r="BJ123" i="1" s="1"/>
  <c r="BV298" i="1" a="1"/>
  <c r="BV298" i="1" s="1"/>
  <c r="BI244" i="1" a="1"/>
  <c r="BI244" i="1" s="1"/>
  <c r="BX184" i="1" a="1"/>
  <c r="BX184" i="1" s="1"/>
  <c r="BT196" i="1" a="1"/>
  <c r="BT196" i="1" s="1"/>
  <c r="BJ286" i="1" a="1"/>
  <c r="BJ286" i="1" s="1"/>
  <c r="BI186" i="1" a="1"/>
  <c r="BI186" i="1" s="1"/>
  <c r="BI58" i="1" a="1"/>
  <c r="BI58" i="1" s="1"/>
  <c r="BH65" i="1" a="1"/>
  <c r="BH65" i="1" s="1"/>
  <c r="BE39" i="1" a="1"/>
  <c r="BE39" i="1" s="1"/>
  <c r="BI97" i="1" a="1"/>
  <c r="BI97" i="1" s="1"/>
  <c r="BK123" i="1" a="1"/>
  <c r="BK123" i="1" s="1"/>
  <c r="BJ40" i="1" a="1"/>
  <c r="BJ40" i="1" s="1"/>
  <c r="BE111" i="1" a="1"/>
  <c r="BE111" i="1" s="1"/>
  <c r="BM113" i="1" a="1"/>
  <c r="BM113" i="1" s="1"/>
  <c r="BG250" i="1" a="1"/>
  <c r="BG250" i="1" s="1"/>
  <c r="BQ267" i="1" a="1"/>
  <c r="BQ267" i="1" s="1"/>
  <c r="BN237" i="1" a="1"/>
  <c r="BN237" i="1" s="1"/>
  <c r="BL251" i="1" a="1"/>
  <c r="BL251" i="1" s="1"/>
  <c r="BN260" i="1" a="1"/>
  <c r="BN260" i="1" s="1"/>
  <c r="BK282" i="1" a="1"/>
  <c r="BK282" i="1" s="1"/>
  <c r="BJ299" i="1" a="1"/>
  <c r="BJ299" i="1" s="1"/>
  <c r="BW280" i="1" a="1"/>
  <c r="BW280" i="1" s="1"/>
  <c r="BE194" i="1" a="1"/>
  <c r="BE194" i="1" s="1"/>
  <c r="BE212" i="1" a="1"/>
  <c r="BE212" i="1" s="1"/>
  <c r="BL39" i="1" a="1"/>
  <c r="BL39" i="1" s="1"/>
  <c r="BN62" i="1" a="1"/>
  <c r="BN62" i="1" s="1"/>
  <c r="BG34" i="1" a="1"/>
  <c r="BG34" i="1" s="1"/>
  <c r="BG54" i="1" a="1"/>
  <c r="BG54" i="1" s="1"/>
  <c r="BH63" i="1" a="1"/>
  <c r="BH63" i="1" s="1"/>
  <c r="BH71" i="1" a="1"/>
  <c r="BH71" i="1" s="1"/>
  <c r="CD71" i="1" s="1"/>
  <c r="BN85" i="1" a="1"/>
  <c r="BN85" i="1" s="1"/>
  <c r="CJ85" i="1" s="1"/>
  <c r="BM108" i="1" a="1"/>
  <c r="BM108" i="1" s="1"/>
  <c r="BL33" i="1" a="1"/>
  <c r="BL33" i="1" s="1"/>
  <c r="BN82" i="1" a="1"/>
  <c r="BN82" i="1" s="1"/>
  <c r="CJ82" i="1" s="1"/>
  <c r="BF112" i="1" a="1"/>
  <c r="BF112" i="1" s="1"/>
  <c r="BY237" i="1" a="1"/>
  <c r="BY237" i="1" s="1"/>
  <c r="BY175" i="1" a="1"/>
  <c r="BY175" i="1" s="1"/>
  <c r="BJ283" i="1" a="1"/>
  <c r="BJ283" i="1" s="1"/>
  <c r="BH292" i="1" a="1"/>
  <c r="BH292" i="1" s="1"/>
  <c r="BK285" i="1" a="1"/>
  <c r="BK285" i="1" s="1"/>
  <c r="BH226" i="1" a="1"/>
  <c r="BH226" i="1" s="1"/>
  <c r="BP212" i="1" a="1"/>
  <c r="BP212" i="1" s="1"/>
  <c r="BE139" i="1" a="1"/>
  <c r="BE139" i="1" s="1"/>
  <c r="CA139" i="1" s="1"/>
  <c r="BE69" i="1" a="1"/>
  <c r="BE69" i="1" s="1"/>
  <c r="BJ107" i="1" a="1"/>
  <c r="BJ107" i="1" s="1"/>
  <c r="BE21" i="1" a="1"/>
  <c r="BE21" i="1" s="1"/>
  <c r="CA21" i="1" s="1"/>
  <c r="BK29" i="1" a="1"/>
  <c r="BK29" i="1" s="1"/>
  <c r="BG40" i="1" a="1"/>
  <c r="BG40" i="1" s="1"/>
  <c r="BM120" i="1" a="1"/>
  <c r="BM120" i="1" s="1"/>
  <c r="BF96" i="1" a="1"/>
  <c r="BF96" i="1" s="1"/>
  <c r="BK93" i="1" a="1"/>
  <c r="BK93" i="1" s="1"/>
  <c r="BI252" i="1" a="1"/>
  <c r="BI252" i="1" s="1"/>
  <c r="BT280" i="1" a="1"/>
  <c r="BT280" i="1" s="1"/>
  <c r="BF253" i="1" a="1"/>
  <c r="BF253" i="1" s="1"/>
  <c r="BI250" i="1" a="1"/>
  <c r="BI250" i="1" s="1"/>
  <c r="BH220" i="1" a="1"/>
  <c r="BH220" i="1" s="1"/>
  <c r="BJ262" i="1" a="1"/>
  <c r="BJ262" i="1" s="1"/>
  <c r="BP266" i="1" a="1"/>
  <c r="BP266" i="1" s="1"/>
  <c r="BT292" i="1" a="1"/>
  <c r="BT292" i="1" s="1"/>
  <c r="BG189" i="1" a="1"/>
  <c r="BG189" i="1" s="1"/>
  <c r="BS226" i="1" a="1"/>
  <c r="BS226" i="1" s="1"/>
  <c r="BH240" i="1" a="1"/>
  <c r="BH240" i="1" s="1"/>
  <c r="BF260" i="1" a="1"/>
  <c r="BF260" i="1" s="1"/>
  <c r="BF113" i="1" a="1"/>
  <c r="BF113" i="1" s="1"/>
  <c r="BK61" i="1" a="1"/>
  <c r="BK61" i="1" s="1"/>
  <c r="BN88" i="1" a="1"/>
  <c r="BN88" i="1" s="1"/>
  <c r="BI115" i="1" a="1"/>
  <c r="BI115" i="1" s="1"/>
  <c r="BE126" i="1" a="1"/>
  <c r="BE126" i="1" s="1"/>
  <c r="BJ131" i="1" a="1"/>
  <c r="BJ131" i="1" s="1"/>
  <c r="BI51" i="1" a="1"/>
  <c r="BI51" i="1" s="1"/>
  <c r="CE51" i="1" s="1"/>
  <c r="BG76" i="1" a="1"/>
  <c r="BG76" i="1" s="1"/>
  <c r="CC76" i="1" s="1"/>
  <c r="BI136" i="1" a="1"/>
  <c r="BI136" i="1" s="1"/>
  <c r="BI89" i="1" a="1"/>
  <c r="BI89" i="1" s="1"/>
  <c r="BK127" i="1" a="1"/>
  <c r="BK127" i="1" s="1"/>
  <c r="BE144" i="1" a="1"/>
  <c r="BE144" i="1" s="1"/>
  <c r="BE57" i="1" a="1"/>
  <c r="BE57" i="1" s="1"/>
  <c r="CA57" i="1" s="1"/>
  <c r="BJ144" i="1" a="1"/>
  <c r="BJ144" i="1" s="1"/>
  <c r="BL55" i="1" a="1"/>
  <c r="BL55" i="1" s="1"/>
  <c r="BL75" i="1" a="1"/>
  <c r="BL75" i="1" s="1"/>
  <c r="CH75" i="1" s="1"/>
  <c r="BE133" i="1" a="1"/>
  <c r="BE133" i="1" s="1"/>
  <c r="BN25" i="1" a="1"/>
  <c r="BN25" i="1" s="1"/>
  <c r="BG53" i="1" a="1"/>
  <c r="BG53" i="1" s="1"/>
  <c r="BH49" i="1" a="1"/>
  <c r="BH49" i="1" s="1"/>
  <c r="BL93" i="1" a="1"/>
  <c r="BL93" i="1" s="1"/>
  <c r="BL141" i="1" a="1"/>
  <c r="BL141" i="1" s="1"/>
  <c r="BN105" i="1" a="1"/>
  <c r="BN105" i="1" s="1"/>
  <c r="BM112" i="1" a="1"/>
  <c r="BM112" i="1" s="1"/>
  <c r="BM29" i="1" a="1"/>
  <c r="BM29" i="1" s="1"/>
  <c r="BK130" i="1" a="1"/>
  <c r="BK130" i="1" s="1"/>
  <c r="BF39" i="1" a="1"/>
  <c r="BF39" i="1" s="1"/>
  <c r="BI95" i="1" a="1"/>
  <c r="BI95" i="1" s="1"/>
  <c r="BK87" i="1" a="1"/>
  <c r="BK87" i="1" s="1"/>
  <c r="BI101" i="1" a="1"/>
  <c r="BI101" i="1" s="1"/>
  <c r="CE101" i="1" s="1"/>
  <c r="BE253" i="1" a="1"/>
  <c r="BE253" i="1" s="1"/>
  <c r="BI125" i="1" a="1"/>
  <c r="BI125" i="1" s="1"/>
  <c r="BL210" i="1" a="1"/>
  <c r="BL210" i="1" s="1"/>
  <c r="BF242" i="1" a="1"/>
  <c r="BF242" i="1" s="1"/>
  <c r="BF251" i="1" a="1"/>
  <c r="BF251" i="1" s="1"/>
  <c r="BI213" i="1" a="1"/>
  <c r="BI213" i="1" s="1"/>
  <c r="BH218" i="1" a="1"/>
  <c r="BH218" i="1" s="1"/>
  <c r="BF194" i="1" a="1"/>
  <c r="BF194" i="1" s="1"/>
  <c r="BL258" i="1" a="1"/>
  <c r="BL258" i="1" s="1"/>
  <c r="BK242" i="1" a="1"/>
  <c r="BK242" i="1" s="1"/>
  <c r="BK46" i="1" a="1"/>
  <c r="BK46" i="1" s="1"/>
  <c r="BF87" i="1" a="1"/>
  <c r="BF87" i="1" s="1"/>
  <c r="BJ128" i="1" a="1"/>
  <c r="BJ128" i="1" s="1"/>
  <c r="BH85" i="1" a="1"/>
  <c r="BH85" i="1" s="1"/>
  <c r="BE288" i="1" a="1"/>
  <c r="BE288" i="1" s="1"/>
  <c r="BE252" i="1" a="1"/>
  <c r="BE252" i="1" s="1"/>
  <c r="BM37" i="1" a="1"/>
  <c r="BM37" i="1" s="1"/>
  <c r="BJ41" i="1" a="1"/>
  <c r="BJ41" i="1" s="1"/>
  <c r="BI47" i="1" a="1"/>
  <c r="BI47" i="1" s="1"/>
  <c r="BL73" i="1" a="1"/>
  <c r="BL73" i="1" s="1"/>
  <c r="BX234" i="1" a="1"/>
  <c r="BX234" i="1" s="1"/>
  <c r="BN266" i="1" a="1"/>
  <c r="BN266" i="1" s="1"/>
  <c r="BG204" i="1" a="1"/>
  <c r="BG204" i="1" s="1"/>
  <c r="BN186" i="1" a="1"/>
  <c r="BN186" i="1" s="1"/>
  <c r="BM200" i="1" a="1"/>
  <c r="BM200" i="1" s="1"/>
  <c r="BV294" i="1" a="1"/>
  <c r="BV294" i="1" s="1"/>
  <c r="BL216" i="1" a="1"/>
  <c r="BL216" i="1" s="1"/>
  <c r="BP204" i="1" a="1"/>
  <c r="BP204" i="1" s="1"/>
  <c r="BE29" i="1" a="1"/>
  <c r="BE29" i="1" s="1"/>
  <c r="BN24" i="1" a="1"/>
  <c r="BN24" i="1" s="1"/>
  <c r="BF103" i="1" a="1"/>
  <c r="BF103" i="1" s="1"/>
  <c r="BE73" i="1" a="1"/>
  <c r="BE73" i="1" s="1"/>
  <c r="BK89" i="1" a="1"/>
  <c r="BK89" i="1" s="1"/>
  <c r="BJ224" i="1" a="1"/>
  <c r="BJ224" i="1" s="1"/>
  <c r="BH271" i="1" a="1"/>
  <c r="BH271" i="1" s="1"/>
  <c r="BP184" i="1" a="1"/>
  <c r="BP184" i="1" s="1"/>
  <c r="BR204" i="1" a="1"/>
  <c r="BR204" i="1" s="1"/>
  <c r="BY186" i="1" a="1"/>
  <c r="BY186" i="1" s="1"/>
  <c r="BH288" i="1" a="1"/>
  <c r="BH288" i="1" s="1"/>
  <c r="BX200" i="1" a="1"/>
  <c r="BX200" i="1" s="1"/>
  <c r="BM223" i="1" a="1"/>
  <c r="BM223" i="1" s="1"/>
  <c r="BS274" i="1" a="1"/>
  <c r="BS274" i="1" s="1"/>
  <c r="BK244" i="1" a="1"/>
  <c r="BK244" i="1" s="1"/>
  <c r="BK258" i="1" a="1"/>
  <c r="BK258" i="1" s="1"/>
  <c r="BI282" i="1" a="1"/>
  <c r="BI282" i="1" s="1"/>
  <c r="BK228" i="1" a="1"/>
  <c r="BK228" i="1" s="1"/>
  <c r="BL71" i="1" a="1"/>
  <c r="BL71" i="1" s="1"/>
  <c r="CH71" i="1" s="1"/>
  <c r="BN111" i="1" a="1"/>
  <c r="BN111" i="1" s="1"/>
  <c r="BG33" i="1" a="1"/>
  <c r="BG33" i="1" s="1"/>
  <c r="BE38" i="1" a="1"/>
  <c r="BE38" i="1" s="1"/>
  <c r="BG90" i="1" a="1"/>
  <c r="BG90" i="1" s="1"/>
  <c r="CC90" i="1" s="1"/>
  <c r="BM36" i="1" a="1"/>
  <c r="BM36" i="1" s="1"/>
  <c r="BJ113" i="1" a="1"/>
  <c r="BJ113" i="1" s="1"/>
  <c r="BF109" i="1" a="1"/>
  <c r="BF109" i="1" s="1"/>
  <c r="CB109" i="1" s="1"/>
  <c r="BM79" i="1" a="1"/>
  <c r="BM79" i="1" s="1"/>
  <c r="CI79" i="1" s="1"/>
  <c r="BG133" i="1" a="1"/>
  <c r="BG133" i="1" s="1"/>
  <c r="CC133" i="1" s="1"/>
  <c r="BM102" i="1" a="1"/>
  <c r="BM102" i="1" s="1"/>
  <c r="BK108" i="1" a="1"/>
  <c r="BK108" i="1" s="1"/>
  <c r="BN86" i="1" a="1"/>
  <c r="BN86" i="1" s="1"/>
  <c r="BM101" i="1" a="1"/>
  <c r="BM101" i="1" s="1"/>
  <c r="BM125" i="1" a="1"/>
  <c r="BM125" i="1" s="1"/>
  <c r="BI69" i="1" a="1"/>
  <c r="BI69" i="1" s="1"/>
  <c r="CE69" i="1" s="1"/>
  <c r="BJ31" i="1" a="1"/>
  <c r="BJ31" i="1" s="1"/>
  <c r="BI224" i="1" a="1"/>
  <c r="BI224" i="1" s="1"/>
  <c r="BL226" i="1" a="1"/>
  <c r="BL226" i="1" s="1"/>
  <c r="BG288" i="1" a="1"/>
  <c r="BG288" i="1" s="1"/>
  <c r="BR288" i="1" a="1"/>
  <c r="BR288" i="1" s="1"/>
  <c r="BH290" i="1" a="1"/>
  <c r="BH290" i="1" s="1"/>
  <c r="BP244" i="1" a="1"/>
  <c r="BP244" i="1" s="1"/>
  <c r="BV228" i="1" a="1"/>
  <c r="BV228" i="1" s="1"/>
  <c r="BL228" i="1" a="1"/>
  <c r="BL228" i="1" s="1"/>
  <c r="BF89" i="1" a="1"/>
  <c r="BF89" i="1" s="1"/>
  <c r="BL102" i="1" a="1"/>
  <c r="BL102" i="1" s="1"/>
  <c r="BN120" i="1" a="1"/>
  <c r="BN120" i="1" s="1"/>
  <c r="BL23" i="1" a="1"/>
  <c r="BL23" i="1" s="1"/>
  <c r="CH23" i="1" s="1"/>
  <c r="BE110" i="1" a="1"/>
  <c r="BE110" i="1" s="1"/>
  <c r="BN31" i="1" a="1"/>
  <c r="BN31" i="1" s="1"/>
  <c r="CJ31" i="1" s="1"/>
  <c r="BJ43" i="1" a="1"/>
  <c r="BJ43" i="1" s="1"/>
  <c r="BN113" i="1" a="1"/>
  <c r="BN113" i="1" s="1"/>
  <c r="BL68" i="1" a="1"/>
  <c r="BL68" i="1" s="1"/>
  <c r="BH96" i="1" a="1"/>
  <c r="BH96" i="1" s="1"/>
  <c r="BE80" i="1" a="1"/>
  <c r="BE80" i="1" s="1"/>
  <c r="BH79" i="1" a="1"/>
  <c r="BH79" i="1" s="1"/>
  <c r="CD79" i="1" s="1"/>
  <c r="BH135" i="1" a="1"/>
  <c r="BH135" i="1" s="1"/>
  <c r="CD135" i="1" s="1"/>
  <c r="BH119" i="1" a="1"/>
  <c r="BH119" i="1" s="1"/>
  <c r="BW226" i="1" a="1"/>
  <c r="BW226" i="1" s="1"/>
  <c r="BG292" i="1" a="1"/>
  <c r="BG292" i="1" s="1"/>
  <c r="BE200" i="1" a="1"/>
  <c r="BE200" i="1" s="1"/>
  <c r="BN210" i="1" a="1"/>
  <c r="BN210" i="1" s="1"/>
  <c r="BJ244" i="1" a="1"/>
  <c r="BJ244" i="1" s="1"/>
  <c r="BN268" i="1" a="1"/>
  <c r="BN268" i="1" s="1"/>
  <c r="BL260" i="1" a="1"/>
  <c r="BL260" i="1" s="1"/>
  <c r="BE235" i="1" a="1"/>
  <c r="BE235" i="1" s="1"/>
  <c r="BN216" i="1" a="1"/>
  <c r="BN216" i="1" s="1"/>
  <c r="BH232" i="1" a="1"/>
  <c r="BH232" i="1" s="1"/>
  <c r="BF202" i="1" a="1"/>
  <c r="BF202" i="1" s="1"/>
  <c r="BE89" i="1" a="1"/>
  <c r="BE89" i="1" s="1"/>
  <c r="CA89" i="1" s="1"/>
  <c r="BK73" i="1" a="1"/>
  <c r="BK73" i="1" s="1"/>
  <c r="CG73" i="1" s="1"/>
  <c r="BG22" i="1" a="1"/>
  <c r="BG22" i="1" s="1"/>
  <c r="CC22" i="1" s="1"/>
  <c r="BL108" i="1" a="1"/>
  <c r="BL108" i="1" s="1"/>
  <c r="CH108" i="1" s="1"/>
  <c r="BK139" i="1" a="1"/>
  <c r="BK139" i="1" s="1"/>
  <c r="BI60" i="1" a="1"/>
  <c r="BI60" i="1" s="1"/>
  <c r="BN68" i="1" a="1"/>
  <c r="BN68" i="1" s="1"/>
  <c r="BM57" i="1" a="1"/>
  <c r="BM57" i="1" s="1"/>
  <c r="CI57" i="1" s="1"/>
  <c r="BM212" i="1" a="1"/>
  <c r="BM212" i="1" s="1"/>
  <c r="BL178" i="1" a="1"/>
  <c r="BL178" i="1" s="1"/>
  <c r="BU256" i="1" a="1"/>
  <c r="BU256" i="1" s="1"/>
  <c r="BP200" i="1" a="1"/>
  <c r="BP200" i="1" s="1"/>
  <c r="BM282" i="1" a="1"/>
  <c r="BM282" i="1" s="1"/>
  <c r="BG188" i="1" a="1"/>
  <c r="BG188" i="1" s="1"/>
  <c r="BG220" i="1" a="1"/>
  <c r="BG220" i="1" s="1"/>
  <c r="BR292" i="1" a="1"/>
  <c r="BR292" i="1" s="1"/>
  <c r="BI266" i="1" a="1"/>
  <c r="BI266" i="1" s="1"/>
  <c r="BY216" i="1" a="1"/>
  <c r="BY216" i="1" s="1"/>
  <c r="BI202" i="1" a="1"/>
  <c r="BI202" i="1" s="1"/>
  <c r="BY239" i="1" a="1"/>
  <c r="BY239" i="1" s="1"/>
  <c r="BG21" i="1" a="1"/>
  <c r="BG21" i="1" s="1"/>
  <c r="BN84" i="1" a="1"/>
  <c r="BN84" i="1" s="1"/>
  <c r="BE45" i="1" a="1"/>
  <c r="BE45" i="1" s="1"/>
  <c r="CA45" i="1" s="1"/>
  <c r="BI27" i="1" a="1"/>
  <c r="BI27" i="1" s="1"/>
  <c r="BL38" i="1" a="1"/>
  <c r="BL38" i="1" s="1"/>
  <c r="BM127" i="1" a="1"/>
  <c r="BM127" i="1" s="1"/>
  <c r="BE52" i="1" a="1"/>
  <c r="BE52" i="1" s="1"/>
  <c r="BM142" i="1" a="1"/>
  <c r="BM142" i="1" s="1"/>
  <c r="BG65" i="1" a="1"/>
  <c r="BG65" i="1" s="1"/>
  <c r="CC65" i="1" s="1"/>
  <c r="BG109" i="1" a="1"/>
  <c r="BG109" i="1" s="1"/>
  <c r="BG28" i="1" a="1"/>
  <c r="BG28" i="1" s="1"/>
  <c r="BG136" i="1" a="1"/>
  <c r="BG136" i="1" s="1"/>
  <c r="BE36" i="1" a="1"/>
  <c r="BE36" i="1" s="1"/>
  <c r="BN61" i="1" a="1"/>
  <c r="BN61" i="1" s="1"/>
  <c r="CJ61" i="1" s="1"/>
  <c r="BM68" i="1" a="1"/>
  <c r="BM68" i="1" s="1"/>
  <c r="BE49" i="1" a="1"/>
  <c r="BE49" i="1" s="1"/>
  <c r="CA49" i="1" s="1"/>
  <c r="BH116" i="1" a="1"/>
  <c r="BH116" i="1" s="1"/>
  <c r="BJ238" i="1" a="1"/>
  <c r="BJ238" i="1" s="1"/>
  <c r="BN179" i="1" a="1"/>
  <c r="BN179" i="1" s="1"/>
  <c r="BR220" i="1" a="1"/>
  <c r="BR220" i="1" s="1"/>
  <c r="BJ196" i="1" a="1"/>
  <c r="BJ196" i="1" s="1"/>
  <c r="BH234" i="1" a="1"/>
  <c r="BH234" i="1" s="1"/>
  <c r="BU244" i="1" a="1"/>
  <c r="BU244" i="1" s="1"/>
  <c r="BI91" i="1" a="1"/>
  <c r="BI91" i="1" s="1"/>
  <c r="CE91" i="1" s="1"/>
  <c r="BJ83" i="1" a="1"/>
  <c r="BJ83" i="1" s="1"/>
  <c r="BJ139" i="1" a="1"/>
  <c r="BJ139" i="1" s="1"/>
  <c r="BI133" i="1" a="1"/>
  <c r="BI133" i="1" s="1"/>
  <c r="BI111" i="1" a="1"/>
  <c r="BI111" i="1" s="1"/>
  <c r="BI127" i="1" a="1"/>
  <c r="BI127" i="1" s="1"/>
  <c r="BL105" i="1" a="1"/>
  <c r="BL105" i="1" s="1"/>
  <c r="BK103" i="1" a="1"/>
  <c r="BK103" i="1" s="1"/>
  <c r="BE242" i="1" a="1"/>
  <c r="BE242" i="1" s="1"/>
  <c r="BF258" i="1" a="1"/>
  <c r="BF258" i="1" s="1"/>
  <c r="BL288" i="1" a="1"/>
  <c r="BL288" i="1" s="1"/>
  <c r="BM192" i="1" a="1"/>
  <c r="BM192" i="1" s="1"/>
  <c r="BG245" i="1" a="1"/>
  <c r="BG245" i="1" s="1"/>
  <c r="BJ294" i="1" a="1"/>
  <c r="BJ294" i="1" s="1"/>
  <c r="BY223" i="1" a="1"/>
  <c r="BY223" i="1" s="1"/>
  <c r="BL239" i="1" a="1"/>
  <c r="BL239" i="1" s="1"/>
  <c r="BM270" i="1" a="1"/>
  <c r="BM270" i="1" s="1"/>
  <c r="BL281" i="1" a="1"/>
  <c r="BL281" i="1" s="1"/>
  <c r="BK179" i="1" a="1"/>
  <c r="BK179" i="1" s="1"/>
  <c r="BK296" i="1" a="1"/>
  <c r="BK296" i="1" s="1"/>
  <c r="BM206" i="1" a="1"/>
  <c r="BM206" i="1" s="1"/>
  <c r="BJ271" i="1" a="1"/>
  <c r="BJ271" i="1" s="1"/>
  <c r="BL182" i="1" a="1"/>
  <c r="BL182" i="1" s="1"/>
  <c r="BL230" i="1" a="1"/>
  <c r="BL230" i="1" s="1"/>
  <c r="BI251" i="1" a="1"/>
  <c r="BI251" i="1" s="1"/>
  <c r="BF198" i="1" a="1"/>
  <c r="BF198" i="1" s="1"/>
  <c r="BE273" i="1" a="1"/>
  <c r="BE273" i="1" s="1"/>
  <c r="BF243" i="1" a="1"/>
  <c r="BF243" i="1" s="1"/>
  <c r="BL255" i="1" a="1"/>
  <c r="BL255" i="1" s="1"/>
  <c r="BF265" i="1" a="1"/>
  <c r="BF265" i="1" s="1"/>
  <c r="BF195" i="1" a="1"/>
  <c r="BF195" i="1" s="1"/>
  <c r="BE264" i="1" a="1"/>
  <c r="BE264" i="1" s="1"/>
  <c r="BL271" i="1" a="1"/>
  <c r="BL271" i="1" s="1"/>
  <c r="BJ211" i="1" a="1"/>
  <c r="BJ211" i="1" s="1"/>
  <c r="BH225" i="1" a="1"/>
  <c r="BH225" i="1" s="1"/>
  <c r="BH254" i="1" a="1"/>
  <c r="BH254" i="1" s="1"/>
  <c r="BL86" i="1" a="1"/>
  <c r="BL86" i="1" s="1"/>
  <c r="BM56" i="1" a="1"/>
  <c r="BM56" i="1" s="1"/>
  <c r="CI56" i="1" s="1"/>
  <c r="BG120" i="1" a="1"/>
  <c r="BG120" i="1" s="1"/>
  <c r="BM131" i="1" a="1"/>
  <c r="BM131" i="1" s="1"/>
  <c r="BH100" i="1" a="1"/>
  <c r="BH100" i="1" s="1"/>
  <c r="BL235" i="1" a="1"/>
  <c r="BL235" i="1" s="1"/>
  <c r="BH206" i="1" a="1"/>
  <c r="BH206" i="1" s="1"/>
  <c r="BJ216" i="1" a="1"/>
  <c r="BJ216" i="1" s="1"/>
  <c r="BT279" i="1" a="1"/>
  <c r="BT279" i="1" s="1"/>
  <c r="BT238" i="1" a="1"/>
  <c r="BT238" i="1" s="1"/>
  <c r="BE259" i="1" a="1"/>
  <c r="BE259" i="1" s="1"/>
  <c r="BP233" i="1" a="1"/>
  <c r="BP233" i="1" s="1"/>
  <c r="BW184" i="1" a="1"/>
  <c r="BW184" i="1" s="1"/>
  <c r="BU190" i="1" a="1"/>
  <c r="BU190" i="1" s="1"/>
  <c r="BM217" i="1" a="1"/>
  <c r="BM217" i="1" s="1"/>
  <c r="BX233" i="1" a="1"/>
  <c r="BX233" i="1" s="1"/>
  <c r="BJ248" i="1" a="1"/>
  <c r="BJ248" i="1" s="1"/>
  <c r="BW215" i="1" a="1"/>
  <c r="BW215" i="1" s="1"/>
  <c r="BK227" i="1" a="1"/>
  <c r="BK227" i="1" s="1"/>
  <c r="BM211" i="1" a="1"/>
  <c r="BM211" i="1" s="1"/>
  <c r="BE187" i="1" a="1"/>
  <c r="BE187" i="1" s="1"/>
  <c r="BX286" i="1" a="1"/>
  <c r="BX286" i="1" s="1"/>
  <c r="BE46" i="1" a="1"/>
  <c r="BE46" i="1" s="1"/>
  <c r="BI124" i="1" a="1"/>
  <c r="BI124" i="1" s="1"/>
  <c r="BK91" i="1" a="1"/>
  <c r="BK91" i="1" s="1"/>
  <c r="BN52" i="1" a="1"/>
  <c r="BN52" i="1" s="1"/>
  <c r="BF100" i="1" a="1"/>
  <c r="BF100" i="1" s="1"/>
  <c r="BG275" i="1" a="1"/>
  <c r="BG275" i="1" s="1"/>
  <c r="BW235" i="1" a="1"/>
  <c r="BW235" i="1" s="1"/>
  <c r="BS206" i="1" a="1"/>
  <c r="BS206" i="1" s="1"/>
  <c r="BU216" i="1" a="1"/>
  <c r="BU216" i="1" s="1"/>
  <c r="BI241" i="1" a="1"/>
  <c r="BI241" i="1" s="1"/>
  <c r="BX217" i="1" a="1"/>
  <c r="BX217" i="1" s="1"/>
  <c r="BJ230" i="1" a="1"/>
  <c r="BJ230" i="1" s="1"/>
  <c r="BT175" i="1" a="1"/>
  <c r="BT175" i="1" s="1"/>
  <c r="BH203" i="1" a="1"/>
  <c r="BH203" i="1" s="1"/>
  <c r="BL231" i="1" a="1"/>
  <c r="BL231" i="1" s="1"/>
  <c r="BV227" i="1" a="1"/>
  <c r="BV227" i="1" s="1"/>
  <c r="BP187" i="1" a="1"/>
  <c r="BP187" i="1" s="1"/>
  <c r="BL22" i="1" a="1"/>
  <c r="BL22" i="1" s="1"/>
  <c r="BK53" i="1" a="1"/>
  <c r="BK53" i="1" s="1"/>
  <c r="BH48" i="1" a="1"/>
  <c r="BH48" i="1" s="1"/>
  <c r="BF59" i="1" a="1"/>
  <c r="BF59" i="1" s="1"/>
  <c r="BG92" i="1" a="1"/>
  <c r="BG92" i="1" s="1"/>
  <c r="BE107" i="1" a="1"/>
  <c r="BE107" i="1" s="1"/>
  <c r="BF140" i="1" a="1"/>
  <c r="BF140" i="1" s="1"/>
  <c r="BH255" i="1" a="1"/>
  <c r="BH255" i="1" s="1"/>
  <c r="BJ223" i="1" a="1"/>
  <c r="BJ223" i="1" s="1"/>
  <c r="BN251" i="1" a="1"/>
  <c r="BN251" i="1" s="1"/>
  <c r="BF278" i="1" a="1"/>
  <c r="BF278" i="1" s="1"/>
  <c r="BU230" i="1" a="1"/>
  <c r="BU230" i="1" s="1"/>
  <c r="BL243" i="1" a="1"/>
  <c r="BL243" i="1" s="1"/>
  <c r="BK182" i="1" a="1"/>
  <c r="BK182" i="1" s="1"/>
  <c r="BW231" i="1" a="1"/>
  <c r="BW231" i="1" s="1"/>
  <c r="BF295" i="1" a="1"/>
  <c r="BF295" i="1" s="1"/>
  <c r="BL198" i="1" a="1"/>
  <c r="BL198" i="1" s="1"/>
  <c r="BI83" i="1" a="1"/>
  <c r="BI83" i="1" s="1"/>
  <c r="BE30" i="1" a="1"/>
  <c r="BE30" i="1" s="1"/>
  <c r="CA30" i="1" s="1"/>
  <c r="BK28" i="1" a="1"/>
  <c r="BK28" i="1" s="1"/>
  <c r="CG28" i="1" s="1"/>
  <c r="BM78" i="1" a="1"/>
  <c r="BM78" i="1" s="1"/>
  <c r="CI78" i="1" s="1"/>
  <c r="BH51" i="1" a="1"/>
  <c r="BH51" i="1" s="1"/>
  <c r="CD51" i="1" s="1"/>
  <c r="BE134" i="1" a="1"/>
  <c r="BE134" i="1" s="1"/>
  <c r="CA134" i="1" s="1"/>
  <c r="BG126" i="1" a="1"/>
  <c r="BG126" i="1" s="1"/>
  <c r="BL107" i="1" a="1"/>
  <c r="BL107" i="1" s="1"/>
  <c r="BN27" i="1" a="1"/>
  <c r="BN27" i="1" s="1"/>
  <c r="CJ27" i="1" s="1"/>
  <c r="BI86" i="1" a="1"/>
  <c r="BI86" i="1" s="1"/>
  <c r="CE86" i="1" s="1"/>
  <c r="BN91" i="1" a="1"/>
  <c r="BN91" i="1" s="1"/>
  <c r="BJ125" i="1" a="1"/>
  <c r="BJ125" i="1" s="1"/>
  <c r="BG279" i="1" a="1"/>
  <c r="BG279" i="1" s="1"/>
  <c r="BQ187" i="1" a="1"/>
  <c r="BQ187" i="1" s="1"/>
  <c r="BI216" i="1" a="1"/>
  <c r="BI216" i="1" s="1"/>
  <c r="BF296" i="1" a="1"/>
  <c r="BF296" i="1" s="1"/>
  <c r="BX283" i="1" a="1"/>
  <c r="BX283" i="1" s="1"/>
  <c r="BL177" i="1" a="1"/>
  <c r="BL177" i="1" s="1"/>
  <c r="BJ183" i="1" a="1"/>
  <c r="BJ183" i="1" s="1"/>
  <c r="BP185" i="1" a="1"/>
  <c r="BP185" i="1" s="1"/>
  <c r="BL289" i="1" a="1"/>
  <c r="BL289" i="1" s="1"/>
  <c r="BS211" i="1" a="1"/>
  <c r="BS211" i="1" s="1"/>
  <c r="BY182" i="1" a="1"/>
  <c r="BY182" i="1" s="1"/>
  <c r="BI217" i="1" a="1"/>
  <c r="BI217" i="1" s="1"/>
  <c r="BN249" i="1" a="1"/>
  <c r="BN249" i="1" s="1"/>
  <c r="BG193" i="1" a="1"/>
  <c r="BG193" i="1" s="1"/>
  <c r="BM222" i="1" a="1"/>
  <c r="BM222" i="1" s="1"/>
  <c r="BM93" i="1" a="1"/>
  <c r="BM93" i="1" s="1"/>
  <c r="BG38" i="1" a="1"/>
  <c r="BG38" i="1" s="1"/>
  <c r="CC38" i="1" s="1"/>
  <c r="BE104" i="1" a="1"/>
  <c r="BE104" i="1" s="1"/>
  <c r="BH78" i="1" a="1"/>
  <c r="BH78" i="1" s="1"/>
  <c r="BG112" i="1" a="1"/>
  <c r="BG112" i="1" s="1"/>
  <c r="BF32" i="1" a="1"/>
  <c r="BF32" i="1" s="1"/>
  <c r="CB32" i="1" s="1"/>
  <c r="BJ280" i="1" a="1"/>
  <c r="BJ280" i="1" s="1"/>
  <c r="BE198" i="1" a="1"/>
  <c r="BE198" i="1" s="1"/>
  <c r="BT216" i="1" a="1"/>
  <c r="BT216" i="1" s="1"/>
  <c r="BI255" i="1" a="1"/>
  <c r="BI255" i="1" s="1"/>
  <c r="BU183" i="1" a="1"/>
  <c r="BU183" i="1" s="1"/>
  <c r="BK183" i="1" a="1"/>
  <c r="BK183" i="1" s="1"/>
  <c r="BN185" i="1" a="1"/>
  <c r="BN185" i="1" s="1"/>
  <c r="BT217" i="1" a="1"/>
  <c r="BT217" i="1" s="1"/>
  <c r="BH278" i="1" a="1"/>
  <c r="BH278" i="1" s="1"/>
  <c r="BR193" i="1" a="1"/>
  <c r="BR193" i="1" s="1"/>
  <c r="BX222" i="1" a="1"/>
  <c r="BX222" i="1" s="1"/>
  <c r="BM241" i="1" a="1"/>
  <c r="BM241" i="1" s="1"/>
  <c r="BN96" i="1" a="1"/>
  <c r="BN96" i="1" s="1"/>
  <c r="BJ60" i="1" a="1"/>
  <c r="BJ60" i="1" s="1"/>
  <c r="CF60" i="1" s="1"/>
  <c r="BK125" i="1" a="1"/>
  <c r="BK125" i="1" s="1"/>
  <c r="CG125" i="1" s="1"/>
  <c r="BE78" i="1" a="1"/>
  <c r="BE78" i="1" s="1"/>
  <c r="BL29" i="1" a="1"/>
  <c r="BL29" i="1" s="1"/>
  <c r="BJ35" i="1" a="1"/>
  <c r="BJ35" i="1" s="1"/>
  <c r="BK60" i="1" a="1"/>
  <c r="BK60" i="1" s="1"/>
  <c r="BJ75" i="1" a="1"/>
  <c r="BJ75" i="1" s="1"/>
  <c r="CF75" i="1" s="1"/>
  <c r="BM86" i="1" a="1"/>
  <c r="BM86" i="1" s="1"/>
  <c r="BK27" i="1" a="1"/>
  <c r="BK27" i="1" s="1"/>
  <c r="CG27" i="1" s="1"/>
  <c r="BL76" i="1" a="1"/>
  <c r="BL76" i="1" s="1"/>
  <c r="CH76" i="1" s="1"/>
  <c r="BL132" i="1" a="1"/>
  <c r="BL132" i="1" s="1"/>
  <c r="CH132" i="1" s="1"/>
  <c r="BJ142" i="1" a="1"/>
  <c r="BJ142" i="1" s="1"/>
  <c r="CF142" i="1" s="1"/>
  <c r="BE32" i="1" a="1"/>
  <c r="BE32" i="1" s="1"/>
  <c r="CA32" i="1" s="1"/>
  <c r="BH62" i="1" a="1"/>
  <c r="BH62" i="1" s="1"/>
  <c r="BJ112" i="1" a="1"/>
  <c r="BJ112" i="1" s="1"/>
  <c r="BI30" i="1" a="1"/>
  <c r="BI30" i="1" s="1"/>
  <c r="BK72" i="1" a="1"/>
  <c r="BK72" i="1" s="1"/>
  <c r="CG72" i="1" s="1"/>
  <c r="BG281" i="1" a="1"/>
  <c r="BG281" i="1" s="1"/>
  <c r="BP198" i="1" a="1"/>
  <c r="BP198" i="1" s="1"/>
  <c r="BL187" i="1" a="1"/>
  <c r="BL187" i="1" s="1"/>
  <c r="BR279" i="1" a="1"/>
  <c r="BR279" i="1" s="1"/>
  <c r="BV273" i="1" a="1"/>
  <c r="BV273" i="1" s="1"/>
  <c r="BF256" i="1" a="1"/>
  <c r="BF256" i="1" s="1"/>
  <c r="BK208" i="1" a="1"/>
  <c r="BK208" i="1" s="1"/>
  <c r="BJ215" i="1" a="1"/>
  <c r="BJ215" i="1" s="1"/>
  <c r="BK215" i="1" a="1"/>
  <c r="BK215" i="1" s="1"/>
  <c r="BI185" i="1" a="1"/>
  <c r="BI185" i="1" s="1"/>
  <c r="BL241" i="1" a="1"/>
  <c r="BL241" i="1" s="1"/>
  <c r="BL287" i="1" a="1"/>
  <c r="BL287" i="1" s="1"/>
  <c r="BJ132" i="1" a="1"/>
  <c r="BJ132" i="1" s="1"/>
  <c r="BJ93" i="1" a="1"/>
  <c r="BJ93" i="1" s="1"/>
  <c r="BH115" i="1" a="1"/>
  <c r="BH115" i="1" s="1"/>
  <c r="BK118" i="1" a="1"/>
  <c r="BK118" i="1" s="1"/>
  <c r="BN94" i="1" a="1"/>
  <c r="BN94" i="1" s="1"/>
  <c r="BF123" i="1" a="1"/>
  <c r="BF123" i="1" s="1"/>
  <c r="BM128" i="1" a="1"/>
  <c r="BM128" i="1" s="1"/>
  <c r="BL88" i="1" a="1"/>
  <c r="BL88" i="1" s="1"/>
  <c r="BP262" i="1" a="1"/>
  <c r="BP262" i="1" s="1"/>
  <c r="BK280" i="1" a="1"/>
  <c r="BK280" i="1" s="1"/>
  <c r="BJ287" i="1" a="1"/>
  <c r="BJ287" i="1" s="1"/>
  <c r="BJ267" i="1" a="1"/>
  <c r="BJ267" i="1" s="1"/>
  <c r="BV255" i="1" a="1"/>
  <c r="BV255" i="1" s="1"/>
  <c r="BG247" i="1" a="1"/>
  <c r="BG247" i="1" s="1"/>
  <c r="BE201" i="1" a="1"/>
  <c r="BE201" i="1" s="1"/>
  <c r="BH270" i="1" a="1"/>
  <c r="BH270" i="1" s="1"/>
  <c r="BF214" i="1" a="1"/>
  <c r="BF214" i="1" s="1"/>
  <c r="BG267" i="1" a="1"/>
  <c r="BG267" i="1" s="1"/>
  <c r="BF255" i="1" a="1"/>
  <c r="BF255" i="1" s="1"/>
  <c r="BN238" i="1" a="1"/>
  <c r="BN238" i="1" s="1"/>
  <c r="BF206" i="1" a="1"/>
  <c r="BF206" i="1" s="1"/>
  <c r="BG295" i="1" a="1"/>
  <c r="BG295" i="1" s="1"/>
  <c r="BH233" i="1" a="1"/>
  <c r="BH233" i="1" s="1"/>
  <c r="BI240" i="1" a="1"/>
  <c r="BI240" i="1" s="1"/>
  <c r="BF281" i="1" a="1"/>
  <c r="BF281" i="1" s="1"/>
  <c r="BJ297" i="1" a="1"/>
  <c r="BJ297" i="1" s="1"/>
  <c r="CB57" i="1"/>
  <c r="CB21" i="1"/>
  <c r="CB61" i="1"/>
  <c r="CB81" i="1"/>
  <c r="CB45" i="1"/>
  <c r="CI144" i="1"/>
  <c r="CC135" i="1"/>
  <c r="CB55" i="1"/>
  <c r="CC43" i="1"/>
  <c r="CC59" i="1"/>
  <c r="CD76" i="1"/>
  <c r="CC23" i="1"/>
  <c r="CC85" i="1"/>
  <c r="CJ110" i="1"/>
  <c r="CJ141" i="1"/>
  <c r="CC60" i="1"/>
  <c r="CC67" i="1"/>
  <c r="CC111" i="1"/>
  <c r="CF109" i="1"/>
  <c r="CF117" i="1"/>
  <c r="CB22" i="1"/>
  <c r="CB38" i="1"/>
  <c r="CF64" i="1"/>
  <c r="CJ100" i="1"/>
  <c r="CJ140" i="1"/>
  <c r="CD52" i="1"/>
  <c r="CD104" i="1"/>
  <c r="CJ134" i="1"/>
  <c r="CC118" i="1"/>
  <c r="CD142" i="1"/>
  <c r="CC132" i="1"/>
  <c r="CB86" i="1"/>
  <c r="CH92" i="1"/>
  <c r="CJ133" i="1"/>
  <c r="CB63" i="1"/>
  <c r="CC131" i="1"/>
  <c r="CD125" i="1"/>
  <c r="BK216" i="1" a="1"/>
  <c r="BK216" i="1" s="1"/>
  <c r="BL248" i="1" a="1"/>
  <c r="BL248" i="1" s="1"/>
  <c r="BI256" i="1" a="1"/>
  <c r="BI256" i="1" s="1"/>
  <c r="BF92" i="1" a="1"/>
  <c r="BF92" i="1" s="1"/>
  <c r="BH21" i="1" a="1"/>
  <c r="BH21" i="1" s="1"/>
  <c r="BE62" i="1" a="1"/>
  <c r="BE62" i="1" s="1"/>
  <c r="BM72" i="1" a="1"/>
  <c r="BM72" i="1" s="1"/>
  <c r="BM32" i="1" a="1"/>
  <c r="BM32" i="1" s="1"/>
  <c r="BG102" i="1" a="1"/>
  <c r="BG102" i="1" s="1"/>
  <c r="BI233" i="1" a="1"/>
  <c r="BI233" i="1" s="1"/>
  <c r="BG61" i="1" a="1"/>
  <c r="BG61" i="1" s="1"/>
  <c r="BN46" i="1" a="1"/>
  <c r="BN46" i="1" s="1"/>
  <c r="BH120" i="1" a="1"/>
  <c r="BH120" i="1" s="1"/>
  <c r="BH118" i="1" a="1"/>
  <c r="BH118" i="1" s="1"/>
  <c r="BK84" i="1" a="1"/>
  <c r="BK84" i="1" s="1"/>
  <c r="BY231" i="1" a="1"/>
  <c r="BY231" i="1" s="1"/>
  <c r="BE117" i="1" a="1"/>
  <c r="BE117" i="1" s="1"/>
  <c r="BE53" i="1" a="1"/>
  <c r="BE53" i="1" s="1"/>
  <c r="BJ257" i="1" a="1"/>
  <c r="BJ257" i="1" s="1"/>
  <c r="BI267" i="1" a="1"/>
  <c r="BI267" i="1" s="1"/>
  <c r="BN176" i="1" a="1"/>
  <c r="BN176" i="1" s="1"/>
  <c r="BI118" i="1" a="1"/>
  <c r="BI118" i="1" s="1"/>
  <c r="CE118" i="1" s="1"/>
  <c r="BK51" i="1" a="1"/>
  <c r="BK51" i="1" s="1"/>
  <c r="BH54" i="1" a="1"/>
  <c r="BH54" i="1" s="1"/>
  <c r="BE141" i="1" a="1"/>
  <c r="BE141" i="1" s="1"/>
  <c r="BM80" i="1" a="1"/>
  <c r="BM80" i="1" s="1"/>
  <c r="CI80" i="1" s="1"/>
  <c r="BM38" i="1" a="1"/>
  <c r="BM38" i="1" s="1"/>
  <c r="BK52" i="1" a="1"/>
  <c r="BK52" i="1" s="1"/>
  <c r="BL85" i="1" a="1"/>
  <c r="BL85" i="1" s="1"/>
  <c r="BM118" i="1" a="1"/>
  <c r="BM118" i="1" s="1"/>
  <c r="BK115" i="1" a="1"/>
  <c r="BK115" i="1" s="1"/>
  <c r="BE24" i="1" a="1"/>
  <c r="BE24" i="1" s="1"/>
  <c r="BN124" i="1" a="1"/>
  <c r="BN124" i="1" s="1"/>
  <c r="BF60" i="1" a="1"/>
  <c r="BF60" i="1" s="1"/>
  <c r="BI93" i="1" a="1"/>
  <c r="BI93" i="1" s="1"/>
  <c r="BR289" i="1" a="1"/>
  <c r="BR289" i="1" s="1"/>
  <c r="BM227" i="1" a="1"/>
  <c r="BM227" i="1" s="1"/>
  <c r="BT247" i="1" a="1"/>
  <c r="BT247" i="1" s="1"/>
  <c r="BL240" i="1" a="1"/>
  <c r="BL240" i="1" s="1"/>
  <c r="BM77" i="1" a="1"/>
  <c r="BM77" i="1" s="1"/>
  <c r="BK132" i="1" a="1"/>
  <c r="BK132" i="1" s="1"/>
  <c r="BJ100" i="1" a="1"/>
  <c r="BJ100" i="1" s="1"/>
  <c r="BE84" i="1" a="1"/>
  <c r="BE84" i="1" s="1"/>
  <c r="BG45" i="1" a="1"/>
  <c r="BG45" i="1" s="1"/>
  <c r="CC45" i="1" s="1"/>
  <c r="BL131" i="1" a="1"/>
  <c r="BL131" i="1" s="1"/>
  <c r="BI142" i="1" a="1"/>
  <c r="BI142" i="1" s="1"/>
  <c r="BG63" i="1" a="1"/>
  <c r="BG63" i="1" s="1"/>
  <c r="BE224" i="1" a="1"/>
  <c r="BE224" i="1" s="1"/>
  <c r="BR216" i="1" a="1"/>
  <c r="BR216" i="1" s="1"/>
  <c r="BN214" i="1" a="1"/>
  <c r="BN214" i="1" s="1"/>
  <c r="BN240" i="1" a="1"/>
  <c r="BN240" i="1" s="1"/>
  <c r="BX190" i="1" a="1"/>
  <c r="BX190" i="1" s="1"/>
  <c r="BJ288" i="1" a="1"/>
  <c r="BJ288" i="1" s="1"/>
  <c r="BG62" i="1" a="1"/>
  <c r="BG62" i="1" s="1"/>
  <c r="BM94" i="1" a="1"/>
  <c r="BM94" i="1" s="1"/>
  <c r="BG69" i="1" a="1"/>
  <c r="BG69" i="1" s="1"/>
  <c r="BL28" i="1" a="1"/>
  <c r="BL28" i="1" s="1"/>
  <c r="BJ53" i="1" a="1"/>
  <c r="BJ53" i="1" s="1"/>
  <c r="BJ80" i="1" a="1"/>
  <c r="BJ80" i="1" s="1"/>
  <c r="BM91" i="1" a="1"/>
  <c r="BM91" i="1" s="1"/>
  <c r="BK86" i="1" a="1"/>
  <c r="BK86" i="1" s="1"/>
  <c r="BE176" i="1" a="1"/>
  <c r="BE176" i="1" s="1"/>
  <c r="BL179" i="1" a="1"/>
  <c r="BL179" i="1" s="1"/>
  <c r="BK184" i="1" a="1"/>
  <c r="BK184" i="1" s="1"/>
  <c r="BL262" i="1" a="1"/>
  <c r="BL262" i="1" s="1"/>
  <c r="BK30" i="1" a="1"/>
  <c r="BK30" i="1" s="1"/>
  <c r="BG128" i="1" a="1"/>
  <c r="BG128" i="1" s="1"/>
  <c r="BE92" i="1" a="1"/>
  <c r="BE92" i="1" s="1"/>
  <c r="BL67" i="1" a="1"/>
  <c r="BL67" i="1" s="1"/>
  <c r="BN117" i="1" a="1"/>
  <c r="BN117" i="1" s="1"/>
  <c r="BM124" i="1" a="1"/>
  <c r="BM124" i="1" s="1"/>
  <c r="BE131" i="1" a="1"/>
  <c r="BE131" i="1" s="1"/>
  <c r="BN51" i="1" a="1"/>
  <c r="BN51" i="1" s="1"/>
  <c r="CJ51" i="1" s="1"/>
  <c r="BN281" i="1" a="1"/>
  <c r="BN281" i="1" s="1"/>
  <c r="BN32" i="1" a="1"/>
  <c r="BN32" i="1" s="1"/>
  <c r="BJ52" i="1" a="1"/>
  <c r="BJ52" i="1" s="1"/>
  <c r="BK85" i="1" a="1"/>
  <c r="BK85" i="1" s="1"/>
  <c r="BI43" i="1" a="1"/>
  <c r="BI43" i="1" s="1"/>
  <c r="CE43" i="1" s="1"/>
  <c r="BK92" i="1" a="1"/>
  <c r="BK92" i="1" s="1"/>
  <c r="BH112" i="1" a="1"/>
  <c r="BH112" i="1" s="1"/>
  <c r="BL136" i="1" a="1"/>
  <c r="BL136" i="1" s="1"/>
  <c r="BK54" i="1" a="1"/>
  <c r="BK54" i="1" s="1"/>
  <c r="BE112" i="1" a="1"/>
  <c r="BE112" i="1" s="1"/>
  <c r="BI56" i="1" a="1"/>
  <c r="BI56" i="1" s="1"/>
  <c r="BX187" i="1" a="1"/>
  <c r="BX187" i="1" s="1"/>
  <c r="BH273" i="1" a="1"/>
  <c r="BH273" i="1" s="1"/>
  <c r="BU207" i="1" a="1"/>
  <c r="BU207" i="1" s="1"/>
  <c r="BV248" i="1" a="1"/>
  <c r="BV248" i="1" s="1"/>
  <c r="BG200" i="1" a="1"/>
  <c r="BG200" i="1" s="1"/>
  <c r="BI249" i="1" a="1"/>
  <c r="BI249" i="1" s="1"/>
  <c r="BH216" i="1" a="1"/>
  <c r="BH216" i="1" s="1"/>
  <c r="BI107" i="1" a="1"/>
  <c r="BI107" i="1" s="1"/>
  <c r="BN128" i="1" a="1"/>
  <c r="BN128" i="1" s="1"/>
  <c r="BI112" i="1" a="1"/>
  <c r="BI112" i="1" s="1"/>
  <c r="BM27" i="1" a="1"/>
  <c r="BM27" i="1" s="1"/>
  <c r="BF124" i="1" a="1"/>
  <c r="BF124" i="1" s="1"/>
  <c r="BR195" i="1" a="1"/>
  <c r="BR195" i="1" s="1"/>
  <c r="BP179" i="1" a="1"/>
  <c r="BP179" i="1" s="1"/>
  <c r="BN279" i="1" a="1"/>
  <c r="BN279" i="1" s="1"/>
  <c r="BE296" i="1" a="1"/>
  <c r="BE296" i="1" s="1"/>
  <c r="BF215" i="1" a="1"/>
  <c r="BF215" i="1" s="1"/>
  <c r="BJ177" i="1" a="1"/>
  <c r="BJ177" i="1" s="1"/>
  <c r="BM235" i="1" a="1"/>
  <c r="BM235" i="1" s="1"/>
  <c r="BF247" i="1" a="1"/>
  <c r="BF247" i="1" s="1"/>
  <c r="BI262" i="1" a="1"/>
  <c r="BI262" i="1" s="1"/>
  <c r="BR200" i="1" a="1"/>
  <c r="BR200" i="1" s="1"/>
  <c r="BL183" i="1" a="1"/>
  <c r="BL183" i="1" s="1"/>
  <c r="BN201" i="1" a="1"/>
  <c r="BN201" i="1" s="1"/>
  <c r="BK206" i="1" a="1"/>
  <c r="BK206" i="1" s="1"/>
  <c r="BM279" i="1" a="1"/>
  <c r="BM279" i="1" s="1"/>
  <c r="BH75" i="1" a="1"/>
  <c r="BH75" i="1" s="1"/>
  <c r="BF238" i="1" a="1"/>
  <c r="BF238" i="1" s="1"/>
  <c r="BM246" i="1" a="1"/>
  <c r="BM246" i="1" s="1"/>
  <c r="BU177" i="1" a="1"/>
  <c r="BU177" i="1" s="1"/>
  <c r="BK240" i="1" a="1"/>
  <c r="BK240" i="1" s="1"/>
  <c r="BX235" i="1" a="1"/>
  <c r="BX235" i="1" s="1"/>
  <c r="BI248" i="1" a="1"/>
  <c r="BI248" i="1" s="1"/>
  <c r="BJ255" i="1" a="1"/>
  <c r="BJ255" i="1" s="1"/>
  <c r="BI273" i="1" a="1"/>
  <c r="BI273" i="1" s="1"/>
  <c r="BG217" i="1" a="1"/>
  <c r="BG217" i="1" s="1"/>
  <c r="BW222" i="1" a="1"/>
  <c r="BW222" i="1" s="1"/>
  <c r="BH209" i="1" a="1"/>
  <c r="BH209" i="1" s="1"/>
  <c r="BJ38" i="1" a="1"/>
  <c r="BJ38" i="1" s="1"/>
  <c r="BK117" i="1" a="1"/>
  <c r="BK117" i="1" s="1"/>
  <c r="BM273" i="1" a="1"/>
  <c r="BM273" i="1" s="1"/>
  <c r="BE222" i="1" a="1"/>
  <c r="BE222" i="1" s="1"/>
  <c r="BJ193" i="1" a="1"/>
  <c r="BJ193" i="1" s="1"/>
  <c r="BK247" i="1" a="1"/>
  <c r="BK247" i="1" s="1"/>
  <c r="BH275" i="1" a="1"/>
  <c r="BH275" i="1" s="1"/>
  <c r="BK185" i="1" a="1"/>
  <c r="BK185" i="1" s="1"/>
  <c r="BG224" i="1" a="1"/>
  <c r="BG224" i="1" s="1"/>
  <c r="BE217" i="1" a="1"/>
  <c r="BE217" i="1" s="1"/>
  <c r="BM193" i="1" a="1"/>
  <c r="BM193" i="1" s="1"/>
  <c r="BV287" i="1" a="1"/>
  <c r="BV287" i="1" s="1"/>
  <c r="BN272" i="1" a="1"/>
  <c r="BN272" i="1" s="1"/>
  <c r="BL291" i="1" a="1"/>
  <c r="BL291" i="1" s="1"/>
  <c r="BN270" i="1" a="1"/>
  <c r="BN270" i="1" s="1"/>
  <c r="BN115" i="1" a="1"/>
  <c r="BN115" i="1" s="1"/>
  <c r="BH267" i="1" a="1"/>
  <c r="BH267" i="1" s="1"/>
  <c r="BP222" i="1" a="1"/>
  <c r="BP222" i="1" s="1"/>
  <c r="BJ208" i="1" a="1"/>
  <c r="BJ208" i="1" s="1"/>
  <c r="BH230" i="1" a="1"/>
  <c r="BH230" i="1" s="1"/>
  <c r="BG218" i="1" a="1"/>
  <c r="BG218" i="1" s="1"/>
  <c r="BK270" i="1" a="1"/>
  <c r="BK270" i="1" s="1"/>
  <c r="BI198" i="1" a="1"/>
  <c r="BI198" i="1" s="1"/>
  <c r="BV272" i="1" a="1"/>
  <c r="BV272" i="1" s="1"/>
  <c r="BN206" i="1" a="1"/>
  <c r="BN206" i="1" s="1"/>
  <c r="BK241" i="1" a="1"/>
  <c r="BK241" i="1" s="1"/>
  <c r="BT273" i="1" a="1"/>
  <c r="BT273" i="1" s="1"/>
  <c r="BE267" i="1" a="1"/>
  <c r="BE267" i="1" s="1"/>
  <c r="BE239" i="1" a="1"/>
  <c r="BE239" i="1" s="1"/>
  <c r="BE67" i="1" a="1"/>
  <c r="BE67" i="1" s="1"/>
  <c r="CA67" i="1" s="1"/>
  <c r="BJ22" i="1" a="1"/>
  <c r="BJ22" i="1" s="1"/>
  <c r="CF22" i="1" s="1"/>
  <c r="BJ86" i="1" a="1"/>
  <c r="BJ86" i="1" s="1"/>
  <c r="BN283" i="1" a="1"/>
  <c r="BN283" i="1" s="1"/>
  <c r="BH176" i="1" a="1"/>
  <c r="BH176" i="1" s="1"/>
  <c r="BN187" i="1" a="1"/>
  <c r="BN187" i="1" s="1"/>
  <c r="BT198" i="1" a="1"/>
  <c r="BT198" i="1" s="1"/>
  <c r="BY206" i="1" a="1"/>
  <c r="BY206" i="1" s="1"/>
  <c r="BK239" i="1" a="1"/>
  <c r="BK239" i="1" s="1"/>
  <c r="BE248" i="1" a="1"/>
  <c r="BE248" i="1" s="1"/>
  <c r="BI297" i="1" a="1"/>
  <c r="BI297" i="1" s="1"/>
  <c r="BQ238" i="1" a="1"/>
  <c r="BQ238" i="1" s="1"/>
  <c r="BJ235" i="1" a="1"/>
  <c r="BJ235" i="1" s="1"/>
  <c r="BG283" i="1" a="1"/>
  <c r="BG283" i="1" s="1"/>
  <c r="BM232" i="1" a="1"/>
  <c r="BM232" i="1" s="1"/>
  <c r="BL286" i="1" a="1"/>
  <c r="BL286" i="1" s="1"/>
  <c r="BK209" i="1" a="1"/>
  <c r="BK209" i="1" s="1"/>
  <c r="BE272" i="1" a="1"/>
  <c r="BE272" i="1" s="1"/>
  <c r="BE208" i="1" a="1"/>
  <c r="BE208" i="1" s="1"/>
  <c r="BJ241" i="1" a="1"/>
  <c r="BJ241" i="1" s="1"/>
  <c r="BE243" i="1" a="1"/>
  <c r="BE243" i="1" s="1"/>
  <c r="BI211" i="1" a="1"/>
  <c r="BI211" i="1" s="1"/>
  <c r="BM182" i="1" a="1"/>
  <c r="BM182" i="1" s="1"/>
  <c r="BK207" i="1" a="1"/>
  <c r="BK207" i="1" s="1"/>
  <c r="BJ102" i="1" a="1"/>
  <c r="BJ102" i="1" s="1"/>
  <c r="BP286" i="1" a="1"/>
  <c r="BP286" i="1" s="1"/>
  <c r="BE247" i="1" a="1"/>
  <c r="BE247" i="1" s="1"/>
  <c r="BX249" i="1" a="1"/>
  <c r="BX249" i="1" s="1"/>
  <c r="BG257" i="1" a="1"/>
  <c r="BG257" i="1" s="1"/>
  <c r="BG241" i="1" a="1"/>
  <c r="BG241" i="1" s="1"/>
  <c r="BK246" i="1" a="1"/>
  <c r="BK246" i="1" s="1"/>
  <c r="BS187" i="1" a="1"/>
  <c r="BS187" i="1" s="1"/>
  <c r="BG185" i="1" a="1"/>
  <c r="BG185" i="1" s="1"/>
  <c r="BJ69" i="1" a="1"/>
  <c r="BJ69" i="1" s="1"/>
  <c r="CF69" i="1" s="1"/>
  <c r="BH37" i="1" a="1"/>
  <c r="BH37" i="1" s="1"/>
  <c r="BE115" i="1" a="1"/>
  <c r="BE115" i="1" s="1"/>
  <c r="BF264" i="1" a="1"/>
  <c r="BF264" i="1" s="1"/>
  <c r="BT224" i="1" a="1"/>
  <c r="BT224" i="1" s="1"/>
  <c r="BJ101" i="1" a="1"/>
  <c r="BJ101" i="1" s="1"/>
  <c r="BV275" i="1" a="1"/>
  <c r="BV275" i="1" s="1"/>
  <c r="BE257" i="1" a="1"/>
  <c r="BE257" i="1" s="1"/>
  <c r="BL223" i="1" a="1"/>
  <c r="BL223" i="1" s="1"/>
  <c r="BV262" i="1" a="1"/>
  <c r="BV262" i="1" s="1"/>
  <c r="BI179" i="1" a="1"/>
  <c r="BI179" i="1" s="1"/>
  <c r="BJ249" i="1" a="1"/>
  <c r="BJ249" i="1" s="1"/>
  <c r="BE191" i="1" a="1"/>
  <c r="BE191" i="1" s="1"/>
  <c r="BQ272" i="1" a="1"/>
  <c r="BQ272" i="1" s="1"/>
  <c r="BL233" i="1" a="1"/>
  <c r="BL233" i="1" s="1"/>
  <c r="BK120" i="1" a="1"/>
  <c r="BK120" i="1" s="1"/>
  <c r="BF289" i="1" a="1"/>
  <c r="BF289" i="1" s="1"/>
  <c r="BJ203" i="1" a="1"/>
  <c r="BJ203" i="1" s="1"/>
  <c r="BG176" i="1" a="1"/>
  <c r="BG176" i="1" s="1"/>
  <c r="BN241" i="1" a="1"/>
  <c r="BN241" i="1" s="1"/>
  <c r="BN262" i="1" a="1"/>
  <c r="BN262" i="1" s="1"/>
  <c r="BL263" i="1" a="1"/>
  <c r="BL263" i="1" s="1"/>
  <c r="BG192" i="1" a="1"/>
  <c r="BG192" i="1" s="1"/>
  <c r="BM259" i="1" a="1"/>
  <c r="BM259" i="1" s="1"/>
  <c r="BH219" i="1" a="1"/>
  <c r="BH219" i="1" s="1"/>
  <c r="BW263" i="1" a="1"/>
  <c r="BW263" i="1" s="1"/>
  <c r="BM238" i="1" a="1"/>
  <c r="BM238" i="1" s="1"/>
  <c r="BH247" i="1" a="1"/>
  <c r="BH247" i="1" s="1"/>
  <c r="BG233" i="1" a="1"/>
  <c r="BG233" i="1" s="1"/>
  <c r="BF230" i="1" a="1"/>
  <c r="BF230" i="1" s="1"/>
  <c r="BH77" i="1" a="1"/>
  <c r="BH77" i="1" s="1"/>
  <c r="BT288" i="1" a="1"/>
  <c r="BT288" i="1" s="1"/>
  <c r="BG239" i="1" a="1"/>
  <c r="BG239" i="1" s="1"/>
  <c r="BI287" i="1" a="1"/>
  <c r="BI287" i="1" s="1"/>
  <c r="BF294" i="1" a="1"/>
  <c r="BF294" i="1" s="1"/>
  <c r="BG183" i="1" a="1"/>
  <c r="BG183" i="1" s="1"/>
  <c r="BR235" i="1" a="1"/>
  <c r="BR235" i="1" s="1"/>
  <c r="BE199" i="1" a="1"/>
  <c r="BE199" i="1" s="1"/>
  <c r="BP255" i="1" a="1"/>
  <c r="BP255" i="1" s="1"/>
  <c r="BT287" i="1" a="1"/>
  <c r="BT287" i="1" s="1"/>
  <c r="BK263" i="1" a="1"/>
  <c r="BK263" i="1" s="1"/>
  <c r="BY227" i="1" a="1"/>
  <c r="BY227" i="1" s="1"/>
  <c r="BI239" i="1" a="1"/>
  <c r="BI239" i="1" s="1"/>
  <c r="BM177" i="1" a="1"/>
  <c r="BM177" i="1" s="1"/>
  <c r="BE211" i="1" a="1"/>
  <c r="BE211" i="1" s="1"/>
  <c r="BF291" i="1" a="1"/>
  <c r="BF291" i="1" s="1"/>
  <c r="BE207" i="1" a="1"/>
  <c r="BE207" i="1" s="1"/>
  <c r="BL273" i="1" a="1"/>
  <c r="BL273" i="1" s="1"/>
  <c r="BJ179" i="1" a="1"/>
  <c r="BJ179" i="1" s="1"/>
  <c r="BI254" i="1" a="1"/>
  <c r="BI254" i="1" s="1"/>
  <c r="BH133" i="1" a="1"/>
  <c r="BH133" i="1" s="1"/>
  <c r="BN107" i="1" a="1"/>
  <c r="BN107" i="1" s="1"/>
  <c r="BH38" i="1" a="1"/>
  <c r="BH38" i="1" s="1"/>
  <c r="CD38" i="1" s="1"/>
  <c r="BI85" i="1" a="1"/>
  <c r="BI85" i="1" s="1"/>
  <c r="BQ299" i="1" a="1"/>
  <c r="BQ299" i="1" s="1"/>
  <c r="BE214" i="1" a="1"/>
  <c r="BE214" i="1" s="1"/>
  <c r="BM203" i="1" a="1"/>
  <c r="BM203" i="1" s="1"/>
  <c r="BI215" i="1" a="1"/>
  <c r="BI215" i="1" s="1"/>
  <c r="BJ232" i="1" a="1"/>
  <c r="BJ232" i="1" s="1"/>
  <c r="BN198" i="1" a="1"/>
  <c r="BN198" i="1" s="1"/>
  <c r="BM256" i="1" a="1"/>
  <c r="BM256" i="1" s="1"/>
  <c r="BG264" i="1" a="1"/>
  <c r="BG264" i="1" s="1"/>
  <c r="BK265" i="1" a="1"/>
  <c r="BK265" i="1" s="1"/>
  <c r="BM280" i="1" a="1"/>
  <c r="BM280" i="1" s="1"/>
  <c r="BK223" i="1" a="1"/>
  <c r="BK223" i="1" s="1"/>
  <c r="BL191" i="1" a="1"/>
  <c r="BL191" i="1" s="1"/>
  <c r="BH192" i="1" a="1"/>
  <c r="BH192" i="1" s="1"/>
  <c r="BM191" i="1" a="1"/>
  <c r="BM191" i="1" s="1"/>
  <c r="BL214" i="1" a="1"/>
  <c r="BL214" i="1" s="1"/>
  <c r="BI227" i="1" a="1"/>
  <c r="BI227" i="1" s="1"/>
  <c r="BM231" i="1" a="1"/>
  <c r="BM231" i="1" s="1"/>
  <c r="BX295" i="1" a="1"/>
  <c r="BX295" i="1" s="1"/>
  <c r="BI177" i="1" a="1"/>
  <c r="BI177" i="1" s="1"/>
  <c r="BH193" i="1" a="1"/>
  <c r="BH193" i="1" s="1"/>
  <c r="BL104" i="1" a="1"/>
  <c r="BL104" i="1" s="1"/>
  <c r="BJ110" i="1" a="1"/>
  <c r="BJ110" i="1" s="1"/>
  <c r="BL249" i="1" a="1"/>
  <c r="BL249" i="1" s="1"/>
  <c r="BN264" i="1" a="1"/>
  <c r="BN264" i="1" s="1"/>
  <c r="BI283" i="1" a="1"/>
  <c r="BI283" i="1" s="1"/>
  <c r="BL193" i="1" a="1"/>
  <c r="BL193" i="1" s="1"/>
  <c r="BH296" i="1" a="1"/>
  <c r="BH296" i="1" s="1"/>
  <c r="BM140" i="1" a="1"/>
  <c r="BM140" i="1" s="1"/>
  <c r="BK264" i="1" a="1"/>
  <c r="BK264" i="1" s="1"/>
  <c r="BF99" i="1" a="1"/>
  <c r="BF99" i="1" s="1"/>
  <c r="BN28" i="1" a="1"/>
  <c r="BN28" i="1" s="1"/>
  <c r="CJ28" i="1" s="1"/>
  <c r="BF84" i="1" a="1"/>
  <c r="BF84" i="1" s="1"/>
  <c r="BN248" i="1" a="1"/>
  <c r="BN248" i="1" s="1"/>
  <c r="BR211" i="1" a="1"/>
  <c r="BR211" i="1" s="1"/>
  <c r="BE249" i="1" a="1"/>
  <c r="BE249" i="1" s="1"/>
  <c r="BL192" i="1" a="1"/>
  <c r="BL192" i="1" s="1"/>
  <c r="BS184" i="1" a="1"/>
  <c r="BS184" i="1" s="1"/>
  <c r="BG272" i="1" a="1"/>
  <c r="BG272" i="1" s="1"/>
  <c r="BN184" i="1" a="1"/>
  <c r="BN184" i="1" s="1"/>
  <c r="BJ227" i="1" a="1"/>
  <c r="BJ227" i="1" s="1"/>
  <c r="BU251" i="1" a="1"/>
  <c r="BU251" i="1" s="1"/>
  <c r="BK32" i="1" a="1"/>
  <c r="BK32" i="1" s="1"/>
  <c r="BN67" i="1" a="1"/>
  <c r="BN67" i="1" s="1"/>
  <c r="BL256" i="1" a="1"/>
  <c r="BL256" i="1" s="1"/>
  <c r="BG199" i="1" a="1"/>
  <c r="BG199" i="1" s="1"/>
  <c r="BK224" i="1" a="1"/>
  <c r="BK224" i="1" s="1"/>
  <c r="BJ231" i="1" a="1"/>
  <c r="BJ231" i="1" s="1"/>
  <c r="BJ296" i="1" a="1"/>
  <c r="BJ296" i="1" s="1"/>
  <c r="BE195" i="1" a="1"/>
  <c r="BE195" i="1" s="1"/>
  <c r="BP283" i="1" a="1"/>
  <c r="BP283" i="1" s="1"/>
  <c r="BK256" i="1" a="1"/>
  <c r="BK256" i="1" s="1"/>
  <c r="BK286" i="1" a="1"/>
  <c r="BK286" i="1" s="1"/>
  <c r="BJ263" i="1" a="1"/>
  <c r="BJ263" i="1" s="1"/>
  <c r="BG179" i="1" a="1"/>
  <c r="BG179" i="1" s="1"/>
  <c r="BE128" i="1" a="1"/>
  <c r="BE128" i="1" s="1"/>
  <c r="CA128" i="1" s="1"/>
  <c r="BK211" i="1" a="1"/>
  <c r="BK211" i="1" s="1"/>
  <c r="BM43" i="1" a="1"/>
  <c r="BM43" i="1" s="1"/>
  <c r="BM107" i="1" a="1"/>
  <c r="BM107" i="1" s="1"/>
  <c r="BN131" i="1" a="1"/>
  <c r="BN131" i="1" s="1"/>
  <c r="BK131" i="1" a="1"/>
  <c r="BK131" i="1" s="1"/>
  <c r="CG131" i="1" s="1"/>
  <c r="BH29" i="1" a="1"/>
  <c r="BH29" i="1" s="1"/>
  <c r="CD29" i="1" s="1"/>
  <c r="BK56" i="1" a="1"/>
  <c r="BK56" i="1" s="1"/>
  <c r="CG56" i="1" s="1"/>
  <c r="BH69" i="1" a="1"/>
  <c r="BH69" i="1" s="1"/>
  <c r="BH108" i="1" a="1"/>
  <c r="BH108" i="1" s="1"/>
  <c r="BF273" i="1" a="1"/>
  <c r="BF273" i="1" s="1"/>
  <c r="BJ199" i="1" a="1"/>
  <c r="BJ199" i="1" s="1"/>
  <c r="BN203" i="1" a="1"/>
  <c r="BN203" i="1" s="1"/>
  <c r="BH263" i="1" a="1"/>
  <c r="BH263" i="1" s="1"/>
  <c r="BV211" i="1" a="1"/>
  <c r="BV211" i="1" s="1"/>
  <c r="BH128" i="1" a="1"/>
  <c r="BH128" i="1" s="1"/>
  <c r="BM30" i="1" a="1"/>
  <c r="BM30" i="1" s="1"/>
  <c r="CI30" i="1" s="1"/>
  <c r="BG86" i="1" a="1"/>
  <c r="BG86" i="1" s="1"/>
  <c r="BI110" i="1" a="1"/>
  <c r="BI110" i="1" s="1"/>
  <c r="CE110" i="1" s="1"/>
  <c r="BM134" i="1" a="1"/>
  <c r="BM134" i="1" s="1"/>
  <c r="CI134" i="1" s="1"/>
  <c r="BJ62" i="1" a="1"/>
  <c r="BJ62" i="1" s="1"/>
  <c r="BH68" i="1" a="1"/>
  <c r="BH68" i="1" s="1"/>
  <c r="BH295" i="1" a="1"/>
  <c r="BH295" i="1" s="1"/>
  <c r="BQ175" i="1" a="1"/>
  <c r="BQ175" i="1" s="1"/>
  <c r="BI265" i="1" a="1"/>
  <c r="BI265" i="1" s="1"/>
  <c r="BG219" i="1" a="1"/>
  <c r="BG219" i="1" s="1"/>
  <c r="BH224" i="1" a="1"/>
  <c r="BH224" i="1" s="1"/>
  <c r="BJ104" i="1" a="1"/>
  <c r="BJ104" i="1" s="1"/>
  <c r="BM88" i="1" a="1"/>
  <c r="BM88" i="1" s="1"/>
  <c r="BJ134" i="1" a="1"/>
  <c r="BJ134" i="1" s="1"/>
  <c r="BN102" i="1" a="1"/>
  <c r="BN102" i="1" s="1"/>
  <c r="CJ102" i="1" s="1"/>
  <c r="BF239" i="1" a="1"/>
  <c r="BF239" i="1" s="1"/>
  <c r="BJ259" i="1" a="1"/>
  <c r="BJ259" i="1" s="1"/>
  <c r="BI183" i="1" a="1"/>
  <c r="BI183" i="1" s="1"/>
  <c r="BM185" i="1" a="1"/>
  <c r="BM185" i="1" s="1"/>
  <c r="BK187" i="1" a="1"/>
  <c r="BK187" i="1" s="1"/>
  <c r="BM243" i="1" a="1"/>
  <c r="BM243" i="1" s="1"/>
  <c r="BN183" i="1" a="1"/>
  <c r="BN183" i="1" s="1"/>
  <c r="BF246" i="1" a="1"/>
  <c r="BF246" i="1" s="1"/>
  <c r="BF132" i="1" a="1"/>
  <c r="BF132" i="1" s="1"/>
  <c r="BE83" i="1" a="1"/>
  <c r="BE83" i="1" s="1"/>
  <c r="BH283" i="1" a="1"/>
  <c r="BH283" i="1" s="1"/>
  <c r="BE209" i="1" a="1"/>
  <c r="BE209" i="1" s="1"/>
  <c r="BL176" i="1" a="1"/>
  <c r="BL176" i="1" s="1"/>
  <c r="BK144" i="1" a="1"/>
  <c r="BK144" i="1" s="1"/>
  <c r="BE294" i="1" a="1"/>
  <c r="BE294" i="1" s="1"/>
  <c r="BH238" i="1" a="1"/>
  <c r="BH238" i="1" s="1"/>
  <c r="BW209" i="1" a="1"/>
  <c r="BW209" i="1" s="1"/>
  <c r="BG208" i="1" a="1"/>
  <c r="BG208" i="1" s="1"/>
  <c r="BI206" i="1" a="1"/>
  <c r="BI206" i="1" s="1"/>
  <c r="BN278" i="1" a="1"/>
  <c r="BN278" i="1" s="1"/>
  <c r="BF182" i="1" a="1"/>
  <c r="BF182" i="1" s="1"/>
  <c r="BS185" i="1" a="1"/>
  <c r="BS185" i="1" s="1"/>
  <c r="BY215" i="1" a="1"/>
  <c r="BY215" i="1" s="1"/>
  <c r="BI270" i="1" a="1"/>
  <c r="BI270" i="1" s="1"/>
  <c r="BR271" i="1" a="1"/>
  <c r="BR271" i="1" s="1"/>
  <c r="BV201" i="1" a="1"/>
  <c r="BV201" i="1" s="1"/>
  <c r="BJ281" i="1" a="1"/>
  <c r="BJ281" i="1" s="1"/>
  <c r="BH249" i="1" a="1"/>
  <c r="BH249" i="1" s="1"/>
  <c r="BN243" i="1" a="1"/>
  <c r="BN243" i="1" s="1"/>
  <c r="BM190" i="1" a="1"/>
  <c r="BM190" i="1" s="1"/>
  <c r="BM35" i="1" a="1"/>
  <c r="BM35" i="1" s="1"/>
  <c r="CI35" i="1" s="1"/>
  <c r="BI38" i="1" a="1"/>
  <c r="BI38" i="1" s="1"/>
  <c r="BL24" i="1" a="1"/>
  <c r="BL24" i="1" s="1"/>
  <c r="CH24" i="1" s="1"/>
  <c r="BM275" i="1" a="1"/>
  <c r="BM275" i="1" s="1"/>
  <c r="BW179" i="1" a="1"/>
  <c r="BW179" i="1" s="1"/>
  <c r="BG231" i="1" a="1"/>
  <c r="BG231" i="1" s="1"/>
  <c r="BY214" i="1" a="1"/>
  <c r="BY214" i="1" s="1"/>
  <c r="BM215" i="1" a="1"/>
  <c r="BM215" i="1" s="1"/>
  <c r="BW230" i="1" a="1"/>
  <c r="BW230" i="1" s="1"/>
  <c r="BI235" i="1" a="1"/>
  <c r="BI235" i="1" s="1"/>
  <c r="BJ195" i="1" a="1"/>
  <c r="BJ195" i="1" s="1"/>
  <c r="BH201" i="1" a="1"/>
  <c r="BH201" i="1" s="1"/>
  <c r="BM281" i="1" a="1"/>
  <c r="BM281" i="1" s="1"/>
  <c r="BH46" i="1" a="1"/>
  <c r="BH46" i="1" s="1"/>
  <c r="CD46" i="1" s="1"/>
  <c r="BH94" i="1" a="1"/>
  <c r="BH94" i="1" s="1"/>
  <c r="BH110" i="1" a="1"/>
  <c r="BH110" i="1" s="1"/>
  <c r="BN132" i="1" a="1"/>
  <c r="BN132" i="1" s="1"/>
  <c r="BN123" i="1" a="1"/>
  <c r="BN123" i="1" s="1"/>
  <c r="BM64" i="1" a="1"/>
  <c r="BM64" i="1" s="1"/>
  <c r="BE75" i="1" a="1"/>
  <c r="BE75" i="1" s="1"/>
  <c r="BP294" i="1" a="1"/>
  <c r="BP294" i="1" s="1"/>
  <c r="BK195" i="1" a="1"/>
  <c r="BK195" i="1" s="1"/>
  <c r="BI291" i="1" a="1"/>
  <c r="BI291" i="1" s="1"/>
  <c r="BR231" i="1" a="1"/>
  <c r="BR231" i="1" s="1"/>
  <c r="BF263" i="1" a="1"/>
  <c r="BF263" i="1" s="1"/>
  <c r="BN217" i="1" a="1"/>
  <c r="BN217" i="1" s="1"/>
  <c r="BT235" i="1" a="1"/>
  <c r="BT235" i="1" s="1"/>
  <c r="BM287" i="1" a="1"/>
  <c r="BM287" i="1" s="1"/>
  <c r="BE299" i="1" a="1"/>
  <c r="BE299" i="1" s="1"/>
  <c r="BN191" i="1" a="1"/>
  <c r="BN191" i="1" s="1"/>
  <c r="BS201" i="1" a="1"/>
  <c r="BS201" i="1" s="1"/>
  <c r="BG289" i="1" a="1"/>
  <c r="BG289" i="1" s="1"/>
  <c r="BH30" i="1" a="1"/>
  <c r="BH30" i="1" s="1"/>
  <c r="BM99" i="1" a="1"/>
  <c r="BM99" i="1" s="1"/>
  <c r="BN59" i="1" a="1"/>
  <c r="BN59" i="1" s="1"/>
  <c r="CJ59" i="1" s="1"/>
  <c r="BV195" i="1" a="1"/>
  <c r="BV195" i="1" s="1"/>
  <c r="BV299" i="1" a="1"/>
  <c r="BV299" i="1" s="1"/>
  <c r="BK278" i="1" a="1"/>
  <c r="BK278" i="1" s="1"/>
  <c r="BG187" i="1" a="1"/>
  <c r="BG187" i="1" s="1"/>
  <c r="BE263" i="1" a="1"/>
  <c r="BE263" i="1" s="1"/>
  <c r="BM254" i="1" a="1"/>
  <c r="BM254" i="1" s="1"/>
  <c r="BE281" i="1" a="1"/>
  <c r="BE281" i="1" s="1"/>
  <c r="BY191" i="1" a="1"/>
  <c r="BY191" i="1" s="1"/>
  <c r="BE271" i="1" a="1"/>
  <c r="BE271" i="1" s="1"/>
  <c r="BF91" i="1" a="1"/>
  <c r="BF91" i="1" s="1"/>
  <c r="BN60" i="1" a="1"/>
  <c r="BN60" i="1" s="1"/>
  <c r="BF108" i="1" a="1"/>
  <c r="BF108" i="1" s="1"/>
  <c r="BE230" i="1" a="1"/>
  <c r="BE230" i="1" s="1"/>
  <c r="BS239" i="1" a="1"/>
  <c r="BS239" i="1" s="1"/>
  <c r="BE251" i="1" a="1"/>
  <c r="BE251" i="1" s="1"/>
  <c r="BM219" i="1" a="1"/>
  <c r="BM219" i="1" s="1"/>
  <c r="BK257" i="1" a="1"/>
  <c r="BK257" i="1" s="1"/>
  <c r="BM247" i="1" a="1"/>
  <c r="BM247" i="1" s="1"/>
  <c r="BK214" i="1" a="1"/>
  <c r="BK214" i="1" s="1"/>
  <c r="BI193" i="1" a="1"/>
  <c r="BI193" i="1" s="1"/>
  <c r="BM263" i="1" a="1"/>
  <c r="BM263" i="1" s="1"/>
  <c r="BG209" i="1" a="1"/>
  <c r="BG209" i="1" s="1"/>
  <c r="BN287" i="1" a="1"/>
  <c r="BN287" i="1" s="1"/>
  <c r="BM255" i="1" a="1"/>
  <c r="BM255" i="1" s="1"/>
  <c r="BN126" i="1" a="1"/>
  <c r="BN126" i="1" s="1"/>
  <c r="BM92" i="1" a="1"/>
  <c r="BM92" i="1" s="1"/>
  <c r="BM132" i="1" a="1"/>
  <c r="BM132" i="1" s="1"/>
  <c r="BH84" i="1" a="1"/>
  <c r="BH84" i="1" s="1"/>
  <c r="BG299" i="1" a="1"/>
  <c r="BG299" i="1" s="1"/>
  <c r="BM251" i="1" a="1"/>
  <c r="BM251" i="1" s="1"/>
  <c r="BH265" i="1" a="1"/>
  <c r="BH265" i="1" s="1"/>
  <c r="BH136" i="1" a="1"/>
  <c r="BH136" i="1" s="1"/>
  <c r="BF128" i="1" a="1"/>
  <c r="BF128" i="1" s="1"/>
  <c r="BN275" i="1" a="1"/>
  <c r="BN275" i="1" s="1"/>
  <c r="BE297" i="1" a="1"/>
  <c r="BE297" i="1" s="1"/>
  <c r="BP193" i="1" a="1"/>
  <c r="BP193" i="1" s="1"/>
  <c r="BN177" i="1" a="1"/>
  <c r="BN177" i="1" s="1"/>
  <c r="BP219" i="1" a="1"/>
  <c r="BP219" i="1" s="1"/>
  <c r="BI195" i="1" a="1"/>
  <c r="BI195" i="1" s="1"/>
  <c r="BH291" i="1" a="1"/>
  <c r="BH291" i="1" s="1"/>
  <c r="BE136" i="1" a="1"/>
  <c r="BE136" i="1" s="1"/>
  <c r="BI40" i="1" a="1"/>
  <c r="BI40" i="1" s="1"/>
  <c r="CE40" i="1" s="1"/>
  <c r="BK104" i="1" a="1"/>
  <c r="BK104" i="1" s="1"/>
  <c r="BK70" i="1" a="1"/>
  <c r="BK70" i="1" s="1"/>
  <c r="BJ30" i="1" a="1"/>
  <c r="BJ30" i="1" s="1"/>
  <c r="BJ94" i="1" a="1"/>
  <c r="BJ94" i="1" s="1"/>
  <c r="BE206" i="1" a="1"/>
  <c r="BE206" i="1" s="1"/>
  <c r="BK249" i="1" a="1"/>
  <c r="BK249" i="1" s="1"/>
  <c r="BK259" i="1" a="1"/>
  <c r="BK259" i="1" s="1"/>
  <c r="BM297" i="1" a="1"/>
  <c r="BM297" i="1" s="1"/>
  <c r="BE291" i="1" a="1"/>
  <c r="BE291" i="1" s="1"/>
  <c r="BY177" i="1" a="1"/>
  <c r="BY177" i="1" s="1"/>
  <c r="BF275" i="1" a="1"/>
  <c r="BF275" i="1" s="1"/>
  <c r="BE64" i="1" a="1"/>
  <c r="BE64" i="1" s="1"/>
  <c r="BL64" i="1" a="1"/>
  <c r="BL64" i="1" s="1"/>
  <c r="BE142" i="1" a="1"/>
  <c r="BE142" i="1" s="1"/>
  <c r="CA142" i="1" s="1"/>
  <c r="BS214" i="1" a="1"/>
  <c r="BS214" i="1" s="1"/>
  <c r="BK225" i="1" a="1"/>
  <c r="BK225" i="1" s="1"/>
  <c r="BP297" i="1" a="1"/>
  <c r="BP297" i="1" s="1"/>
  <c r="BR185" i="1" a="1"/>
  <c r="BR185" i="1" s="1"/>
  <c r="BF102" i="1" a="1"/>
  <c r="BF102" i="1" s="1"/>
  <c r="CB102" i="1" s="1"/>
  <c r="BN22" i="1" a="1"/>
  <c r="BN22" i="1" s="1"/>
  <c r="CJ22" i="1" s="1"/>
  <c r="BK88" i="1" a="1"/>
  <c r="BK88" i="1" s="1"/>
  <c r="BL211" i="1" a="1"/>
  <c r="BL211" i="1" s="1"/>
  <c r="BE265" i="1" a="1"/>
  <c r="BE265" i="1" s="1"/>
  <c r="BF257" i="1" a="1"/>
  <c r="BF257" i="1" s="1"/>
  <c r="BL56" i="1" a="1"/>
  <c r="BL56" i="1" s="1"/>
  <c r="CH56" i="1" s="1"/>
  <c r="BJ185" i="1" a="1"/>
  <c r="BJ185" i="1" s="1"/>
  <c r="BW211" i="1" a="1"/>
  <c r="BW211" i="1" s="1"/>
  <c r="BN225" i="1" a="1"/>
  <c r="BN225" i="1" s="1"/>
  <c r="BL257" i="1" a="1"/>
  <c r="BL257" i="1" s="1"/>
  <c r="BG177" i="1" a="1"/>
  <c r="BG177" i="1" s="1"/>
  <c r="BI219" i="1" a="1"/>
  <c r="BI219" i="1" s="1"/>
  <c r="BG291" i="1" a="1"/>
  <c r="BG291" i="1" s="1"/>
  <c r="BF120" i="1" a="1"/>
  <c r="BF120" i="1" s="1"/>
  <c r="BL219" i="1" a="1"/>
  <c r="BL219" i="1" s="1"/>
  <c r="BR177" i="1" a="1"/>
  <c r="BR177" i="1" s="1"/>
  <c r="BT219" i="1" a="1"/>
  <c r="BT219" i="1" s="1"/>
  <c r="BQ283" i="1" a="1"/>
  <c r="BQ283" i="1" s="1"/>
  <c r="BK243" i="1" a="1"/>
  <c r="BK243" i="1" s="1"/>
  <c r="BH251" i="1" a="1"/>
  <c r="BH251" i="1" s="1"/>
  <c r="BM257" i="1" a="1"/>
  <c r="BM257" i="1" s="1"/>
  <c r="BM209" i="1" a="1"/>
  <c r="BM209" i="1" s="1"/>
  <c r="BN193" i="1" a="1"/>
  <c r="BN193" i="1" s="1"/>
  <c r="BT265" i="1" a="1"/>
  <c r="BT265" i="1" s="1"/>
  <c r="BG265" i="1" a="1"/>
  <c r="BG265" i="1" s="1"/>
  <c r="BN273" i="1" a="1"/>
  <c r="BN273" i="1" s="1"/>
  <c r="BJ289" i="1" a="1"/>
  <c r="BJ289" i="1" s="1"/>
  <c r="BK289" i="1" a="1"/>
  <c r="BK289" i="1" s="1"/>
  <c r="BY257" i="1" a="1"/>
  <c r="BY257" i="1" s="1"/>
  <c r="BY222" i="1" a="1"/>
  <c r="BY222" i="1" s="1"/>
  <c r="BL225" i="1" a="1"/>
  <c r="BL225" i="1" s="1"/>
  <c r="BX185" i="1" a="1"/>
  <c r="BX185" i="1" s="1"/>
  <c r="BI209" i="1" a="1"/>
  <c r="BI209" i="1" s="1"/>
  <c r="BN209" i="1" a="1"/>
  <c r="BN209" i="1" s="1"/>
  <c r="BG225" i="1" a="1"/>
  <c r="BG225" i="1" s="1"/>
  <c r="BY209" i="1" a="1"/>
  <c r="BY209" i="1" s="1"/>
  <c r="BQ190" i="1" a="1"/>
  <c r="BQ190" i="1" s="1"/>
  <c r="BS246" i="1" a="1"/>
  <c r="BS246" i="1" s="1"/>
  <c r="BK222" i="1" a="1"/>
  <c r="BK222" i="1" s="1"/>
  <c r="BV286" i="1" a="1"/>
  <c r="BV286" i="1" s="1"/>
  <c r="BY286" i="1" a="1"/>
  <c r="BY286" i="1" s="1"/>
  <c r="BL246" i="1" a="1"/>
  <c r="BL246" i="1" s="1"/>
  <c r="BE238" i="1" a="1"/>
  <c r="BE238" i="1" s="1"/>
  <c r="BI278" i="1" a="1"/>
  <c r="BI278" i="1" s="1"/>
  <c r="BM262" i="1" a="1"/>
  <c r="BM262" i="1" s="1"/>
  <c r="BH182" i="1" a="1"/>
  <c r="BH182" i="1" s="1"/>
  <c r="BL238" i="1" a="1"/>
  <c r="BL238" i="1" s="1"/>
  <c r="BN230" i="1" a="1"/>
  <c r="BN230" i="1" s="1"/>
  <c r="BF262" i="1" a="1"/>
  <c r="BF262" i="1" s="1"/>
  <c r="BI214" i="1" a="1"/>
  <c r="BI214" i="1" s="1"/>
  <c r="BW238" i="1" a="1"/>
  <c r="BW238" i="1" s="1"/>
  <c r="BM198" i="1" a="1"/>
  <c r="BM198" i="1" s="1"/>
  <c r="BF254" i="1" a="1"/>
  <c r="BF254" i="1" s="1"/>
  <c r="BH59" i="1" a="1"/>
  <c r="BH59" i="1" s="1"/>
  <c r="BP206" i="1" a="1"/>
  <c r="BP206" i="1" s="1"/>
  <c r="BE270" i="1" a="1"/>
  <c r="BE270" i="1" s="1"/>
  <c r="BF131" i="1" a="1"/>
  <c r="BF131" i="1" s="1"/>
  <c r="BM75" i="1" a="1"/>
  <c r="BM75" i="1" s="1"/>
  <c r="BN35" i="1" a="1"/>
  <c r="BN35" i="1" s="1"/>
  <c r="BE51" i="1" a="1"/>
  <c r="BE51" i="1" s="1"/>
  <c r="CA51" i="1" s="1"/>
  <c r="BL270" i="1" a="1"/>
  <c r="BL270" i="1" s="1"/>
  <c r="BN254" i="1" a="1"/>
  <c r="BN254" i="1" s="1"/>
  <c r="BF67" i="1" a="1"/>
  <c r="BF67" i="1" s="1"/>
  <c r="CB67" i="1" s="1"/>
  <c r="BN190" i="1" a="1"/>
  <c r="BN190" i="1" s="1"/>
  <c r="BM230" i="1" a="1"/>
  <c r="BM230" i="1" s="1"/>
  <c r="BL51" i="1" a="1"/>
  <c r="BL51" i="1" s="1"/>
  <c r="BK254" i="1" a="1"/>
  <c r="BK254" i="1" s="1"/>
  <c r="BI182" i="1" a="1"/>
  <c r="BI182" i="1" s="1"/>
  <c r="BI246" i="1" a="1"/>
  <c r="BI246" i="1" s="1"/>
  <c r="BK190" i="1" a="1"/>
  <c r="BK190" i="1" s="1"/>
  <c r="BL206" i="1" a="1"/>
  <c r="BL206" i="1" s="1"/>
  <c r="BK35" i="1" a="1"/>
  <c r="BK35" i="1" s="1"/>
  <c r="CG35" i="1" s="1"/>
  <c r="BV190" i="1" a="1"/>
  <c r="BV190" i="1" s="1"/>
  <c r="BF222" i="1" a="1"/>
  <c r="BF222" i="1" s="1"/>
  <c r="BL115" i="1" a="1"/>
  <c r="BL115" i="1" s="1"/>
  <c r="BF286" i="1" a="1"/>
  <c r="BF286" i="1" s="1"/>
  <c r="BQ222" i="1" a="1"/>
  <c r="BQ222" i="1" s="1"/>
  <c r="BK99" i="1" a="1"/>
  <c r="BK99" i="1" s="1"/>
  <c r="CG99" i="1" s="1"/>
  <c r="BN99" i="1" a="1"/>
  <c r="BN99" i="1" s="1"/>
  <c r="BX310" i="1" a="1"/>
  <c r="BX310" i="1" s="1"/>
  <c r="I59" i="5"/>
  <c r="J59" i="5"/>
  <c r="K59" i="5"/>
  <c r="L59" i="5"/>
  <c r="M59" i="5"/>
  <c r="N59" i="5"/>
  <c r="O59" i="5"/>
  <c r="P59" i="5"/>
  <c r="Q59" i="5"/>
  <c r="R59" i="5"/>
  <c r="S59" i="5"/>
  <c r="T59" i="5"/>
  <c r="U59" i="5"/>
  <c r="V59" i="5"/>
  <c r="W59" i="5"/>
  <c r="X59" i="5"/>
  <c r="Y59" i="5"/>
  <c r="Z59" i="5"/>
  <c r="AA59" i="5"/>
  <c r="AB59" i="5"/>
  <c r="AC59" i="5"/>
  <c r="AD59" i="5"/>
  <c r="I60" i="5"/>
  <c r="J60" i="5"/>
  <c r="K60" i="5"/>
  <c r="L60" i="5"/>
  <c r="M60" i="5"/>
  <c r="N60" i="5"/>
  <c r="O60" i="5"/>
  <c r="P60" i="5"/>
  <c r="Q60" i="5"/>
  <c r="R60" i="5"/>
  <c r="S60" i="5"/>
  <c r="T60" i="5"/>
  <c r="U60" i="5"/>
  <c r="V60" i="5"/>
  <c r="W60" i="5"/>
  <c r="X60" i="5"/>
  <c r="Y60" i="5"/>
  <c r="Z60" i="5"/>
  <c r="AA60" i="5"/>
  <c r="AB60" i="5"/>
  <c r="AC60" i="5"/>
  <c r="AD60" i="5"/>
  <c r="I61" i="5"/>
  <c r="J61" i="5"/>
  <c r="K61" i="5"/>
  <c r="L61" i="5"/>
  <c r="M61" i="5"/>
  <c r="N61" i="5"/>
  <c r="O61" i="5"/>
  <c r="P61" i="5"/>
  <c r="Q61" i="5"/>
  <c r="R61" i="5"/>
  <c r="S61" i="5"/>
  <c r="T61" i="5"/>
  <c r="U61" i="5"/>
  <c r="V61" i="5"/>
  <c r="W61" i="5"/>
  <c r="X61" i="5"/>
  <c r="Y61" i="5"/>
  <c r="Z61" i="5"/>
  <c r="AA61" i="5"/>
  <c r="AB61" i="5"/>
  <c r="AC61" i="5"/>
  <c r="AD61" i="5"/>
  <c r="I62" i="5"/>
  <c r="J62" i="5"/>
  <c r="K62" i="5"/>
  <c r="L62" i="5"/>
  <c r="M62" i="5"/>
  <c r="N62" i="5"/>
  <c r="O62" i="5"/>
  <c r="P62" i="5"/>
  <c r="Q62" i="5"/>
  <c r="R62" i="5"/>
  <c r="S62" i="5"/>
  <c r="T62" i="5"/>
  <c r="U62" i="5"/>
  <c r="V62" i="5"/>
  <c r="W62" i="5"/>
  <c r="X62" i="5"/>
  <c r="Y62" i="5"/>
  <c r="Z62" i="5"/>
  <c r="AA62" i="5"/>
  <c r="AB62" i="5"/>
  <c r="AC62" i="5"/>
  <c r="AD62" i="5"/>
  <c r="I63" i="5"/>
  <c r="J63" i="5"/>
  <c r="K63" i="5"/>
  <c r="L63" i="5"/>
  <c r="M63" i="5"/>
  <c r="N63" i="5"/>
  <c r="O63" i="5"/>
  <c r="P63" i="5"/>
  <c r="Q63" i="5"/>
  <c r="R63" i="5"/>
  <c r="S63" i="5"/>
  <c r="T63" i="5"/>
  <c r="U63" i="5"/>
  <c r="V63" i="5"/>
  <c r="W63" i="5"/>
  <c r="X63" i="5"/>
  <c r="Y63" i="5"/>
  <c r="Z63" i="5"/>
  <c r="AA63" i="5"/>
  <c r="AB63" i="5"/>
  <c r="AC63" i="5"/>
  <c r="AD63" i="5"/>
  <c r="I64" i="5"/>
  <c r="J64" i="5"/>
  <c r="K64" i="5"/>
  <c r="L64" i="5"/>
  <c r="M64" i="5"/>
  <c r="N64" i="5"/>
  <c r="O64" i="5"/>
  <c r="P64" i="5"/>
  <c r="Q64" i="5"/>
  <c r="R64" i="5"/>
  <c r="S64" i="5"/>
  <c r="T64" i="5"/>
  <c r="U64" i="5"/>
  <c r="V64" i="5"/>
  <c r="W64" i="5"/>
  <c r="X64" i="5"/>
  <c r="Y64" i="5"/>
  <c r="Z64" i="5"/>
  <c r="AA64" i="5"/>
  <c r="AB64" i="5"/>
  <c r="AC64" i="5"/>
  <c r="AD64" i="5"/>
  <c r="I65" i="5"/>
  <c r="J65" i="5"/>
  <c r="K65" i="5"/>
  <c r="L65" i="5"/>
  <c r="M65" i="5"/>
  <c r="N65" i="5"/>
  <c r="O65" i="5"/>
  <c r="P65" i="5"/>
  <c r="Q65" i="5"/>
  <c r="R65" i="5"/>
  <c r="S65" i="5"/>
  <c r="T65" i="5"/>
  <c r="U65" i="5"/>
  <c r="V65" i="5"/>
  <c r="W65" i="5"/>
  <c r="X65" i="5"/>
  <c r="Y65" i="5"/>
  <c r="Z65" i="5"/>
  <c r="AA65" i="5"/>
  <c r="AB65" i="5"/>
  <c r="AC65" i="5"/>
  <c r="AD65" i="5"/>
  <c r="I66" i="5"/>
  <c r="J66" i="5"/>
  <c r="K66" i="5"/>
  <c r="L66" i="5"/>
  <c r="M66" i="5"/>
  <c r="N66" i="5"/>
  <c r="O66" i="5"/>
  <c r="P66" i="5"/>
  <c r="Q66" i="5"/>
  <c r="R66" i="5"/>
  <c r="S66" i="5"/>
  <c r="T66" i="5"/>
  <c r="U66" i="5"/>
  <c r="V66" i="5"/>
  <c r="W66" i="5"/>
  <c r="X66" i="5"/>
  <c r="Y66" i="5"/>
  <c r="Z66" i="5"/>
  <c r="AA66" i="5"/>
  <c r="AB66" i="5"/>
  <c r="AC66" i="5"/>
  <c r="AD66" i="5"/>
  <c r="I67" i="5"/>
  <c r="J67" i="5"/>
  <c r="K67" i="5"/>
  <c r="L67" i="5"/>
  <c r="M67" i="5"/>
  <c r="N67" i="5"/>
  <c r="O67" i="5"/>
  <c r="P67" i="5"/>
  <c r="Q67" i="5"/>
  <c r="R67" i="5"/>
  <c r="S67" i="5"/>
  <c r="T67" i="5"/>
  <c r="U67" i="5"/>
  <c r="V67" i="5"/>
  <c r="W67" i="5"/>
  <c r="X67" i="5"/>
  <c r="Y67" i="5"/>
  <c r="Z67" i="5"/>
  <c r="AA67" i="5"/>
  <c r="AB67" i="5"/>
  <c r="AC67" i="5"/>
  <c r="AD67" i="5"/>
  <c r="I68" i="5"/>
  <c r="J68" i="5"/>
  <c r="K68" i="5"/>
  <c r="L68" i="5"/>
  <c r="M68" i="5"/>
  <c r="N68" i="5"/>
  <c r="O68" i="5"/>
  <c r="P68" i="5"/>
  <c r="Q68" i="5"/>
  <c r="R68" i="5"/>
  <c r="S68" i="5"/>
  <c r="T68" i="5"/>
  <c r="U68" i="5"/>
  <c r="V68" i="5"/>
  <c r="W68" i="5"/>
  <c r="X68" i="5"/>
  <c r="Y68" i="5"/>
  <c r="Z68" i="5"/>
  <c r="AA68" i="5"/>
  <c r="AB68" i="5"/>
  <c r="AC68" i="5"/>
  <c r="AD68" i="5"/>
  <c r="I69" i="5"/>
  <c r="J69" i="5"/>
  <c r="K69" i="5"/>
  <c r="L69" i="5"/>
  <c r="M69" i="5"/>
  <c r="N69" i="5"/>
  <c r="O69" i="5"/>
  <c r="P69" i="5"/>
  <c r="Q69" i="5"/>
  <c r="R69" i="5"/>
  <c r="S69" i="5"/>
  <c r="T69" i="5"/>
  <c r="U69" i="5"/>
  <c r="V69" i="5"/>
  <c r="W69" i="5"/>
  <c r="X69" i="5"/>
  <c r="Y69" i="5"/>
  <c r="Z69" i="5"/>
  <c r="AA69" i="5"/>
  <c r="AB69" i="5"/>
  <c r="AC69" i="5"/>
  <c r="AD69" i="5"/>
  <c r="I70" i="5"/>
  <c r="J70" i="5"/>
  <c r="K70" i="5"/>
  <c r="L70" i="5"/>
  <c r="M70" i="5"/>
  <c r="N70" i="5"/>
  <c r="O70" i="5"/>
  <c r="P70" i="5"/>
  <c r="Q70" i="5"/>
  <c r="R70" i="5"/>
  <c r="S70" i="5"/>
  <c r="T70" i="5"/>
  <c r="U70" i="5"/>
  <c r="V70" i="5"/>
  <c r="W70" i="5"/>
  <c r="X70" i="5"/>
  <c r="Y70" i="5"/>
  <c r="Z70" i="5"/>
  <c r="AA70" i="5"/>
  <c r="AB70" i="5"/>
  <c r="AC70" i="5"/>
  <c r="AD70" i="5"/>
  <c r="I71" i="5"/>
  <c r="J71" i="5"/>
  <c r="K71" i="5"/>
  <c r="L71" i="5"/>
  <c r="M71" i="5"/>
  <c r="N71" i="5"/>
  <c r="O71" i="5"/>
  <c r="P71" i="5"/>
  <c r="Q71" i="5"/>
  <c r="R71" i="5"/>
  <c r="S71" i="5"/>
  <c r="T71" i="5"/>
  <c r="U71" i="5"/>
  <c r="V71" i="5"/>
  <c r="W71" i="5"/>
  <c r="X71" i="5"/>
  <c r="Y71" i="5"/>
  <c r="Z71" i="5"/>
  <c r="AA71" i="5"/>
  <c r="AB71" i="5"/>
  <c r="AC71" i="5"/>
  <c r="AD71" i="5"/>
  <c r="I72" i="5"/>
  <c r="J72" i="5"/>
  <c r="K72" i="5"/>
  <c r="L72" i="5"/>
  <c r="M72" i="5"/>
  <c r="N72" i="5"/>
  <c r="O72" i="5"/>
  <c r="P72" i="5"/>
  <c r="Q72" i="5"/>
  <c r="R72" i="5"/>
  <c r="S72" i="5"/>
  <c r="T72" i="5"/>
  <c r="U72" i="5"/>
  <c r="V72" i="5"/>
  <c r="W72" i="5"/>
  <c r="X72" i="5"/>
  <c r="Y72" i="5"/>
  <c r="Z72" i="5"/>
  <c r="AA72" i="5"/>
  <c r="AB72" i="5"/>
  <c r="AC72" i="5"/>
  <c r="AD72" i="5"/>
  <c r="I73" i="5"/>
  <c r="J73" i="5"/>
  <c r="K73" i="5"/>
  <c r="L73" i="5"/>
  <c r="M73" i="5"/>
  <c r="N73" i="5"/>
  <c r="O73" i="5"/>
  <c r="P73" i="5"/>
  <c r="Q73" i="5"/>
  <c r="R73" i="5"/>
  <c r="S73" i="5"/>
  <c r="T73" i="5"/>
  <c r="U73" i="5"/>
  <c r="V73" i="5"/>
  <c r="W73" i="5"/>
  <c r="X73" i="5"/>
  <c r="Y73" i="5"/>
  <c r="Z73" i="5"/>
  <c r="AA73" i="5"/>
  <c r="AB73" i="5"/>
  <c r="AC73" i="5"/>
  <c r="AD73" i="5"/>
  <c r="I74" i="5"/>
  <c r="J74" i="5"/>
  <c r="K74" i="5"/>
  <c r="L74" i="5"/>
  <c r="M74" i="5"/>
  <c r="N74" i="5"/>
  <c r="O74" i="5"/>
  <c r="P74" i="5"/>
  <c r="Q74" i="5"/>
  <c r="R74" i="5"/>
  <c r="S74" i="5"/>
  <c r="T74" i="5"/>
  <c r="U74" i="5"/>
  <c r="V74" i="5"/>
  <c r="W74" i="5"/>
  <c r="X74" i="5"/>
  <c r="Y74" i="5"/>
  <c r="Z74" i="5"/>
  <c r="AA74" i="5"/>
  <c r="AB74" i="5"/>
  <c r="AC74" i="5"/>
  <c r="AD74" i="5"/>
  <c r="I75" i="5"/>
  <c r="J75" i="5"/>
  <c r="K75" i="5"/>
  <c r="L75" i="5"/>
  <c r="M75" i="5"/>
  <c r="N75" i="5"/>
  <c r="O75" i="5"/>
  <c r="P75" i="5"/>
  <c r="Q75" i="5"/>
  <c r="R75" i="5"/>
  <c r="S75" i="5"/>
  <c r="T75" i="5"/>
  <c r="U75" i="5"/>
  <c r="V75" i="5"/>
  <c r="W75" i="5"/>
  <c r="X75" i="5"/>
  <c r="Y75" i="5"/>
  <c r="Z75" i="5"/>
  <c r="AA75" i="5"/>
  <c r="AB75" i="5"/>
  <c r="AC75" i="5"/>
  <c r="AD75" i="5"/>
  <c r="I76" i="5"/>
  <c r="J76" i="5"/>
  <c r="K76" i="5"/>
  <c r="L76" i="5"/>
  <c r="M76" i="5"/>
  <c r="N76" i="5"/>
  <c r="O76" i="5"/>
  <c r="P76" i="5"/>
  <c r="Q76" i="5"/>
  <c r="R76" i="5"/>
  <c r="S76" i="5"/>
  <c r="T76" i="5"/>
  <c r="U76" i="5"/>
  <c r="V76" i="5"/>
  <c r="W76" i="5"/>
  <c r="X76" i="5"/>
  <c r="Y76" i="5"/>
  <c r="Z76" i="5"/>
  <c r="AA76" i="5"/>
  <c r="AB76" i="5"/>
  <c r="AC76" i="5"/>
  <c r="AD76" i="5"/>
  <c r="I77" i="5"/>
  <c r="J77" i="5"/>
  <c r="K77" i="5"/>
  <c r="L77" i="5"/>
  <c r="M77" i="5"/>
  <c r="N77" i="5"/>
  <c r="O77" i="5"/>
  <c r="P77" i="5"/>
  <c r="Q77" i="5"/>
  <c r="R77" i="5"/>
  <c r="S77" i="5"/>
  <c r="T77" i="5"/>
  <c r="U77" i="5"/>
  <c r="V77" i="5"/>
  <c r="W77" i="5"/>
  <c r="X77" i="5"/>
  <c r="Y77" i="5"/>
  <c r="Z77" i="5"/>
  <c r="AA77" i="5"/>
  <c r="AB77" i="5"/>
  <c r="AC77" i="5"/>
  <c r="AD77" i="5"/>
  <c r="I78" i="5"/>
  <c r="J78" i="5"/>
  <c r="K78" i="5"/>
  <c r="L78" i="5"/>
  <c r="M78" i="5"/>
  <c r="N78" i="5"/>
  <c r="O78" i="5"/>
  <c r="P78" i="5"/>
  <c r="Q78" i="5"/>
  <c r="R78" i="5"/>
  <c r="S78" i="5"/>
  <c r="T78" i="5"/>
  <c r="U78" i="5"/>
  <c r="V78" i="5"/>
  <c r="W78" i="5"/>
  <c r="X78" i="5"/>
  <c r="Y78" i="5"/>
  <c r="Z78" i="5"/>
  <c r="AA78" i="5"/>
  <c r="AB78" i="5"/>
  <c r="AC78" i="5"/>
  <c r="AD78" i="5"/>
  <c r="I79" i="5"/>
  <c r="J79" i="5"/>
  <c r="K79" i="5"/>
  <c r="L79" i="5"/>
  <c r="M79" i="5"/>
  <c r="N79" i="5"/>
  <c r="O79" i="5"/>
  <c r="P79" i="5"/>
  <c r="Q79" i="5"/>
  <c r="R79" i="5"/>
  <c r="S79" i="5"/>
  <c r="T79" i="5"/>
  <c r="U79" i="5"/>
  <c r="V79" i="5"/>
  <c r="W79" i="5"/>
  <c r="X79" i="5"/>
  <c r="Y79" i="5"/>
  <c r="Z79" i="5"/>
  <c r="AA79" i="5"/>
  <c r="AB79" i="5"/>
  <c r="AC79" i="5"/>
  <c r="AD79" i="5"/>
  <c r="I80" i="5"/>
  <c r="J80" i="5"/>
  <c r="K80" i="5"/>
  <c r="L80" i="5"/>
  <c r="M80" i="5"/>
  <c r="N80" i="5"/>
  <c r="O80" i="5"/>
  <c r="P80" i="5"/>
  <c r="Q80" i="5"/>
  <c r="R80" i="5"/>
  <c r="S80" i="5"/>
  <c r="T80" i="5"/>
  <c r="U80" i="5"/>
  <c r="V80" i="5"/>
  <c r="W80" i="5"/>
  <c r="X80" i="5"/>
  <c r="Y80" i="5"/>
  <c r="Z80" i="5"/>
  <c r="AA80" i="5"/>
  <c r="AB80" i="5"/>
  <c r="AC80" i="5"/>
  <c r="AD80" i="5"/>
  <c r="I81" i="5"/>
  <c r="J81" i="5"/>
  <c r="K81" i="5"/>
  <c r="L81" i="5"/>
  <c r="M81" i="5"/>
  <c r="N81" i="5"/>
  <c r="O81" i="5"/>
  <c r="P81" i="5"/>
  <c r="Q81" i="5"/>
  <c r="R81" i="5"/>
  <c r="S81" i="5"/>
  <c r="T81" i="5"/>
  <c r="U81" i="5"/>
  <c r="V81" i="5"/>
  <c r="W81" i="5"/>
  <c r="X81" i="5"/>
  <c r="Y81" i="5"/>
  <c r="Z81" i="5"/>
  <c r="AA81" i="5"/>
  <c r="AB81" i="5"/>
  <c r="AC81" i="5"/>
  <c r="AD81" i="5"/>
  <c r="I82" i="5"/>
  <c r="J82" i="5"/>
  <c r="K82" i="5"/>
  <c r="L82" i="5"/>
  <c r="M82" i="5"/>
  <c r="N82" i="5"/>
  <c r="O82" i="5"/>
  <c r="P82" i="5"/>
  <c r="Q82" i="5"/>
  <c r="R82" i="5"/>
  <c r="S82" i="5"/>
  <c r="T82" i="5"/>
  <c r="U82" i="5"/>
  <c r="V82" i="5"/>
  <c r="W82" i="5"/>
  <c r="X82" i="5"/>
  <c r="Y82" i="5"/>
  <c r="Z82" i="5"/>
  <c r="AA82" i="5"/>
  <c r="AB82" i="5"/>
  <c r="AC82" i="5"/>
  <c r="AD82" i="5"/>
  <c r="I83" i="5"/>
  <c r="J83" i="5"/>
  <c r="K83" i="5"/>
  <c r="L83" i="5"/>
  <c r="M83" i="5"/>
  <c r="N83" i="5"/>
  <c r="O83" i="5"/>
  <c r="P83" i="5"/>
  <c r="Q83" i="5"/>
  <c r="R83" i="5"/>
  <c r="S83" i="5"/>
  <c r="T83" i="5"/>
  <c r="U83" i="5"/>
  <c r="V83" i="5"/>
  <c r="W83" i="5"/>
  <c r="X83" i="5"/>
  <c r="Y83" i="5"/>
  <c r="Z83" i="5"/>
  <c r="AA83" i="5"/>
  <c r="AB83" i="5"/>
  <c r="AC83" i="5"/>
  <c r="AD83" i="5"/>
  <c r="I84" i="5"/>
  <c r="J84" i="5"/>
  <c r="K84" i="5"/>
  <c r="L84" i="5"/>
  <c r="M84" i="5"/>
  <c r="N84" i="5"/>
  <c r="O84" i="5"/>
  <c r="P84" i="5"/>
  <c r="Q84" i="5"/>
  <c r="R84" i="5"/>
  <c r="S84" i="5"/>
  <c r="T84" i="5"/>
  <c r="U84" i="5"/>
  <c r="V84" i="5"/>
  <c r="W84" i="5"/>
  <c r="X84" i="5"/>
  <c r="Y84" i="5"/>
  <c r="Z84" i="5"/>
  <c r="AA84" i="5"/>
  <c r="AB84" i="5"/>
  <c r="AC84" i="5"/>
  <c r="AD84" i="5"/>
  <c r="I85" i="5"/>
  <c r="J85" i="5"/>
  <c r="K85" i="5"/>
  <c r="L85" i="5"/>
  <c r="M85" i="5"/>
  <c r="N85" i="5"/>
  <c r="O85" i="5"/>
  <c r="P85" i="5"/>
  <c r="Q85" i="5"/>
  <c r="R85" i="5"/>
  <c r="S85" i="5"/>
  <c r="T85" i="5"/>
  <c r="U85" i="5"/>
  <c r="V85" i="5"/>
  <c r="W85" i="5"/>
  <c r="X85" i="5"/>
  <c r="Y85" i="5"/>
  <c r="Z85" i="5"/>
  <c r="AA85" i="5"/>
  <c r="AB85" i="5"/>
  <c r="AC85" i="5"/>
  <c r="AD85" i="5"/>
  <c r="I86" i="5"/>
  <c r="J86" i="5"/>
  <c r="K86" i="5"/>
  <c r="L86" i="5"/>
  <c r="M86" i="5"/>
  <c r="N86" i="5"/>
  <c r="O86" i="5"/>
  <c r="P86" i="5"/>
  <c r="Q86" i="5"/>
  <c r="R86" i="5"/>
  <c r="S86" i="5"/>
  <c r="T86" i="5"/>
  <c r="U86" i="5"/>
  <c r="V86" i="5"/>
  <c r="W86" i="5"/>
  <c r="X86" i="5"/>
  <c r="Y86" i="5"/>
  <c r="Z86" i="5"/>
  <c r="AA86" i="5"/>
  <c r="AB86" i="5"/>
  <c r="AC86" i="5"/>
  <c r="AD86" i="5"/>
  <c r="I87" i="5"/>
  <c r="J87" i="5"/>
  <c r="K87" i="5"/>
  <c r="L87" i="5"/>
  <c r="M87" i="5"/>
  <c r="N87" i="5"/>
  <c r="O87" i="5"/>
  <c r="P87" i="5"/>
  <c r="Q87" i="5"/>
  <c r="R87" i="5"/>
  <c r="S87" i="5"/>
  <c r="T87" i="5"/>
  <c r="U87" i="5"/>
  <c r="V87" i="5"/>
  <c r="W87" i="5"/>
  <c r="X87" i="5"/>
  <c r="Y87" i="5"/>
  <c r="Z87" i="5"/>
  <c r="AA87" i="5"/>
  <c r="AB87" i="5"/>
  <c r="AC87" i="5"/>
  <c r="AD87" i="5"/>
  <c r="I88" i="5"/>
  <c r="J88" i="5"/>
  <c r="K88" i="5"/>
  <c r="L88" i="5"/>
  <c r="M88" i="5"/>
  <c r="N88" i="5"/>
  <c r="O88" i="5"/>
  <c r="P88" i="5"/>
  <c r="Q88" i="5"/>
  <c r="R88" i="5"/>
  <c r="S88" i="5"/>
  <c r="T88" i="5"/>
  <c r="U88" i="5"/>
  <c r="V88" i="5"/>
  <c r="W88" i="5"/>
  <c r="X88" i="5"/>
  <c r="Y88" i="5"/>
  <c r="Z88" i="5"/>
  <c r="AA88" i="5"/>
  <c r="AB88" i="5"/>
  <c r="AC88" i="5"/>
  <c r="AD88" i="5"/>
  <c r="I89" i="5"/>
  <c r="J89" i="5"/>
  <c r="K89" i="5"/>
  <c r="L89" i="5"/>
  <c r="M89" i="5"/>
  <c r="N89" i="5"/>
  <c r="O89" i="5"/>
  <c r="P89" i="5"/>
  <c r="Q89" i="5"/>
  <c r="R89" i="5"/>
  <c r="S89" i="5"/>
  <c r="T89" i="5"/>
  <c r="U89" i="5"/>
  <c r="V89" i="5"/>
  <c r="W89" i="5"/>
  <c r="X89" i="5"/>
  <c r="Y89" i="5"/>
  <c r="Z89" i="5"/>
  <c r="AA89" i="5"/>
  <c r="AB89" i="5"/>
  <c r="AC89" i="5"/>
  <c r="AD89" i="5"/>
  <c r="I90" i="5"/>
  <c r="J90" i="5"/>
  <c r="K90" i="5"/>
  <c r="L90" i="5"/>
  <c r="M90" i="5"/>
  <c r="N90" i="5"/>
  <c r="O90" i="5"/>
  <c r="P90" i="5"/>
  <c r="Q90" i="5"/>
  <c r="R90" i="5"/>
  <c r="S90" i="5"/>
  <c r="T90" i="5"/>
  <c r="U90" i="5"/>
  <c r="V90" i="5"/>
  <c r="W90" i="5"/>
  <c r="X90" i="5"/>
  <c r="Y90" i="5"/>
  <c r="Z90" i="5"/>
  <c r="AA90" i="5"/>
  <c r="AB90" i="5"/>
  <c r="AC90" i="5"/>
  <c r="AD90" i="5"/>
  <c r="I91" i="5"/>
  <c r="J91" i="5"/>
  <c r="K91" i="5"/>
  <c r="L91" i="5"/>
  <c r="M91" i="5"/>
  <c r="N91" i="5"/>
  <c r="O91" i="5"/>
  <c r="P91" i="5"/>
  <c r="Q91" i="5"/>
  <c r="R91" i="5"/>
  <c r="S91" i="5"/>
  <c r="T91" i="5"/>
  <c r="U91" i="5"/>
  <c r="V91" i="5"/>
  <c r="W91" i="5"/>
  <c r="X91" i="5"/>
  <c r="Y91" i="5"/>
  <c r="Z91" i="5"/>
  <c r="AA91" i="5"/>
  <c r="AB91" i="5"/>
  <c r="AC91" i="5"/>
  <c r="AD91" i="5"/>
  <c r="I92" i="5"/>
  <c r="J92" i="5"/>
  <c r="K92" i="5"/>
  <c r="L92" i="5"/>
  <c r="M92" i="5"/>
  <c r="N92" i="5"/>
  <c r="O92" i="5"/>
  <c r="P92" i="5"/>
  <c r="Q92" i="5"/>
  <c r="R92" i="5"/>
  <c r="S92" i="5"/>
  <c r="T92" i="5"/>
  <c r="U92" i="5"/>
  <c r="V92" i="5"/>
  <c r="W92" i="5"/>
  <c r="X92" i="5"/>
  <c r="Y92" i="5"/>
  <c r="Z92" i="5"/>
  <c r="AA92" i="5"/>
  <c r="AB92" i="5"/>
  <c r="AC92" i="5"/>
  <c r="AD92" i="5"/>
  <c r="I93" i="5"/>
  <c r="J93" i="5"/>
  <c r="K93" i="5"/>
  <c r="L93" i="5"/>
  <c r="M93" i="5"/>
  <c r="N93" i="5"/>
  <c r="O93" i="5"/>
  <c r="P93" i="5"/>
  <c r="Q93" i="5"/>
  <c r="R93" i="5"/>
  <c r="S93" i="5"/>
  <c r="T93" i="5"/>
  <c r="U93" i="5"/>
  <c r="V93" i="5"/>
  <c r="W93" i="5"/>
  <c r="X93" i="5"/>
  <c r="Y93" i="5"/>
  <c r="Z93" i="5"/>
  <c r="AA93" i="5"/>
  <c r="AB93" i="5"/>
  <c r="AC93" i="5"/>
  <c r="AD93" i="5"/>
  <c r="I94" i="5"/>
  <c r="J94" i="5"/>
  <c r="K94" i="5"/>
  <c r="L94" i="5"/>
  <c r="M94" i="5"/>
  <c r="N94" i="5"/>
  <c r="O94" i="5"/>
  <c r="P94" i="5"/>
  <c r="Q94" i="5"/>
  <c r="R94" i="5"/>
  <c r="S94" i="5"/>
  <c r="T94" i="5"/>
  <c r="U94" i="5"/>
  <c r="V94" i="5"/>
  <c r="W94" i="5"/>
  <c r="X94" i="5"/>
  <c r="Y94" i="5"/>
  <c r="Z94" i="5"/>
  <c r="AA94" i="5"/>
  <c r="AB94" i="5"/>
  <c r="AC94" i="5"/>
  <c r="AD94" i="5"/>
  <c r="I95" i="5"/>
  <c r="J95" i="5"/>
  <c r="K95" i="5"/>
  <c r="M95" i="5"/>
  <c r="O95" i="5"/>
  <c r="Q95" i="5"/>
  <c r="R95" i="5"/>
  <c r="S95" i="5"/>
  <c r="T95" i="5"/>
  <c r="U95" i="5"/>
  <c r="V95" i="5"/>
  <c r="W95" i="5"/>
  <c r="X95" i="5"/>
  <c r="Y95" i="5"/>
  <c r="Z95" i="5"/>
  <c r="AA95" i="5"/>
  <c r="AB95" i="5"/>
  <c r="AC95" i="5"/>
  <c r="AD95" i="5"/>
  <c r="I96" i="5"/>
  <c r="J96" i="5"/>
  <c r="K96" i="5"/>
  <c r="M96" i="5"/>
  <c r="O96" i="5"/>
  <c r="Q96" i="5"/>
  <c r="R96" i="5"/>
  <c r="S96" i="5"/>
  <c r="T96" i="5"/>
  <c r="U96" i="5"/>
  <c r="V96" i="5"/>
  <c r="W96" i="5"/>
  <c r="X96" i="5"/>
  <c r="Y96" i="5"/>
  <c r="Z96" i="5"/>
  <c r="AA96" i="5"/>
  <c r="AB96" i="5"/>
  <c r="AC96" i="5"/>
  <c r="AD96" i="5"/>
  <c r="I97" i="5"/>
  <c r="J97" i="5"/>
  <c r="K97" i="5"/>
  <c r="L97" i="5"/>
  <c r="M97" i="5"/>
  <c r="N97" i="5"/>
  <c r="O97" i="5"/>
  <c r="P97" i="5"/>
  <c r="Q97" i="5"/>
  <c r="R97" i="5"/>
  <c r="S97" i="5"/>
  <c r="T97" i="5"/>
  <c r="U97" i="5"/>
  <c r="V97" i="5"/>
  <c r="W97" i="5"/>
  <c r="X97" i="5"/>
  <c r="Y97" i="5"/>
  <c r="Z97" i="5"/>
  <c r="AA97" i="5"/>
  <c r="AB97" i="5"/>
  <c r="AC97" i="5"/>
  <c r="AD97" i="5"/>
  <c r="I98" i="5"/>
  <c r="J98" i="5"/>
  <c r="K98" i="5"/>
  <c r="L98" i="5"/>
  <c r="M98" i="5"/>
  <c r="N98" i="5"/>
  <c r="O98" i="5"/>
  <c r="P98" i="5"/>
  <c r="Q98" i="5"/>
  <c r="R98" i="5"/>
  <c r="S98" i="5"/>
  <c r="T98" i="5"/>
  <c r="U98" i="5"/>
  <c r="V98" i="5"/>
  <c r="W98" i="5"/>
  <c r="X98" i="5"/>
  <c r="Y98" i="5"/>
  <c r="Z98" i="5"/>
  <c r="AA98" i="5"/>
  <c r="AB98" i="5"/>
  <c r="AC98" i="5"/>
  <c r="AD98" i="5"/>
  <c r="I99" i="5"/>
  <c r="J99" i="5"/>
  <c r="K99" i="5"/>
  <c r="L99" i="5"/>
  <c r="M99" i="5"/>
  <c r="N99" i="5"/>
  <c r="O99" i="5"/>
  <c r="P99" i="5"/>
  <c r="Q99" i="5"/>
  <c r="R99" i="5"/>
  <c r="S99" i="5"/>
  <c r="T99" i="5"/>
  <c r="U99" i="5"/>
  <c r="V99" i="5"/>
  <c r="W99" i="5"/>
  <c r="X99" i="5"/>
  <c r="Y99" i="5"/>
  <c r="Z99" i="5"/>
  <c r="AA99" i="5"/>
  <c r="AB99" i="5"/>
  <c r="AC99" i="5"/>
  <c r="AD99" i="5"/>
  <c r="I100" i="5"/>
  <c r="J100" i="5"/>
  <c r="K100" i="5"/>
  <c r="L100" i="5"/>
  <c r="M100" i="5"/>
  <c r="N100" i="5"/>
  <c r="O100" i="5"/>
  <c r="P100" i="5"/>
  <c r="Q100" i="5"/>
  <c r="R100" i="5"/>
  <c r="S100" i="5"/>
  <c r="T100" i="5"/>
  <c r="U100" i="5"/>
  <c r="V100" i="5"/>
  <c r="W100" i="5"/>
  <c r="X100" i="5"/>
  <c r="Y100" i="5"/>
  <c r="Z100" i="5"/>
  <c r="AA100" i="5"/>
  <c r="AB100" i="5"/>
  <c r="AC100" i="5"/>
  <c r="AD100" i="5"/>
  <c r="I101" i="5"/>
  <c r="J101" i="5"/>
  <c r="K101" i="5"/>
  <c r="L101" i="5"/>
  <c r="M101" i="5"/>
  <c r="N101" i="5"/>
  <c r="O101" i="5"/>
  <c r="P101" i="5"/>
  <c r="Q101" i="5"/>
  <c r="R101" i="5"/>
  <c r="S101" i="5"/>
  <c r="T101" i="5"/>
  <c r="U101" i="5"/>
  <c r="V101" i="5"/>
  <c r="W101" i="5"/>
  <c r="X101" i="5"/>
  <c r="Y101" i="5"/>
  <c r="Z101" i="5"/>
  <c r="AA101" i="5"/>
  <c r="AB101" i="5"/>
  <c r="AC101" i="5"/>
  <c r="AD101" i="5"/>
  <c r="I102" i="5"/>
  <c r="J102" i="5"/>
  <c r="K102" i="5"/>
  <c r="L102" i="5"/>
  <c r="M102" i="5"/>
  <c r="N102" i="5"/>
  <c r="O102" i="5"/>
  <c r="P102" i="5"/>
  <c r="Q102" i="5"/>
  <c r="R102" i="5"/>
  <c r="S102" i="5"/>
  <c r="T102" i="5"/>
  <c r="U102" i="5"/>
  <c r="V102" i="5"/>
  <c r="W102" i="5"/>
  <c r="X102" i="5"/>
  <c r="Y102" i="5"/>
  <c r="Z102" i="5"/>
  <c r="AA102" i="5"/>
  <c r="AB102" i="5"/>
  <c r="AC102" i="5"/>
  <c r="AD102" i="5"/>
  <c r="I103" i="5"/>
  <c r="J103" i="5"/>
  <c r="K103" i="5"/>
  <c r="L103" i="5"/>
  <c r="M103" i="5"/>
  <c r="N103" i="5"/>
  <c r="O103" i="5"/>
  <c r="P103" i="5"/>
  <c r="Q103" i="5"/>
  <c r="R103" i="5"/>
  <c r="S103" i="5"/>
  <c r="T103" i="5"/>
  <c r="U103" i="5"/>
  <c r="V103" i="5"/>
  <c r="W103" i="5"/>
  <c r="X103" i="5"/>
  <c r="Y103" i="5"/>
  <c r="Z103" i="5"/>
  <c r="AA103" i="5"/>
  <c r="AB103" i="5"/>
  <c r="AC103" i="5"/>
  <c r="AD103" i="5"/>
  <c r="I104" i="5"/>
  <c r="J104" i="5"/>
  <c r="K104" i="5"/>
  <c r="L104" i="5"/>
  <c r="M104" i="5"/>
  <c r="N104" i="5"/>
  <c r="O104" i="5"/>
  <c r="P104" i="5"/>
  <c r="Q104" i="5"/>
  <c r="R104" i="5"/>
  <c r="S104" i="5"/>
  <c r="T104" i="5"/>
  <c r="U104" i="5"/>
  <c r="V104" i="5"/>
  <c r="W104" i="5"/>
  <c r="X104" i="5"/>
  <c r="Y104" i="5"/>
  <c r="Z104" i="5"/>
  <c r="AA104" i="5"/>
  <c r="AB104" i="5"/>
  <c r="AC104" i="5"/>
  <c r="AD104" i="5"/>
  <c r="I105" i="5"/>
  <c r="J105" i="5"/>
  <c r="K105" i="5"/>
  <c r="L105" i="5"/>
  <c r="M105" i="5"/>
  <c r="N105" i="5"/>
  <c r="O105" i="5"/>
  <c r="P105" i="5"/>
  <c r="Q105" i="5"/>
  <c r="R105" i="5"/>
  <c r="S105" i="5"/>
  <c r="T105" i="5"/>
  <c r="U105" i="5"/>
  <c r="V105" i="5"/>
  <c r="W105" i="5"/>
  <c r="X105" i="5"/>
  <c r="Y105" i="5"/>
  <c r="Z105" i="5"/>
  <c r="AA105" i="5"/>
  <c r="AB105" i="5"/>
  <c r="AC105" i="5"/>
  <c r="AD105" i="5"/>
  <c r="I106" i="5"/>
  <c r="J106" i="5"/>
  <c r="K106" i="5"/>
  <c r="M106" i="5"/>
  <c r="O106" i="5"/>
  <c r="Q106" i="5"/>
  <c r="R106" i="5"/>
  <c r="S106" i="5"/>
  <c r="T106" i="5"/>
  <c r="U106" i="5"/>
  <c r="V106" i="5"/>
  <c r="W106" i="5"/>
  <c r="X106" i="5"/>
  <c r="Y106" i="5"/>
  <c r="Z106" i="5"/>
  <c r="AA106" i="5"/>
  <c r="AB106" i="5"/>
  <c r="AC106" i="5"/>
  <c r="AD106" i="5"/>
  <c r="I107" i="5"/>
  <c r="J107" i="5"/>
  <c r="K107" i="5"/>
  <c r="M107" i="5"/>
  <c r="O107" i="5"/>
  <c r="Q107" i="5"/>
  <c r="R107" i="5"/>
  <c r="S107" i="5"/>
  <c r="T107" i="5"/>
  <c r="U107" i="5"/>
  <c r="V107" i="5"/>
  <c r="W107" i="5"/>
  <c r="X107" i="5"/>
  <c r="Y107" i="5"/>
  <c r="Z107" i="5"/>
  <c r="AA107" i="5"/>
  <c r="AB107" i="5"/>
  <c r="AC107" i="5"/>
  <c r="AD107" i="5"/>
  <c r="I108" i="5"/>
  <c r="J108" i="5"/>
  <c r="K108" i="5"/>
  <c r="M108" i="5"/>
  <c r="O108" i="5"/>
  <c r="Q108" i="5"/>
  <c r="R108" i="5"/>
  <c r="S108" i="5"/>
  <c r="T108" i="5"/>
  <c r="U108" i="5"/>
  <c r="V108" i="5"/>
  <c r="W108" i="5"/>
  <c r="X108" i="5"/>
  <c r="Y108" i="5"/>
  <c r="Z108" i="5"/>
  <c r="AA108" i="5"/>
  <c r="AB108" i="5"/>
  <c r="AC108" i="5"/>
  <c r="AD108" i="5"/>
  <c r="I109" i="5"/>
  <c r="J109" i="5"/>
  <c r="K109" i="5"/>
  <c r="M109" i="5"/>
  <c r="O109" i="5"/>
  <c r="Q109" i="5"/>
  <c r="R109" i="5"/>
  <c r="S109" i="5"/>
  <c r="T109" i="5"/>
  <c r="U109" i="5"/>
  <c r="V109" i="5"/>
  <c r="W109" i="5"/>
  <c r="X109" i="5"/>
  <c r="Y109" i="5"/>
  <c r="Z109" i="5"/>
  <c r="AA109" i="5"/>
  <c r="AB109" i="5"/>
  <c r="AC109" i="5"/>
  <c r="AD109" i="5"/>
  <c r="I110" i="5"/>
  <c r="J110" i="5"/>
  <c r="K110" i="5"/>
  <c r="M110" i="5"/>
  <c r="O110" i="5"/>
  <c r="Q110" i="5"/>
  <c r="R110" i="5"/>
  <c r="S110" i="5"/>
  <c r="T110" i="5"/>
  <c r="U110" i="5"/>
  <c r="V110" i="5"/>
  <c r="W110" i="5"/>
  <c r="X110" i="5"/>
  <c r="Y110" i="5"/>
  <c r="Z110" i="5"/>
  <c r="AA110" i="5"/>
  <c r="AB110" i="5"/>
  <c r="AC110" i="5"/>
  <c r="AD110" i="5"/>
  <c r="I111" i="5"/>
  <c r="J111" i="5"/>
  <c r="K111" i="5"/>
  <c r="M111" i="5"/>
  <c r="O111" i="5"/>
  <c r="Q111" i="5"/>
  <c r="R111" i="5"/>
  <c r="S111" i="5"/>
  <c r="T111" i="5"/>
  <c r="U111" i="5"/>
  <c r="V111" i="5"/>
  <c r="W111" i="5"/>
  <c r="X111" i="5"/>
  <c r="Y111" i="5"/>
  <c r="Z111" i="5"/>
  <c r="AA111" i="5"/>
  <c r="AB111" i="5"/>
  <c r="AC111" i="5"/>
  <c r="AD111" i="5"/>
  <c r="E59" i="5"/>
  <c r="F59" i="5"/>
  <c r="G59" i="5"/>
  <c r="H59" i="5"/>
  <c r="E60" i="5"/>
  <c r="F60" i="5"/>
  <c r="G60" i="5"/>
  <c r="H60" i="5"/>
  <c r="E61" i="5"/>
  <c r="F61" i="5"/>
  <c r="G61" i="5"/>
  <c r="H61" i="5"/>
  <c r="E62" i="5"/>
  <c r="F62" i="5"/>
  <c r="G62" i="5"/>
  <c r="H62" i="5"/>
  <c r="E63" i="5"/>
  <c r="F63" i="5"/>
  <c r="G63" i="5"/>
  <c r="H63" i="5"/>
  <c r="E64" i="5"/>
  <c r="F64" i="5"/>
  <c r="G64" i="5"/>
  <c r="H64" i="5"/>
  <c r="E65" i="5"/>
  <c r="G65" i="5"/>
  <c r="H65" i="5"/>
  <c r="E66" i="5"/>
  <c r="F66" i="5"/>
  <c r="G66" i="5"/>
  <c r="H66" i="5"/>
  <c r="E67" i="5"/>
  <c r="F67" i="5"/>
  <c r="G67" i="5"/>
  <c r="H67" i="5"/>
  <c r="E68" i="5"/>
  <c r="F68" i="5"/>
  <c r="G68" i="5"/>
  <c r="H68" i="5"/>
  <c r="E69" i="5"/>
  <c r="F69" i="5"/>
  <c r="G69" i="5"/>
  <c r="H69" i="5"/>
  <c r="E70" i="5"/>
  <c r="F70" i="5"/>
  <c r="G70" i="5"/>
  <c r="H70" i="5"/>
  <c r="E71" i="5"/>
  <c r="F71" i="5"/>
  <c r="G71" i="5"/>
  <c r="H71" i="5"/>
  <c r="E72" i="5"/>
  <c r="F72" i="5"/>
  <c r="G72" i="5"/>
  <c r="H72" i="5"/>
  <c r="E73" i="5"/>
  <c r="F73" i="5"/>
  <c r="G73" i="5"/>
  <c r="H73" i="5"/>
  <c r="E74" i="5"/>
  <c r="F74" i="5"/>
  <c r="G74" i="5"/>
  <c r="H74" i="5"/>
  <c r="E75" i="5"/>
  <c r="F75" i="5"/>
  <c r="G75" i="5"/>
  <c r="H75" i="5"/>
  <c r="E76" i="5"/>
  <c r="F76" i="5"/>
  <c r="G76" i="5"/>
  <c r="H76" i="5"/>
  <c r="E77" i="5"/>
  <c r="F77" i="5"/>
  <c r="G77" i="5"/>
  <c r="H77" i="5"/>
  <c r="E78" i="5"/>
  <c r="F78" i="5"/>
  <c r="G78" i="5"/>
  <c r="H78" i="5"/>
  <c r="E79" i="5"/>
  <c r="F79" i="5"/>
  <c r="G79" i="5"/>
  <c r="H79" i="5"/>
  <c r="E80" i="5"/>
  <c r="F80" i="5"/>
  <c r="G80" i="5"/>
  <c r="H80" i="5"/>
  <c r="E81" i="5"/>
  <c r="F81" i="5"/>
  <c r="G81" i="5"/>
  <c r="H81" i="5"/>
  <c r="E82" i="5"/>
  <c r="F82" i="5"/>
  <c r="G82" i="5"/>
  <c r="H82" i="5"/>
  <c r="E83" i="5"/>
  <c r="F83" i="5"/>
  <c r="G83" i="5"/>
  <c r="H83" i="5"/>
  <c r="E84" i="5"/>
  <c r="F84" i="5"/>
  <c r="G84" i="5"/>
  <c r="H84" i="5"/>
  <c r="E85" i="5"/>
  <c r="F85" i="5"/>
  <c r="G85" i="5"/>
  <c r="H85" i="5"/>
  <c r="E86" i="5"/>
  <c r="F86" i="5"/>
  <c r="G86" i="5"/>
  <c r="H86" i="5"/>
  <c r="E87" i="5"/>
  <c r="F87" i="5"/>
  <c r="G87" i="5"/>
  <c r="H87" i="5"/>
  <c r="E88" i="5"/>
  <c r="F88" i="5"/>
  <c r="G88" i="5"/>
  <c r="H88" i="5"/>
  <c r="E89" i="5"/>
  <c r="F89" i="5"/>
  <c r="G89" i="5"/>
  <c r="H89" i="5"/>
  <c r="E90" i="5"/>
  <c r="F90" i="5"/>
  <c r="G90" i="5"/>
  <c r="H90" i="5"/>
  <c r="E91" i="5"/>
  <c r="F91" i="5"/>
  <c r="G91" i="5"/>
  <c r="H91" i="5"/>
  <c r="E92" i="5"/>
  <c r="F92" i="5"/>
  <c r="G92" i="5"/>
  <c r="H92" i="5"/>
  <c r="E93" i="5"/>
  <c r="F93" i="5"/>
  <c r="G93" i="5"/>
  <c r="H93" i="5"/>
  <c r="E94" i="5"/>
  <c r="F94" i="5"/>
  <c r="G94" i="5"/>
  <c r="H94" i="5"/>
  <c r="E95" i="5"/>
  <c r="F95" i="5"/>
  <c r="G95" i="5"/>
  <c r="H95" i="5"/>
  <c r="E96" i="5"/>
  <c r="F96" i="5"/>
  <c r="G96" i="5"/>
  <c r="H96" i="5"/>
  <c r="E97" i="5"/>
  <c r="F97" i="5"/>
  <c r="G97" i="5"/>
  <c r="H97" i="5"/>
  <c r="E98" i="5"/>
  <c r="F98" i="5"/>
  <c r="G98" i="5"/>
  <c r="H98" i="5"/>
  <c r="E99" i="5"/>
  <c r="F99" i="5"/>
  <c r="G99" i="5"/>
  <c r="H99" i="5"/>
  <c r="E100" i="5"/>
  <c r="F100" i="5"/>
  <c r="G100" i="5"/>
  <c r="H100" i="5"/>
  <c r="E101" i="5"/>
  <c r="F101" i="5"/>
  <c r="G101" i="5"/>
  <c r="H101" i="5"/>
  <c r="E102" i="5"/>
  <c r="F102" i="5"/>
  <c r="G102" i="5"/>
  <c r="H102" i="5"/>
  <c r="E103" i="5"/>
  <c r="F103" i="5"/>
  <c r="G103" i="5"/>
  <c r="H103" i="5"/>
  <c r="E104" i="5"/>
  <c r="F104" i="5"/>
  <c r="G104" i="5"/>
  <c r="H104" i="5"/>
  <c r="E105" i="5"/>
  <c r="F105" i="5"/>
  <c r="G105" i="5"/>
  <c r="H105" i="5"/>
  <c r="E106" i="5"/>
  <c r="F106" i="5"/>
  <c r="G106" i="5"/>
  <c r="H106" i="5"/>
  <c r="E107" i="5"/>
  <c r="F107" i="5"/>
  <c r="G107" i="5"/>
  <c r="H107" i="5"/>
  <c r="E108" i="5"/>
  <c r="F108" i="5"/>
  <c r="G108" i="5"/>
  <c r="H108" i="5"/>
  <c r="E109" i="5"/>
  <c r="F109" i="5"/>
  <c r="G109" i="5"/>
  <c r="H109" i="5"/>
  <c r="E110" i="5"/>
  <c r="F110" i="5"/>
  <c r="G110" i="5"/>
  <c r="H110" i="5"/>
  <c r="E111" i="5"/>
  <c r="F111" i="5"/>
  <c r="G111" i="5"/>
  <c r="H111" i="5"/>
  <c r="Q40" i="8"/>
  <c r="P96" i="8" s="1"/>
  <c r="O40" i="8"/>
  <c r="N96" i="8" s="1"/>
  <c r="M40" i="8"/>
  <c r="L96" i="8" s="1"/>
  <c r="Q39" i="8"/>
  <c r="P95" i="8" s="1"/>
  <c r="O39" i="8"/>
  <c r="N95" i="8" s="1"/>
  <c r="M39" i="8"/>
  <c r="L95" i="8" s="1"/>
  <c r="Q55" i="8"/>
  <c r="P111" i="8" s="1"/>
  <c r="O55" i="8"/>
  <c r="N111" i="8" s="1"/>
  <c r="M55" i="8"/>
  <c r="L111" i="8" s="1"/>
  <c r="Q51" i="8"/>
  <c r="P107" i="8" s="1"/>
  <c r="O51" i="8"/>
  <c r="N107" i="8" s="1"/>
  <c r="M51" i="8"/>
  <c r="L107" i="8" s="1"/>
  <c r="Q50" i="8"/>
  <c r="P106" i="8" s="1"/>
  <c r="O50" i="8"/>
  <c r="N106" i="8" s="1"/>
  <c r="M50" i="8"/>
  <c r="L106" i="8" s="1"/>
  <c r="BR9" i="1" s="1" a="1"/>
  <c r="BR9" i="1" s="1"/>
  <c r="Q54" i="8"/>
  <c r="P110" i="8" s="1"/>
  <c r="O54" i="8"/>
  <c r="N110" i="8" s="1"/>
  <c r="M54" i="8"/>
  <c r="L110" i="8" s="1"/>
  <c r="Q53" i="8"/>
  <c r="P109" i="8" s="1"/>
  <c r="O53" i="8"/>
  <c r="N109" i="8" s="1"/>
  <c r="M53" i="8"/>
  <c r="L109" i="8" s="1"/>
  <c r="Q52" i="8"/>
  <c r="P108" i="8" s="1"/>
  <c r="O52" i="8"/>
  <c r="N108" i="8" s="1"/>
  <c r="M52" i="8"/>
  <c r="L108" i="8" s="1"/>
  <c r="Q40" i="5"/>
  <c r="P96" i="5" s="1"/>
  <c r="O40" i="5"/>
  <c r="N96" i="5" s="1"/>
  <c r="M40" i="5"/>
  <c r="L96" i="5" s="1"/>
  <c r="Q39" i="5"/>
  <c r="P95" i="5" s="1"/>
  <c r="O39" i="5"/>
  <c r="N95" i="5" s="1"/>
  <c r="M39" i="5"/>
  <c r="L95" i="5" s="1"/>
  <c r="Q55" i="5"/>
  <c r="P111" i="5" s="1"/>
  <c r="O55" i="5"/>
  <c r="N111" i="5" s="1"/>
  <c r="M55" i="5"/>
  <c r="L111" i="5" s="1"/>
  <c r="Q51" i="5"/>
  <c r="P107" i="5" s="1"/>
  <c r="O51" i="5"/>
  <c r="N107" i="5" s="1"/>
  <c r="M51" i="5"/>
  <c r="L107" i="5" s="1"/>
  <c r="Q50" i="5"/>
  <c r="P106" i="5" s="1"/>
  <c r="O50" i="5"/>
  <c r="N106" i="5" s="1"/>
  <c r="M50" i="5"/>
  <c r="L106" i="5" s="1"/>
  <c r="Q54" i="5"/>
  <c r="P110" i="5" s="1"/>
  <c r="O54" i="5"/>
  <c r="N110" i="5" s="1"/>
  <c r="M54" i="5"/>
  <c r="L110" i="5" s="1"/>
  <c r="Q53" i="5"/>
  <c r="P109" i="5" s="1"/>
  <c r="O53" i="5"/>
  <c r="N109" i="5" s="1"/>
  <c r="M53" i="5"/>
  <c r="L109" i="5" s="1"/>
  <c r="Q52" i="5"/>
  <c r="P108" i="5" s="1"/>
  <c r="O52" i="5"/>
  <c r="N108" i="5" s="1"/>
  <c r="M52" i="5"/>
  <c r="L108" i="5" s="1"/>
  <c r="AR10" i="1"/>
  <c r="AR11" i="1"/>
  <c r="AR12" i="1"/>
  <c r="AR13" i="1"/>
  <c r="AR14" i="1"/>
  <c r="AR15" i="1"/>
  <c r="AR16" i="1"/>
  <c r="AR17" i="1"/>
  <c r="AR18" i="1"/>
  <c r="AR19" i="1"/>
  <c r="AQ10" i="1"/>
  <c r="AQ11" i="1"/>
  <c r="AQ12" i="1"/>
  <c r="AQ13" i="1"/>
  <c r="AQ14" i="1"/>
  <c r="AQ15" i="1"/>
  <c r="AQ16" i="1"/>
  <c r="AQ17" i="1"/>
  <c r="AQ18" i="1"/>
  <c r="AQ19" i="1"/>
  <c r="AP10" i="1"/>
  <c r="AP11" i="1"/>
  <c r="AP12" i="1"/>
  <c r="AP13" i="1"/>
  <c r="AP14" i="1"/>
  <c r="AP15" i="1"/>
  <c r="AP16" i="1"/>
  <c r="AP17" i="1"/>
  <c r="AP18" i="1"/>
  <c r="AP19" i="1"/>
  <c r="AO10" i="1"/>
  <c r="AO11" i="1"/>
  <c r="AO12" i="1"/>
  <c r="AO13" i="1"/>
  <c r="AO14" i="1"/>
  <c r="AO15" i="1"/>
  <c r="AO16" i="1"/>
  <c r="AO17" i="1"/>
  <c r="AO18" i="1"/>
  <c r="AO19" i="1"/>
  <c r="AN10" i="1"/>
  <c r="AN11" i="1"/>
  <c r="AN12" i="1"/>
  <c r="AN13" i="1"/>
  <c r="AN14" i="1"/>
  <c r="AN15" i="1"/>
  <c r="AN16" i="1"/>
  <c r="AN17" i="1"/>
  <c r="AN18" i="1"/>
  <c r="AN19" i="1"/>
  <c r="AM10" i="1"/>
  <c r="AM11" i="1"/>
  <c r="AM12" i="1"/>
  <c r="AM13" i="1"/>
  <c r="AM14" i="1"/>
  <c r="AM15" i="1"/>
  <c r="AM16" i="1"/>
  <c r="AM17" i="1"/>
  <c r="AM18" i="1"/>
  <c r="AM19" i="1"/>
  <c r="AL10" i="1"/>
  <c r="AL11" i="1"/>
  <c r="AL12" i="1"/>
  <c r="AL13" i="1"/>
  <c r="AL14" i="1"/>
  <c r="AL15" i="1"/>
  <c r="AL16" i="1"/>
  <c r="AL17" i="1"/>
  <c r="AL18" i="1"/>
  <c r="AL19" i="1"/>
  <c r="AK19" i="1"/>
  <c r="AK10" i="1"/>
  <c r="AK11" i="1"/>
  <c r="AK12" i="1"/>
  <c r="AK13" i="1"/>
  <c r="AK14" i="1"/>
  <c r="AK15" i="1"/>
  <c r="AK16" i="1"/>
  <c r="AK17" i="1"/>
  <c r="AK18" i="1"/>
  <c r="AJ10" i="1"/>
  <c r="AJ11" i="1"/>
  <c r="AJ12" i="1"/>
  <c r="AJ13" i="1"/>
  <c r="AJ14" i="1"/>
  <c r="AJ15" i="1"/>
  <c r="AJ16" i="1"/>
  <c r="AJ17" i="1"/>
  <c r="AJ18" i="1"/>
  <c r="AJ19" i="1"/>
  <c r="AI10" i="1"/>
  <c r="AI11" i="1"/>
  <c r="AI12" i="1"/>
  <c r="AI13" i="1"/>
  <c r="AI14" i="1"/>
  <c r="AI15" i="1"/>
  <c r="AI16" i="1"/>
  <c r="AI17" i="1"/>
  <c r="AI18" i="1"/>
  <c r="AI19" i="1"/>
  <c r="AJ9" i="1"/>
  <c r="AK9" i="1"/>
  <c r="AL9" i="1"/>
  <c r="AM9" i="1"/>
  <c r="AN9" i="1"/>
  <c r="AO9" i="1"/>
  <c r="AP9" i="1"/>
  <c r="AQ9" i="1"/>
  <c r="AR9" i="1"/>
  <c r="F24" i="3" l="1"/>
  <c r="CF43" i="1"/>
  <c r="CI120" i="1"/>
  <c r="CJ108" i="1"/>
  <c r="CI44" i="1"/>
  <c r="CF85" i="1"/>
  <c r="CF116" i="1"/>
  <c r="CG51" i="1"/>
  <c r="CD97" i="1"/>
  <c r="CJ97" i="1"/>
  <c r="CE112" i="1"/>
  <c r="CB23" i="1"/>
  <c r="CC66" i="1"/>
  <c r="CE94" i="1"/>
  <c r="CC92" i="1"/>
  <c r="CF104" i="1"/>
  <c r="CD41" i="1"/>
  <c r="CC87" i="1"/>
  <c r="CD98" i="1"/>
  <c r="CH25" i="1"/>
  <c r="CE75" i="1"/>
  <c r="CI74" i="1"/>
  <c r="CA129" i="1"/>
  <c r="CD119" i="1"/>
  <c r="CF113" i="1"/>
  <c r="CF128" i="1"/>
  <c r="CJ62" i="1"/>
  <c r="CI96" i="1"/>
  <c r="CC96" i="1"/>
  <c r="CA35" i="1"/>
  <c r="CF124" i="1"/>
  <c r="CF140" i="1"/>
  <c r="CG140" i="1"/>
  <c r="CF121" i="1"/>
  <c r="CH103" i="1"/>
  <c r="CH110" i="1"/>
  <c r="CH65" i="1"/>
  <c r="CI137" i="1"/>
  <c r="CA69" i="1"/>
  <c r="CI128" i="1"/>
  <c r="CG89" i="1"/>
  <c r="CF114" i="1"/>
  <c r="CG142" i="1"/>
  <c r="CG64" i="1"/>
  <c r="CG77" i="1"/>
  <c r="CF97" i="1"/>
  <c r="CD44" i="1"/>
  <c r="CJ113" i="1"/>
  <c r="CH124" i="1"/>
  <c r="CD137" i="1"/>
  <c r="CJ26" i="1"/>
  <c r="CH33" i="1"/>
  <c r="CG75" i="1"/>
  <c r="CB110" i="1"/>
  <c r="CC24" i="1"/>
  <c r="CJ38" i="1"/>
  <c r="CG134" i="1"/>
  <c r="CI110" i="1"/>
  <c r="BJ20" i="1" a="1"/>
  <c r="BJ20" i="1" s="1"/>
  <c r="CF20" i="1" s="1"/>
  <c r="BG175" i="1" a="1"/>
  <c r="BG175" i="1" s="1"/>
  <c r="BF20" i="1" a="1"/>
  <c r="BF20" i="1" s="1"/>
  <c r="CB20" i="1" s="1"/>
  <c r="BL175" i="1" a="1"/>
  <c r="BL175" i="1" s="1"/>
  <c r="BI175" i="1" a="1"/>
  <c r="BI175" i="1" s="1"/>
  <c r="BH175" i="1" a="1"/>
  <c r="BH175" i="1" s="1"/>
  <c r="BN20" i="1" a="1"/>
  <c r="BN20" i="1" s="1"/>
  <c r="CJ20" i="1" s="1"/>
  <c r="BE175" i="1" a="1"/>
  <c r="BE175" i="1" s="1"/>
  <c r="BK175" i="1" a="1"/>
  <c r="BK175" i="1" s="1"/>
  <c r="BJ175" i="1" a="1"/>
  <c r="BJ175" i="1" s="1"/>
  <c r="F14" i="3"/>
  <c r="CI99" i="1"/>
  <c r="CJ96" i="1"/>
  <c r="CA144" i="1"/>
  <c r="CB122" i="1"/>
  <c r="CE59" i="1"/>
  <c r="CJ118" i="1"/>
  <c r="CG94" i="1"/>
  <c r="CC21" i="1"/>
  <c r="CJ88" i="1"/>
  <c r="CG26" i="1"/>
  <c r="CG102" i="1"/>
  <c r="CD22" i="1"/>
  <c r="CI68" i="1"/>
  <c r="CJ126" i="1"/>
  <c r="CD48" i="1"/>
  <c r="CI102" i="1"/>
  <c r="CE130" i="1"/>
  <c r="CB120" i="1"/>
  <c r="CA136" i="1"/>
  <c r="CH68" i="1"/>
  <c r="CH62" i="1"/>
  <c r="CH91" i="1"/>
  <c r="CF111" i="1"/>
  <c r="CB88" i="1"/>
  <c r="CA119" i="1"/>
  <c r="CD131" i="1"/>
  <c r="CC114" i="1"/>
  <c r="CA52" i="1"/>
  <c r="CE133" i="1"/>
  <c r="CF105" i="1"/>
  <c r="CC84" i="1"/>
  <c r="CG59" i="1"/>
  <c r="CI143" i="1"/>
  <c r="CH140" i="1"/>
  <c r="CG74" i="1"/>
  <c r="I14" i="3"/>
  <c r="BI20" i="1" a="1"/>
  <c r="BI20" i="1" s="1"/>
  <c r="CE20" i="1" s="1"/>
  <c r="BG20" i="1" a="1"/>
  <c r="BG20" i="1" s="1"/>
  <c r="CC20" i="1" s="1"/>
  <c r="BK20" i="1" a="1"/>
  <c r="BK20" i="1" s="1"/>
  <c r="CG20" i="1" s="1"/>
  <c r="BF175" i="1" a="1"/>
  <c r="BF175" i="1" s="1"/>
  <c r="BN175" i="1" a="1"/>
  <c r="BN175" i="1" s="1"/>
  <c r="BH20" i="1" a="1"/>
  <c r="BH20" i="1" s="1"/>
  <c r="CD20" i="1" s="1"/>
  <c r="BE20" i="1" a="1"/>
  <c r="BE20" i="1" s="1"/>
  <c r="CA20" i="1" s="1"/>
  <c r="BL20" i="1" a="1"/>
  <c r="BL20" i="1" s="1"/>
  <c r="CH20" i="1" s="1"/>
  <c r="BM175" i="1" a="1"/>
  <c r="BM175" i="1" s="1"/>
  <c r="BM20" i="1" a="1"/>
  <c r="BM20" i="1" s="1"/>
  <c r="CI20" i="1" s="1"/>
  <c r="I19" i="3"/>
  <c r="F16" i="3"/>
  <c r="I12" i="3"/>
  <c r="F30" i="3"/>
  <c r="F20" i="3"/>
  <c r="I17" i="3"/>
  <c r="F22" i="3"/>
  <c r="F12" i="3"/>
  <c r="I15" i="3"/>
  <c r="CD85" i="1"/>
  <c r="CA126" i="1"/>
  <c r="CC54" i="1"/>
  <c r="CC32" i="1"/>
  <c r="CD128" i="1"/>
  <c r="CG139" i="1"/>
  <c r="CH93" i="1"/>
  <c r="CJ65" i="1"/>
  <c r="CE98" i="1"/>
  <c r="CF87" i="1"/>
  <c r="CE28" i="1"/>
  <c r="CG67" i="1"/>
  <c r="CG103" i="1"/>
  <c r="CA110" i="1"/>
  <c r="CI101" i="1"/>
  <c r="CA29" i="1"/>
  <c r="CI140" i="1"/>
  <c r="CJ94" i="1"/>
  <c r="CH73" i="1"/>
  <c r="CG130" i="1"/>
  <c r="CE34" i="1"/>
  <c r="CG104" i="1"/>
  <c r="CE27" i="1"/>
  <c r="CD96" i="1"/>
  <c r="CH102" i="1"/>
  <c r="CF41" i="1"/>
  <c r="CE125" i="1"/>
  <c r="CI82" i="1"/>
  <c r="CI92" i="1"/>
  <c r="CF93" i="1"/>
  <c r="CF112" i="1"/>
  <c r="CG29" i="1"/>
  <c r="CC39" i="1"/>
  <c r="BR7" i="1"/>
  <c r="BR162" i="1"/>
  <c r="CC7" i="1"/>
  <c r="BG162" i="1"/>
  <c r="CH88" i="1"/>
  <c r="CH60" i="1"/>
  <c r="CG66" i="1"/>
  <c r="CD91" i="1"/>
  <c r="CJ139" i="1"/>
  <c r="CH133" i="1"/>
  <c r="CF29" i="1"/>
  <c r="CC110" i="1"/>
  <c r="CD32" i="1"/>
  <c r="CF108" i="1"/>
  <c r="CB35" i="1"/>
  <c r="CE92" i="1"/>
  <c r="CC120" i="1"/>
  <c r="CI36" i="1"/>
  <c r="CE115" i="1"/>
  <c r="CJ137" i="1"/>
  <c r="CC70" i="1"/>
  <c r="CG69" i="1"/>
  <c r="CJ52" i="1"/>
  <c r="CI127" i="1"/>
  <c r="CA47" i="1"/>
  <c r="CD47" i="1"/>
  <c r="CI129" i="1"/>
  <c r="CB111" i="1"/>
  <c r="CG46" i="1"/>
  <c r="CI29" i="1"/>
  <c r="CA133" i="1"/>
  <c r="CD127" i="1"/>
  <c r="CA28" i="1"/>
  <c r="CC44" i="1"/>
  <c r="CF26" i="1"/>
  <c r="CA23" i="1"/>
  <c r="CA26" i="1"/>
  <c r="CE111" i="1"/>
  <c r="CC42" i="1"/>
  <c r="CF72" i="1"/>
  <c r="CA104" i="1"/>
  <c r="CB89" i="1"/>
  <c r="CI25" i="1"/>
  <c r="CH135" i="1"/>
  <c r="CG39" i="1"/>
  <c r="CC58" i="1"/>
  <c r="CI28" i="1"/>
  <c r="CG23" i="1"/>
  <c r="CH130" i="1"/>
  <c r="CE143" i="1"/>
  <c r="CA87" i="1"/>
  <c r="CI132" i="1"/>
  <c r="CH70" i="1"/>
  <c r="CF44" i="1"/>
  <c r="CE138" i="1"/>
  <c r="CJ35" i="1"/>
  <c r="CC62" i="1"/>
  <c r="CJ30" i="1"/>
  <c r="CF143" i="1"/>
  <c r="CE55" i="1"/>
  <c r="CE135" i="1"/>
  <c r="CH54" i="1"/>
  <c r="CF81" i="1"/>
  <c r="CI54" i="1"/>
  <c r="CG101" i="1"/>
  <c r="CJ130" i="1"/>
  <c r="CH137" i="1"/>
  <c r="CI126" i="1"/>
  <c r="CH111" i="1"/>
  <c r="CJ106" i="1"/>
  <c r="CB130" i="1"/>
  <c r="CE137" i="1"/>
  <c r="CJ50" i="1"/>
  <c r="CF125" i="1"/>
  <c r="CJ121" i="1"/>
  <c r="CJ73" i="1"/>
  <c r="CF110" i="1"/>
  <c r="CE107" i="1"/>
  <c r="CF94" i="1"/>
  <c r="CG95" i="1"/>
  <c r="CJ107" i="1"/>
  <c r="CJ99" i="1"/>
  <c r="CA78" i="1"/>
  <c r="CE113" i="1"/>
  <c r="CG118" i="1"/>
  <c r="CH38" i="1"/>
  <c r="CH119" i="1"/>
  <c r="CC126" i="1"/>
  <c r="CJ128" i="1"/>
  <c r="CD115" i="1"/>
  <c r="CE30" i="1"/>
  <c r="CD78" i="1"/>
  <c r="CH22" i="1"/>
  <c r="CE124" i="1"/>
  <c r="CB113" i="1"/>
  <c r="CD65" i="1"/>
  <c r="CH84" i="1"/>
  <c r="CF56" i="1"/>
  <c r="CC142" i="1"/>
  <c r="CD40" i="1"/>
  <c r="CJ34" i="1"/>
  <c r="CD109" i="1"/>
  <c r="CE103" i="1"/>
  <c r="CG137" i="1"/>
  <c r="CE102" i="1"/>
  <c r="CH123" i="1"/>
  <c r="CC29" i="1"/>
  <c r="CD90" i="1"/>
  <c r="CE37" i="1"/>
  <c r="CF129" i="1"/>
  <c r="CJ142" i="1"/>
  <c r="CG57" i="1"/>
  <c r="CA68" i="1"/>
  <c r="CA59" i="1"/>
  <c r="CJ109" i="1"/>
  <c r="CE78" i="1"/>
  <c r="CG109" i="1"/>
  <c r="CG106" i="1"/>
  <c r="CH134" i="1"/>
  <c r="CA56" i="1"/>
  <c r="CI114" i="1"/>
  <c r="CE99" i="1"/>
  <c r="CI97" i="1"/>
  <c r="CB101" i="1"/>
  <c r="CD63" i="1"/>
  <c r="CA111" i="1"/>
  <c r="CG24" i="1"/>
  <c r="CH126" i="1"/>
  <c r="CJ66" i="1"/>
  <c r="CJ53" i="1"/>
  <c r="CG65" i="1"/>
  <c r="CE44" i="1"/>
  <c r="CI104" i="1"/>
  <c r="CC46" i="1"/>
  <c r="CF115" i="1"/>
  <c r="CE64" i="1"/>
  <c r="CC61" i="1"/>
  <c r="CG55" i="1"/>
  <c r="CH106" i="1"/>
  <c r="CB117" i="1"/>
  <c r="CF48" i="1"/>
  <c r="CE76" i="1"/>
  <c r="CG120" i="1"/>
  <c r="CF102" i="1"/>
  <c r="CB123" i="1"/>
  <c r="CB100" i="1"/>
  <c r="CC127" i="1"/>
  <c r="CH100" i="1"/>
  <c r="CB104" i="1"/>
  <c r="CJ103" i="1"/>
  <c r="CE109" i="1"/>
  <c r="CI27" i="1"/>
  <c r="CH105" i="1"/>
  <c r="CI109" i="1"/>
  <c r="CI111" i="1"/>
  <c r="CE22" i="1"/>
  <c r="CH63" i="1"/>
  <c r="CE144" i="1"/>
  <c r="CH96" i="1"/>
  <c r="CG138" i="1"/>
  <c r="CC112" i="1"/>
  <c r="CA99" i="1"/>
  <c r="CC129" i="1"/>
  <c r="CD103" i="1"/>
  <c r="CD59" i="1"/>
  <c r="CB112" i="1"/>
  <c r="CD60" i="1"/>
  <c r="CD27" i="1"/>
  <c r="CD93" i="1"/>
  <c r="CB132" i="1"/>
  <c r="CA108" i="1"/>
  <c r="CC138" i="1"/>
  <c r="CD140" i="1"/>
  <c r="CC136" i="1"/>
  <c r="CC40" i="1"/>
  <c r="CC55" i="1"/>
  <c r="CC64" i="1"/>
  <c r="CA94" i="1"/>
  <c r="CB27" i="1"/>
  <c r="CC28" i="1"/>
  <c r="CA130" i="1"/>
  <c r="CA61" i="1"/>
  <c r="CB140" i="1"/>
  <c r="CC109" i="1"/>
  <c r="CA116" i="1"/>
  <c r="CC117" i="1"/>
  <c r="CA40" i="1"/>
  <c r="CA107" i="1"/>
  <c r="CD100" i="1"/>
  <c r="CD116" i="1"/>
  <c r="CB103" i="1"/>
  <c r="CC144" i="1"/>
  <c r="CD49" i="1"/>
  <c r="CA70" i="1"/>
  <c r="CJ74" i="1"/>
  <c r="CF30" i="1"/>
  <c r="CJ24" i="1"/>
  <c r="CE95" i="1"/>
  <c r="CA113" i="1"/>
  <c r="CB52" i="1"/>
  <c r="CA27" i="1"/>
  <c r="CG126" i="1"/>
  <c r="CI58" i="1"/>
  <c r="CD123" i="1"/>
  <c r="CH69" i="1"/>
  <c r="CB139" i="1"/>
  <c r="CG70" i="1"/>
  <c r="CH29" i="1"/>
  <c r="CB59" i="1"/>
  <c r="CH113" i="1"/>
  <c r="CB43" i="1"/>
  <c r="CH77" i="1"/>
  <c r="CA127" i="1"/>
  <c r="CE65" i="1"/>
  <c r="CH32" i="1"/>
  <c r="CB50" i="1"/>
  <c r="CI116" i="1"/>
  <c r="CI41" i="1"/>
  <c r="CD101" i="1"/>
  <c r="CB79" i="1"/>
  <c r="CF78" i="1"/>
  <c r="CJ125" i="1"/>
  <c r="CH127" i="1"/>
  <c r="CF95" i="1"/>
  <c r="CF46" i="1"/>
  <c r="CA102" i="1"/>
  <c r="CH104" i="1"/>
  <c r="CH107" i="1"/>
  <c r="CA80" i="1"/>
  <c r="CH116" i="1"/>
  <c r="CD70" i="1"/>
  <c r="CI65" i="1"/>
  <c r="CI89" i="1"/>
  <c r="CJ122" i="1"/>
  <c r="CJ41" i="1"/>
  <c r="CG122" i="1"/>
  <c r="CC89" i="1"/>
  <c r="CD64" i="1"/>
  <c r="CH118" i="1"/>
  <c r="CE119" i="1"/>
  <c r="CH79" i="1"/>
  <c r="CH86" i="1"/>
  <c r="CB49" i="1"/>
  <c r="CI95" i="1"/>
  <c r="CC52" i="1"/>
  <c r="CH94" i="1"/>
  <c r="CH138" i="1"/>
  <c r="CC143" i="1"/>
  <c r="CI77" i="1"/>
  <c r="CA46" i="1"/>
  <c r="CJ105" i="1"/>
  <c r="CA98" i="1"/>
  <c r="CB48" i="1"/>
  <c r="CI119" i="1"/>
  <c r="CE72" i="1"/>
  <c r="CC37" i="1"/>
  <c r="CB141" i="1"/>
  <c r="CC63" i="1"/>
  <c r="CE60" i="1"/>
  <c r="CI113" i="1"/>
  <c r="CG141" i="1"/>
  <c r="CA76" i="1"/>
  <c r="CJ49" i="1"/>
  <c r="CE131" i="1"/>
  <c r="CG113" i="1"/>
  <c r="CE108" i="1"/>
  <c r="CF77" i="1"/>
  <c r="CD34" i="1"/>
  <c r="CJ43" i="1"/>
  <c r="CA137" i="1"/>
  <c r="CC34" i="1"/>
  <c r="CF21" i="1"/>
  <c r="CD134" i="1"/>
  <c r="CB64" i="1"/>
  <c r="CD86" i="1"/>
  <c r="CJ92" i="1"/>
  <c r="CH121" i="1"/>
  <c r="CH39" i="1"/>
  <c r="CA39" i="1"/>
  <c r="CI136" i="1"/>
  <c r="CC88" i="1"/>
  <c r="CF135" i="1"/>
  <c r="CH36" i="1"/>
  <c r="CA97" i="1"/>
  <c r="CI59" i="1"/>
  <c r="CJ83" i="1"/>
  <c r="CH35" i="1"/>
  <c r="CF118" i="1"/>
  <c r="CB76" i="1"/>
  <c r="CD107" i="1"/>
  <c r="CE68" i="1"/>
  <c r="CE29" i="1"/>
  <c r="CB142" i="1"/>
  <c r="CF65" i="1"/>
  <c r="CC33" i="1"/>
  <c r="CD30" i="1"/>
  <c r="CJ91" i="1"/>
  <c r="CI125" i="1"/>
  <c r="CF40" i="1"/>
  <c r="CA96" i="1"/>
  <c r="CI31" i="1"/>
  <c r="CI100" i="1"/>
  <c r="CI106" i="1"/>
  <c r="CB137" i="1"/>
  <c r="CB133" i="1"/>
  <c r="CE53" i="1"/>
  <c r="CE25" i="1"/>
  <c r="CC50" i="1"/>
  <c r="CD37" i="1"/>
  <c r="CC53" i="1"/>
  <c r="CG123" i="1"/>
  <c r="CJ143" i="1"/>
  <c r="CH101" i="1"/>
  <c r="CJ37" i="1"/>
  <c r="CE50" i="1"/>
  <c r="CH90" i="1"/>
  <c r="CG53" i="1"/>
  <c r="CG108" i="1"/>
  <c r="CE47" i="1"/>
  <c r="CG61" i="1"/>
  <c r="CA54" i="1"/>
  <c r="CI90" i="1"/>
  <c r="CF55" i="1"/>
  <c r="CJ98" i="1"/>
  <c r="CE62" i="1"/>
  <c r="CF28" i="1"/>
  <c r="CJ79" i="1"/>
  <c r="CE127" i="1"/>
  <c r="CA36" i="1"/>
  <c r="CJ120" i="1"/>
  <c r="CD61" i="1"/>
  <c r="CC86" i="1"/>
  <c r="CA38" i="1"/>
  <c r="CI108" i="1"/>
  <c r="CF133" i="1"/>
  <c r="CF76" i="1"/>
  <c r="CE123" i="1"/>
  <c r="CD138" i="1"/>
  <c r="CJ87" i="1"/>
  <c r="CJ93" i="1"/>
  <c r="CA83" i="1"/>
  <c r="CB131" i="1"/>
  <c r="CD62" i="1"/>
  <c r="CF139" i="1"/>
  <c r="CF31" i="1"/>
  <c r="CJ111" i="1"/>
  <c r="CA73" i="1"/>
  <c r="CB73" i="1"/>
  <c r="CF23" i="1"/>
  <c r="CB135" i="1"/>
  <c r="CB47" i="1"/>
  <c r="CF101" i="1"/>
  <c r="CE58" i="1"/>
  <c r="CG60" i="1"/>
  <c r="CF107" i="1"/>
  <c r="CF126" i="1"/>
  <c r="CE100" i="1"/>
  <c r="CG121" i="1"/>
  <c r="CF92" i="1"/>
  <c r="CD83" i="1"/>
  <c r="CD42" i="1"/>
  <c r="CD26" i="1"/>
  <c r="CJ25" i="1"/>
  <c r="CG127" i="1"/>
  <c r="CB96" i="1"/>
  <c r="CE97" i="1"/>
  <c r="CH109" i="1"/>
  <c r="CF136" i="1"/>
  <c r="CA86" i="1"/>
  <c r="CE139" i="1"/>
  <c r="CJ47" i="1"/>
  <c r="CI23" i="1"/>
  <c r="CE23" i="1"/>
  <c r="CG68" i="1"/>
  <c r="CA101" i="1"/>
  <c r="CB51" i="1"/>
  <c r="CA105" i="1"/>
  <c r="CE24" i="1"/>
  <c r="CF122" i="1"/>
  <c r="CF70" i="1"/>
  <c r="CD43" i="1"/>
  <c r="CH74" i="1"/>
  <c r="CC68" i="1"/>
  <c r="CJ112" i="1"/>
  <c r="CF61" i="1"/>
  <c r="CA55" i="1"/>
  <c r="CC30" i="1"/>
  <c r="CD56" i="1"/>
  <c r="CE83" i="1"/>
  <c r="CG91" i="1"/>
  <c r="CJ101" i="1"/>
  <c r="CI33" i="1"/>
  <c r="CJ78" i="1"/>
  <c r="CB41" i="1"/>
  <c r="CG49" i="1"/>
  <c r="CD25" i="1"/>
  <c r="CB136" i="1"/>
  <c r="CJ42" i="1"/>
  <c r="CE120" i="1"/>
  <c r="CA118" i="1"/>
  <c r="CI112" i="1"/>
  <c r="CG48" i="1"/>
  <c r="CE116" i="1"/>
  <c r="CF119" i="1"/>
  <c r="CF54" i="1"/>
  <c r="CD80" i="1"/>
  <c r="CI121" i="1"/>
  <c r="CD111" i="1"/>
  <c r="CF37" i="1"/>
  <c r="CA140" i="1"/>
  <c r="CG43" i="1"/>
  <c r="CF63" i="1"/>
  <c r="CH143" i="1"/>
  <c r="CH45" i="1"/>
  <c r="CI37" i="1"/>
  <c r="CB44" i="1"/>
  <c r="CD129" i="1"/>
  <c r="CI85" i="1"/>
  <c r="CA132" i="1"/>
  <c r="CE134" i="1"/>
  <c r="CH48" i="1"/>
  <c r="CA123" i="1"/>
  <c r="CA124" i="1"/>
  <c r="CA25" i="1"/>
  <c r="CH89" i="1"/>
  <c r="CF79" i="1"/>
  <c r="CA33" i="1"/>
  <c r="CC77" i="1"/>
  <c r="CA43" i="1"/>
  <c r="CB58" i="1"/>
  <c r="CA109" i="1"/>
  <c r="CI86" i="1"/>
  <c r="CB124" i="1"/>
  <c r="CA131" i="1"/>
  <c r="CF132" i="1"/>
  <c r="CH55" i="1"/>
  <c r="CG136" i="1"/>
  <c r="CG112" i="1"/>
  <c r="CI115" i="1"/>
  <c r="CH142" i="1"/>
  <c r="CG78" i="1"/>
  <c r="CC36" i="1"/>
  <c r="CG22" i="1"/>
  <c r="CD58" i="1"/>
  <c r="CC78" i="1"/>
  <c r="CC81" i="1"/>
  <c r="CA79" i="1"/>
  <c r="CI63" i="1"/>
  <c r="CG97" i="1"/>
  <c r="CG143" i="1"/>
  <c r="CF91" i="1"/>
  <c r="CJ69" i="1"/>
  <c r="CJ114" i="1"/>
  <c r="CI93" i="1"/>
  <c r="CG87" i="1"/>
  <c r="CF131" i="1"/>
  <c r="CA58" i="1"/>
  <c r="CE36" i="1"/>
  <c r="CE96" i="1"/>
  <c r="CA85" i="1"/>
  <c r="CI84" i="1"/>
  <c r="CF66" i="1"/>
  <c r="CF88" i="1"/>
  <c r="CI21" i="1"/>
  <c r="CG44" i="1"/>
  <c r="CA66" i="1"/>
  <c r="CH139" i="1"/>
  <c r="CB71" i="1"/>
  <c r="CA37" i="1"/>
  <c r="CH58" i="1"/>
  <c r="CC140" i="1"/>
  <c r="CE31" i="1"/>
  <c r="CG100" i="1"/>
  <c r="CF35" i="1"/>
  <c r="CI131" i="1"/>
  <c r="CH50" i="1"/>
  <c r="CE67" i="1"/>
  <c r="CI103" i="1"/>
  <c r="CG105" i="1"/>
  <c r="CJ75" i="1"/>
  <c r="CD139" i="1"/>
  <c r="CE129" i="1"/>
  <c r="CE117" i="1"/>
  <c r="CG83" i="1"/>
  <c r="CF49" i="1"/>
  <c r="CH117" i="1"/>
  <c r="CB34" i="1"/>
  <c r="CG110" i="1"/>
  <c r="CJ116" i="1"/>
  <c r="CH30" i="1"/>
  <c r="CB115" i="1"/>
  <c r="CG34" i="1"/>
  <c r="CB105" i="1"/>
  <c r="CD130" i="1"/>
  <c r="CH141" i="1"/>
  <c r="CB40" i="1"/>
  <c r="CE114" i="1"/>
  <c r="CI123" i="1"/>
  <c r="CH99" i="1"/>
  <c r="CA71" i="1"/>
  <c r="CI130" i="1"/>
  <c r="CH78" i="1"/>
  <c r="CF42" i="1"/>
  <c r="CI50" i="1"/>
  <c r="CA81" i="1"/>
  <c r="CF71" i="1"/>
  <c r="CI52" i="1"/>
  <c r="CB80" i="1"/>
  <c r="CG38" i="1"/>
  <c r="CI67" i="1"/>
  <c r="CB26" i="1"/>
  <c r="CA135" i="1"/>
  <c r="CH80" i="1"/>
  <c r="CE71" i="1"/>
  <c r="CH122" i="1"/>
  <c r="CJ127" i="1"/>
  <c r="CH49" i="1"/>
  <c r="CF83" i="1"/>
  <c r="CF144" i="1"/>
  <c r="CE21" i="1"/>
  <c r="CD36" i="1"/>
  <c r="CB116" i="1"/>
  <c r="CE70" i="1"/>
  <c r="CF58" i="1"/>
  <c r="CJ64" i="1"/>
  <c r="CE128" i="1"/>
  <c r="CF24" i="1"/>
  <c r="CE35" i="1"/>
  <c r="CG90" i="1"/>
  <c r="CI48" i="1"/>
  <c r="CI105" i="1"/>
  <c r="CE61" i="1"/>
  <c r="CB66" i="1"/>
  <c r="CB65" i="1"/>
  <c r="CC137" i="1"/>
  <c r="CG40" i="1"/>
  <c r="CJ138" i="1"/>
  <c r="CB138" i="1"/>
  <c r="CG25" i="1"/>
  <c r="CJ45" i="1"/>
  <c r="CC41" i="1"/>
  <c r="CF57" i="1"/>
  <c r="CB134" i="1"/>
  <c r="CG45" i="1"/>
  <c r="CD92" i="1"/>
  <c r="CA106" i="1"/>
  <c r="CH129" i="1"/>
  <c r="CF68" i="1"/>
  <c r="CI62" i="1"/>
  <c r="CE82" i="1"/>
  <c r="CI138" i="1"/>
  <c r="CB39" i="1"/>
  <c r="CH87" i="1"/>
  <c r="CE52" i="1"/>
  <c r="CB121" i="1"/>
  <c r="CI39" i="1"/>
  <c r="CB126" i="1"/>
  <c r="CI83" i="1"/>
  <c r="CG133" i="1"/>
  <c r="CI46" i="1"/>
  <c r="CD66" i="1"/>
  <c r="CI45" i="1"/>
  <c r="CE80" i="1"/>
  <c r="CE132" i="1"/>
  <c r="CE106" i="1"/>
  <c r="CB82" i="1"/>
  <c r="CF137" i="1"/>
  <c r="CB87" i="1"/>
  <c r="CB24" i="1"/>
  <c r="CC100" i="1"/>
  <c r="CD141" i="1"/>
  <c r="CB106" i="1"/>
  <c r="CC93" i="1"/>
  <c r="CF45" i="1"/>
  <c r="CI66" i="1"/>
  <c r="CJ89" i="1"/>
  <c r="CD122" i="1"/>
  <c r="CE90" i="1"/>
  <c r="CD113" i="1"/>
  <c r="CE89" i="1"/>
  <c r="CB125" i="1"/>
  <c r="CI40" i="1"/>
  <c r="CJ104" i="1"/>
  <c r="CE87" i="1"/>
  <c r="CG63" i="1"/>
  <c r="CE46" i="1"/>
  <c r="CI117" i="1"/>
  <c r="CD88" i="1"/>
  <c r="CD126" i="1"/>
  <c r="CH128" i="1"/>
  <c r="CA60" i="1"/>
  <c r="CJ90" i="1"/>
  <c r="CG42" i="1"/>
  <c r="CA121" i="1"/>
  <c r="CF123" i="1"/>
  <c r="CA91" i="1"/>
  <c r="CE49" i="1"/>
  <c r="CB114" i="1"/>
  <c r="CI81" i="1"/>
  <c r="CE84" i="1"/>
  <c r="CH59" i="1"/>
  <c r="CC31" i="1"/>
  <c r="CI22" i="1"/>
  <c r="CA122" i="1"/>
  <c r="CE63" i="1"/>
  <c r="CB42" i="1"/>
  <c r="CI53" i="1"/>
  <c r="CH44" i="1"/>
  <c r="CB72" i="1"/>
  <c r="CF99" i="1"/>
  <c r="CC57" i="1"/>
  <c r="CD45" i="1"/>
  <c r="CI87" i="1"/>
  <c r="CE73" i="1"/>
  <c r="CH31" i="1"/>
  <c r="CA63" i="1"/>
  <c r="CH21" i="1"/>
  <c r="CJ86" i="1"/>
  <c r="CJ72" i="1"/>
  <c r="CA100" i="1"/>
  <c r="CJ21" i="1"/>
  <c r="CA93" i="1"/>
  <c r="CB144" i="1"/>
  <c r="CG107" i="1"/>
  <c r="CC116" i="1"/>
  <c r="CE136" i="1"/>
  <c r="CJ84" i="1"/>
  <c r="CE141" i="1"/>
  <c r="CG93" i="1"/>
  <c r="CI142" i="1"/>
  <c r="CJ68" i="1"/>
  <c r="CA64" i="1"/>
  <c r="CB108" i="1"/>
  <c r="CD94" i="1"/>
  <c r="CI43" i="1"/>
  <c r="CB99" i="1"/>
  <c r="CA115" i="1"/>
  <c r="CF86" i="1"/>
  <c r="CH28" i="1"/>
  <c r="CG115" i="1"/>
  <c r="CA117" i="1"/>
  <c r="CH115" i="1"/>
  <c r="CJ60" i="1"/>
  <c r="CA75" i="1"/>
  <c r="CI88" i="1"/>
  <c r="CD68" i="1"/>
  <c r="CD108" i="1"/>
  <c r="CD77" i="1"/>
  <c r="CH67" i="1"/>
  <c r="CH131" i="1"/>
  <c r="CA141" i="1"/>
  <c r="CI72" i="1"/>
  <c r="CB128" i="1"/>
  <c r="CB91" i="1"/>
  <c r="CI64" i="1"/>
  <c r="CF62" i="1"/>
  <c r="CD69" i="1"/>
  <c r="CG92" i="1"/>
  <c r="CA92" i="1"/>
  <c r="CC69" i="1"/>
  <c r="CE93" i="1"/>
  <c r="CI118" i="1"/>
  <c r="CD54" i="1"/>
  <c r="CG84" i="1"/>
  <c r="CA62" i="1"/>
  <c r="CD84" i="1"/>
  <c r="CJ123" i="1"/>
  <c r="CG144" i="1"/>
  <c r="CB84" i="1"/>
  <c r="CJ115" i="1"/>
  <c r="CD75" i="1"/>
  <c r="CE56" i="1"/>
  <c r="CC128" i="1"/>
  <c r="CG86" i="1"/>
  <c r="CI94" i="1"/>
  <c r="CF100" i="1"/>
  <c r="CB60" i="1"/>
  <c r="CH85" i="1"/>
  <c r="CC102" i="1"/>
  <c r="CD21" i="1"/>
  <c r="CH51" i="1"/>
  <c r="CJ67" i="1"/>
  <c r="CD133" i="1"/>
  <c r="CG117" i="1"/>
  <c r="CA112" i="1"/>
  <c r="CI91" i="1"/>
  <c r="CG52" i="1"/>
  <c r="CB92" i="1"/>
  <c r="CD136" i="1"/>
  <c r="CJ132" i="1"/>
  <c r="CG32" i="1"/>
  <c r="CF38" i="1"/>
  <c r="CG54" i="1"/>
  <c r="CG85" i="1"/>
  <c r="CI124" i="1"/>
  <c r="CG30" i="1"/>
  <c r="CF80" i="1"/>
  <c r="CG132" i="1"/>
  <c r="CJ124" i="1"/>
  <c r="CI38" i="1"/>
  <c r="CA53" i="1"/>
  <c r="CD118" i="1"/>
  <c r="CI32" i="1"/>
  <c r="CI75" i="1"/>
  <c r="CG88" i="1"/>
  <c r="CD110" i="1"/>
  <c r="CF134" i="1"/>
  <c r="CJ131" i="1"/>
  <c r="CH136" i="1"/>
  <c r="CF52" i="1"/>
  <c r="CJ117" i="1"/>
  <c r="CA84" i="1"/>
  <c r="CD120" i="1"/>
  <c r="CH64" i="1"/>
  <c r="CE38" i="1"/>
  <c r="CI107" i="1"/>
  <c r="CE85" i="1"/>
  <c r="CD112" i="1"/>
  <c r="CJ32" i="1"/>
  <c r="CF53" i="1"/>
  <c r="CE142" i="1"/>
  <c r="CA24" i="1"/>
  <c r="CJ46" i="1"/>
  <c r="AU19" i="1"/>
  <c r="BQ19" i="1" s="1" a="1"/>
  <c r="BQ19" i="1" s="1"/>
  <c r="BC19" i="1"/>
  <c r="BY19" i="1" s="1" a="1"/>
  <c r="BY19" i="1" s="1"/>
  <c r="AV19" i="1"/>
  <c r="BR19" i="1" s="1" a="1"/>
  <c r="BR19" i="1" s="1"/>
  <c r="AW19" i="1"/>
  <c r="BS19" i="1" s="1" a="1"/>
  <c r="BS19" i="1" s="1"/>
  <c r="AX19" i="1"/>
  <c r="BT19" i="1" s="1" a="1"/>
  <c r="BT19" i="1" s="1"/>
  <c r="AY19" i="1"/>
  <c r="BU19" i="1" s="1" a="1"/>
  <c r="BU19" i="1" s="1"/>
  <c r="AZ19" i="1"/>
  <c r="BV19" i="1" s="1" a="1"/>
  <c r="BV19" i="1" s="1"/>
  <c r="BA19" i="1"/>
  <c r="BW19" i="1" s="1" a="1"/>
  <c r="BW19" i="1" s="1"/>
  <c r="BB19" i="1"/>
  <c r="BX19" i="1" s="1" a="1"/>
  <c r="BX19" i="1" s="1"/>
  <c r="BR164" i="1" a="1"/>
  <c r="BR164" i="1" s="1"/>
  <c r="V13" i="1"/>
  <c r="AX13" i="1"/>
  <c r="BT13" i="1" s="1" a="1"/>
  <c r="BT13" i="1" s="1"/>
  <c r="AT13" i="1"/>
  <c r="BP13" i="1" s="1" a="1"/>
  <c r="BP13" i="1" s="1"/>
  <c r="AW13" i="1"/>
  <c r="BS13" i="1" s="1" a="1"/>
  <c r="BS13" i="1" s="1"/>
  <c r="AY13" i="1"/>
  <c r="BU13" i="1" s="1" a="1"/>
  <c r="BU13" i="1" s="1"/>
  <c r="BC13" i="1"/>
  <c r="BY13" i="1" s="1" a="1"/>
  <c r="BY13" i="1" s="1"/>
  <c r="AV13" i="1"/>
  <c r="BR13" i="1" s="1" a="1"/>
  <c r="BR13" i="1" s="1"/>
  <c r="BB13" i="1"/>
  <c r="BX13" i="1" s="1" a="1"/>
  <c r="BX13" i="1" s="1"/>
  <c r="BA13" i="1"/>
  <c r="BW13" i="1" s="1" a="1"/>
  <c r="BW13" i="1" s="1"/>
  <c r="AU13" i="1"/>
  <c r="BQ13" i="1" s="1" a="1"/>
  <c r="BQ13" i="1" s="1"/>
  <c r="AZ13" i="1"/>
  <c r="BV13" i="1" s="1" a="1"/>
  <c r="BV13" i="1" s="1"/>
  <c r="AW9" i="1"/>
  <c r="AX9" i="1"/>
  <c r="BT9" i="1" s="1" a="1"/>
  <c r="BT9" i="1" s="1"/>
  <c r="AY9" i="1"/>
  <c r="AZ9" i="1"/>
  <c r="BA9" i="1"/>
  <c r="BW9" i="1" s="1" a="1"/>
  <c r="BW9" i="1" s="1"/>
  <c r="BB9" i="1"/>
  <c r="BX9" i="1" s="1" a="1"/>
  <c r="BX9" i="1" s="1"/>
  <c r="BC9" i="1"/>
  <c r="BY9" i="1" s="1" a="1"/>
  <c r="BY9" i="1" s="1"/>
  <c r="AT9" i="1"/>
  <c r="BP9" i="1" s="1" a="1"/>
  <c r="BP9" i="1" s="1"/>
  <c r="V12" i="1"/>
  <c r="AW12" i="1"/>
  <c r="BS12" i="1" s="1" a="1"/>
  <c r="BS12" i="1" s="1"/>
  <c r="AX12" i="1"/>
  <c r="BT12" i="1" s="1" a="1"/>
  <c r="BT12" i="1" s="1"/>
  <c r="BC12" i="1"/>
  <c r="BY12" i="1" s="1" a="1"/>
  <c r="BY12" i="1" s="1"/>
  <c r="AV12" i="1"/>
  <c r="BR12" i="1" s="1" a="1"/>
  <c r="BR12" i="1" s="1"/>
  <c r="BB12" i="1"/>
  <c r="BX12" i="1" s="1" a="1"/>
  <c r="BX12" i="1" s="1"/>
  <c r="BA12" i="1"/>
  <c r="BW12" i="1" s="1" a="1"/>
  <c r="BW12" i="1" s="1"/>
  <c r="AU12" i="1"/>
  <c r="BQ12" i="1" s="1" a="1"/>
  <c r="BQ12" i="1" s="1"/>
  <c r="AZ12" i="1"/>
  <c r="AY12" i="1"/>
  <c r="AT12" i="1"/>
  <c r="BP12" i="1" s="1" a="1"/>
  <c r="BP12" i="1" s="1"/>
  <c r="V17" i="1"/>
  <c r="BB17" i="1"/>
  <c r="BX17" i="1" s="1" a="1"/>
  <c r="BX17" i="1" s="1"/>
  <c r="BA17" i="1"/>
  <c r="BW17" i="1" s="1" a="1"/>
  <c r="BW17" i="1" s="1"/>
  <c r="AU17" i="1"/>
  <c r="BQ17" i="1" s="1" a="1"/>
  <c r="BQ17" i="1" s="1"/>
  <c r="AZ17" i="1"/>
  <c r="BV17" i="1" s="1" a="1"/>
  <c r="BV17" i="1" s="1"/>
  <c r="AV17" i="1"/>
  <c r="BR17" i="1" s="1" a="1"/>
  <c r="BR17" i="1" s="1"/>
  <c r="AY17" i="1"/>
  <c r="BU17" i="1" s="1" a="1"/>
  <c r="BU17" i="1" s="1"/>
  <c r="AT17" i="1"/>
  <c r="BP17" i="1" s="1" a="1"/>
  <c r="BP17" i="1" s="1"/>
  <c r="AX17" i="1"/>
  <c r="BT17" i="1" s="1" a="1"/>
  <c r="BT17" i="1" s="1"/>
  <c r="BC17" i="1"/>
  <c r="BY17" i="1" s="1" a="1"/>
  <c r="BY17" i="1" s="1"/>
  <c r="AW17" i="1"/>
  <c r="V11" i="1"/>
  <c r="BC11" i="1"/>
  <c r="BY11" i="1" s="1" a="1"/>
  <c r="BY11" i="1" s="1"/>
  <c r="AV11" i="1"/>
  <c r="BR11" i="1" s="1" a="1"/>
  <c r="BR11" i="1" s="1"/>
  <c r="BB11" i="1"/>
  <c r="BA11" i="1"/>
  <c r="BW11" i="1" s="1" a="1"/>
  <c r="BW11" i="1" s="1"/>
  <c r="AU11" i="1"/>
  <c r="BQ11" i="1" s="1" a="1"/>
  <c r="BQ11" i="1" s="1"/>
  <c r="AZ11" i="1"/>
  <c r="BV11" i="1" s="1" a="1"/>
  <c r="BV11" i="1" s="1"/>
  <c r="AY11" i="1"/>
  <c r="BU11" i="1" s="1" a="1"/>
  <c r="BU11" i="1" s="1"/>
  <c r="AT11" i="1"/>
  <c r="BP11" i="1" s="1" a="1"/>
  <c r="BP11" i="1" s="1"/>
  <c r="AX11" i="1"/>
  <c r="BT11" i="1" s="1" a="1"/>
  <c r="BT11" i="1" s="1"/>
  <c r="AW11" i="1"/>
  <c r="BS11" i="1" s="1" a="1"/>
  <c r="BS11" i="1" s="1"/>
  <c r="V16" i="1"/>
  <c r="BA16" i="1"/>
  <c r="BW16" i="1" s="1" a="1"/>
  <c r="BW16" i="1" s="1"/>
  <c r="AU16" i="1"/>
  <c r="BQ16" i="1" s="1" a="1"/>
  <c r="BQ16" i="1" s="1"/>
  <c r="AZ16" i="1"/>
  <c r="BV16" i="1" s="1" a="1"/>
  <c r="BV16" i="1" s="1"/>
  <c r="AY16" i="1"/>
  <c r="BU16" i="1" s="1" a="1"/>
  <c r="BU16" i="1" s="1"/>
  <c r="AT16" i="1"/>
  <c r="BP16" i="1" s="1" a="1"/>
  <c r="BP16" i="1" s="1"/>
  <c r="BB16" i="1"/>
  <c r="BX16" i="1" s="1" a="1"/>
  <c r="BX16" i="1" s="1"/>
  <c r="AX16" i="1"/>
  <c r="AW16" i="1"/>
  <c r="BS16" i="1" s="1" a="1"/>
  <c r="BS16" i="1" s="1"/>
  <c r="BC16" i="1"/>
  <c r="BY16" i="1" s="1" a="1"/>
  <c r="BY16" i="1" s="1"/>
  <c r="AV16" i="1"/>
  <c r="BR16" i="1" s="1" a="1"/>
  <c r="BR16" i="1" s="1"/>
  <c r="V10" i="1"/>
  <c r="AU10" i="1"/>
  <c r="BQ10" i="1" s="1" a="1"/>
  <c r="BQ10" i="1" s="1"/>
  <c r="BC10" i="1"/>
  <c r="BY10" i="1" s="1" a="1"/>
  <c r="BY10" i="1" s="1"/>
  <c r="BB10" i="1"/>
  <c r="BX10" i="1" s="1" a="1"/>
  <c r="BX10" i="1" s="1"/>
  <c r="AV10" i="1"/>
  <c r="BR10" i="1" s="1" a="1"/>
  <c r="BR10" i="1" s="1"/>
  <c r="AW10" i="1"/>
  <c r="BS10" i="1" s="1" a="1"/>
  <c r="BS10" i="1" s="1"/>
  <c r="AX10" i="1"/>
  <c r="BT10" i="1" s="1" a="1"/>
  <c r="BT10" i="1" s="1"/>
  <c r="AY10" i="1"/>
  <c r="BU10" i="1" s="1" a="1"/>
  <c r="BU10" i="1" s="1"/>
  <c r="AT10" i="1"/>
  <c r="BP10" i="1" s="1" a="1"/>
  <c r="BP10" i="1" s="1"/>
  <c r="AZ10" i="1"/>
  <c r="BV10" i="1" s="1" a="1"/>
  <c r="BV10" i="1" s="1"/>
  <c r="BA10" i="1"/>
  <c r="BW10" i="1" s="1" a="1"/>
  <c r="BW10" i="1" s="1"/>
  <c r="V15" i="1"/>
  <c r="AZ15" i="1"/>
  <c r="BV15" i="1" s="1" a="1"/>
  <c r="BV15" i="1" s="1"/>
  <c r="AY15" i="1"/>
  <c r="AT15" i="1"/>
  <c r="BP15" i="1" s="1" a="1"/>
  <c r="BP15" i="1" s="1"/>
  <c r="AX15" i="1"/>
  <c r="BA15" i="1"/>
  <c r="BW15" i="1" s="1" a="1"/>
  <c r="BW15" i="1" s="1"/>
  <c r="AW15" i="1"/>
  <c r="BS15" i="1" s="1" a="1"/>
  <c r="BS15" i="1" s="1"/>
  <c r="AU15" i="1"/>
  <c r="BQ15" i="1" s="1" a="1"/>
  <c r="BQ15" i="1" s="1"/>
  <c r="BC15" i="1"/>
  <c r="BY15" i="1" s="1" a="1"/>
  <c r="BY15" i="1" s="1"/>
  <c r="AV15" i="1"/>
  <c r="BR15" i="1" s="1" a="1"/>
  <c r="BR15" i="1" s="1"/>
  <c r="BB15" i="1"/>
  <c r="BX15" i="1" s="1" a="1"/>
  <c r="BX15" i="1" s="1"/>
  <c r="V19" i="1"/>
  <c r="AT19" i="1"/>
  <c r="BP19" i="1" s="1" a="1"/>
  <c r="BP19" i="1" s="1"/>
  <c r="V18" i="1"/>
  <c r="BC18" i="1"/>
  <c r="BY18" i="1" s="1" a="1"/>
  <c r="BY18" i="1" s="1"/>
  <c r="AV18" i="1"/>
  <c r="AU18" i="1"/>
  <c r="BQ18" i="1" s="1" a="1"/>
  <c r="BQ18" i="1" s="1"/>
  <c r="AT18" i="1"/>
  <c r="BP18" i="1" s="1" a="1"/>
  <c r="BP18" i="1" s="1"/>
  <c r="BB18" i="1"/>
  <c r="BX18" i="1" s="1" a="1"/>
  <c r="BX18" i="1" s="1"/>
  <c r="BA18" i="1"/>
  <c r="BW18" i="1" s="1" a="1"/>
  <c r="BW18" i="1" s="1"/>
  <c r="AZ18" i="1"/>
  <c r="BV18" i="1" s="1" a="1"/>
  <c r="BV18" i="1" s="1"/>
  <c r="AY18" i="1"/>
  <c r="BU18" i="1" s="1" a="1"/>
  <c r="BU18" i="1" s="1"/>
  <c r="AX18" i="1"/>
  <c r="BT18" i="1" s="1" a="1"/>
  <c r="BT18" i="1" s="1"/>
  <c r="AW18" i="1"/>
  <c r="BS18" i="1" s="1" a="1"/>
  <c r="BS18" i="1" s="1"/>
  <c r="V14" i="1"/>
  <c r="AY14" i="1"/>
  <c r="BU14" i="1" s="1" a="1"/>
  <c r="BU14" i="1" s="1"/>
  <c r="AT14" i="1"/>
  <c r="BP14" i="1" s="1" a="1"/>
  <c r="BP14" i="1" s="1"/>
  <c r="AX14" i="1"/>
  <c r="BT14" i="1" s="1" a="1"/>
  <c r="BT14" i="1" s="1"/>
  <c r="AW14" i="1"/>
  <c r="BS14" i="1" s="1" a="1"/>
  <c r="BS14" i="1" s="1"/>
  <c r="BC14" i="1"/>
  <c r="BY14" i="1" s="1" a="1"/>
  <c r="BY14" i="1" s="1"/>
  <c r="AV14" i="1"/>
  <c r="BR14" i="1" s="1" a="1"/>
  <c r="BR14" i="1" s="1"/>
  <c r="AZ14" i="1"/>
  <c r="BV14" i="1" s="1" a="1"/>
  <c r="BV14" i="1" s="1"/>
  <c r="BB14" i="1"/>
  <c r="BX14" i="1" s="1" a="1"/>
  <c r="BX14" i="1" s="1"/>
  <c r="BA14" i="1"/>
  <c r="BW14" i="1" s="1" a="1"/>
  <c r="BW14" i="1" s="1"/>
  <c r="AU14" i="1"/>
  <c r="BQ14" i="1" s="1" a="1"/>
  <c r="BQ14" i="1" s="1"/>
  <c r="BT171" i="1" l="1" a="1"/>
  <c r="BT171" i="1" s="1"/>
  <c r="BT16" i="1" a="1"/>
  <c r="BT16" i="1" s="1"/>
  <c r="BS164" i="1" a="1"/>
  <c r="BS164" i="1" s="1"/>
  <c r="BS9" i="1" a="1"/>
  <c r="BS9" i="1" s="1"/>
  <c r="BR173" i="1" a="1"/>
  <c r="BR173" i="1" s="1"/>
  <c r="BR18" i="1" a="1"/>
  <c r="BR18" i="1" s="1"/>
  <c r="BS172" i="1" a="1"/>
  <c r="BS172" i="1" s="1"/>
  <c r="BS17" i="1" a="1"/>
  <c r="BS17" i="1" s="1"/>
  <c r="BV167" i="1" a="1"/>
  <c r="BV167" i="1" s="1"/>
  <c r="BV12" i="1" a="1"/>
  <c r="BV12" i="1" s="1"/>
  <c r="BU174" i="1" a="1"/>
  <c r="BU174" i="1" s="1"/>
  <c r="BT170" i="1" a="1"/>
  <c r="BT170" i="1" s="1"/>
  <c r="BT15" i="1" a="1"/>
  <c r="BT15" i="1" s="1"/>
  <c r="BV164" i="1" a="1"/>
  <c r="BV164" i="1" s="1"/>
  <c r="BV9" i="1" a="1"/>
  <c r="BV9" i="1" s="1"/>
  <c r="BU164" i="1" a="1"/>
  <c r="BU164" i="1" s="1"/>
  <c r="BU9" i="1" a="1"/>
  <c r="BU9" i="1" s="1"/>
  <c r="BU170" i="1" a="1"/>
  <c r="BU170" i="1" s="1"/>
  <c r="BU15" i="1" a="1"/>
  <c r="BU15" i="1" s="1"/>
  <c r="BX166" i="1" a="1"/>
  <c r="BX166" i="1" s="1"/>
  <c r="BX11" i="1" a="1"/>
  <c r="BX11" i="1" s="1"/>
  <c r="BU167" i="1" a="1"/>
  <c r="BU167" i="1" s="1"/>
  <c r="BU12" i="1" a="1"/>
  <c r="BU12" i="1" s="1"/>
  <c r="BG9" i="1" a="1"/>
  <c r="BG9" i="1" s="1"/>
  <c r="BG164" i="1" a="1"/>
  <c r="BG164" i="1" s="1"/>
  <c r="BF14" i="1" a="1"/>
  <c r="BF14" i="1" s="1"/>
  <c r="BQ169" i="1" a="1"/>
  <c r="BQ169" i="1" s="1"/>
  <c r="BF169" i="1" a="1"/>
  <c r="BF169" i="1" s="1"/>
  <c r="BM173" i="1" a="1"/>
  <c r="BM173" i="1" s="1"/>
  <c r="BM18" i="1" a="1"/>
  <c r="BM18" i="1" s="1"/>
  <c r="BX173" i="1" a="1"/>
  <c r="BX173" i="1" s="1"/>
  <c r="BG14" i="1" a="1"/>
  <c r="BG14" i="1" s="1"/>
  <c r="BG169" i="1" a="1"/>
  <c r="BG169" i="1" s="1"/>
  <c r="BR169" i="1" a="1"/>
  <c r="BR169" i="1" s="1"/>
  <c r="BT173" i="1" a="1"/>
  <c r="BT173" i="1" s="1"/>
  <c r="BI173" i="1" a="1"/>
  <c r="BI173" i="1" s="1"/>
  <c r="BI18" i="1" a="1"/>
  <c r="BI18" i="1" s="1"/>
  <c r="BN173" i="1" a="1"/>
  <c r="BN173" i="1" s="1"/>
  <c r="BN18" i="1" a="1"/>
  <c r="BN18" i="1" s="1"/>
  <c r="BY173" i="1" a="1"/>
  <c r="BY173" i="1" s="1"/>
  <c r="BL174" i="1" a="1"/>
  <c r="BL174" i="1" s="1"/>
  <c r="BL19" i="1" a="1"/>
  <c r="BL19" i="1" s="1"/>
  <c r="BW174" i="1" a="1"/>
  <c r="BW174" i="1" s="1"/>
  <c r="BF15" i="1" a="1"/>
  <c r="BF15" i="1" s="1"/>
  <c r="BQ170" i="1" a="1"/>
  <c r="BQ170" i="1" s="1"/>
  <c r="BF170" i="1" a="1"/>
  <c r="BF170" i="1" s="1"/>
  <c r="BL10" i="1" a="1"/>
  <c r="BL10" i="1" s="1"/>
  <c r="BL165" i="1" a="1"/>
  <c r="BL165" i="1" s="1"/>
  <c r="BN10" i="1" a="1"/>
  <c r="BN10" i="1" s="1"/>
  <c r="BN165" i="1" a="1"/>
  <c r="BN165" i="1" s="1"/>
  <c r="BE171" i="1" a="1"/>
  <c r="BE171" i="1" s="1"/>
  <c r="BP171" i="1" a="1"/>
  <c r="BP171" i="1" s="1"/>
  <c r="BE16" i="1" a="1"/>
  <c r="BE16" i="1" s="1"/>
  <c r="BP166" i="1" a="1"/>
  <c r="BP166" i="1" s="1"/>
  <c r="BE11" i="1" a="1"/>
  <c r="BE11" i="1" s="1"/>
  <c r="BE166" i="1" a="1"/>
  <c r="BE166" i="1" s="1"/>
  <c r="BQ172" i="1" a="1"/>
  <c r="BQ172" i="1" s="1"/>
  <c r="BF17" i="1" a="1"/>
  <c r="BF17" i="1" s="1"/>
  <c r="BF172" i="1" a="1"/>
  <c r="BF172" i="1" s="1"/>
  <c r="BL167" i="1" a="1"/>
  <c r="BL167" i="1" s="1"/>
  <c r="BL12" i="1" a="1"/>
  <c r="BL12" i="1" s="1"/>
  <c r="BW167" i="1" a="1"/>
  <c r="BW167" i="1" s="1"/>
  <c r="BY164" i="1" a="1"/>
  <c r="BY164" i="1" s="1"/>
  <c r="BN9" i="1" a="1"/>
  <c r="BN9" i="1" s="1"/>
  <c r="BN164" i="1" a="1"/>
  <c r="BN164" i="1" s="1"/>
  <c r="BS168" i="1" a="1"/>
  <c r="BS168" i="1" s="1"/>
  <c r="BH13" i="1" a="1"/>
  <c r="BH13" i="1" s="1"/>
  <c r="BH168" i="1" a="1"/>
  <c r="BH168" i="1" s="1"/>
  <c r="BY169" i="1" a="1"/>
  <c r="BY169" i="1" s="1"/>
  <c r="BN169" i="1" a="1"/>
  <c r="BN169" i="1" s="1"/>
  <c r="BN14" i="1" a="1"/>
  <c r="BN14" i="1" s="1"/>
  <c r="BJ18" i="1" a="1"/>
  <c r="BJ18" i="1" s="1"/>
  <c r="BJ173" i="1" a="1"/>
  <c r="BJ173" i="1" s="1"/>
  <c r="BU173" i="1" a="1"/>
  <c r="BU173" i="1" s="1"/>
  <c r="BM174" i="1" a="1"/>
  <c r="BM174" i="1" s="1"/>
  <c r="BM19" i="1" a="1"/>
  <c r="BM19" i="1" s="1"/>
  <c r="BX174" i="1" a="1"/>
  <c r="BX174" i="1" s="1"/>
  <c r="BH15" i="1" a="1"/>
  <c r="BH15" i="1" s="1"/>
  <c r="BH170" i="1" a="1"/>
  <c r="BH170" i="1" s="1"/>
  <c r="BK10" i="1" a="1"/>
  <c r="BK10" i="1" s="1"/>
  <c r="BK165" i="1" a="1"/>
  <c r="BK165" i="1" s="1"/>
  <c r="BV165" i="1" a="1"/>
  <c r="BV165" i="1" s="1"/>
  <c r="BQ165" i="1" a="1"/>
  <c r="BQ165" i="1" s="1"/>
  <c r="BF10" i="1" a="1"/>
  <c r="BF10" i="1" s="1"/>
  <c r="BF165" i="1" a="1"/>
  <c r="BF165" i="1" s="1"/>
  <c r="BJ171" i="1" a="1"/>
  <c r="BJ171" i="1" s="1"/>
  <c r="BJ16" i="1" a="1"/>
  <c r="BJ16" i="1" s="1"/>
  <c r="BU166" i="1" a="1"/>
  <c r="BU166" i="1" s="1"/>
  <c r="BJ11" i="1" a="1"/>
  <c r="BJ11" i="1" s="1"/>
  <c r="BJ166" i="1" a="1"/>
  <c r="BJ166" i="1" s="1"/>
  <c r="BH172" i="1" a="1"/>
  <c r="BH172" i="1" s="1"/>
  <c r="BH17" i="1" a="1"/>
  <c r="BH17" i="1" s="1"/>
  <c r="BL17" i="1" a="1"/>
  <c r="BL17" i="1" s="1"/>
  <c r="BL172" i="1" a="1"/>
  <c r="BL172" i="1" s="1"/>
  <c r="BW172" i="1" a="1"/>
  <c r="BW172" i="1" s="1"/>
  <c r="BM167" i="1" a="1"/>
  <c r="BM167" i="1" s="1"/>
  <c r="BM12" i="1" a="1"/>
  <c r="BM12" i="1" s="1"/>
  <c r="BX167" i="1" a="1"/>
  <c r="BX167" i="1" s="1"/>
  <c r="BQ164" i="1" a="1"/>
  <c r="BQ164" i="1" s="1"/>
  <c r="BF9" i="1" a="1"/>
  <c r="BF9" i="1" s="1"/>
  <c r="BF164" i="1" a="1"/>
  <c r="BF164" i="1" s="1"/>
  <c r="BK168" i="1" a="1"/>
  <c r="BK168" i="1" s="1"/>
  <c r="BK13" i="1" a="1"/>
  <c r="BK13" i="1" s="1"/>
  <c r="BV168" i="1" a="1"/>
  <c r="BV168" i="1" s="1"/>
  <c r="BE13" i="1" a="1"/>
  <c r="BE13" i="1" s="1"/>
  <c r="BP168" i="1" a="1"/>
  <c r="BP168" i="1" s="1"/>
  <c r="BE168" i="1" a="1"/>
  <c r="BE168" i="1" s="1"/>
  <c r="BK18" i="1" a="1"/>
  <c r="BK18" i="1" s="1"/>
  <c r="BK173" i="1" a="1"/>
  <c r="BK173" i="1" s="1"/>
  <c r="BV173" i="1" a="1"/>
  <c r="BV173" i="1" s="1"/>
  <c r="BG174" i="1" a="1"/>
  <c r="BG174" i="1" s="1"/>
  <c r="BR174" i="1" a="1"/>
  <c r="BR174" i="1" s="1"/>
  <c r="BG19" i="1" a="1"/>
  <c r="BG19" i="1" s="1"/>
  <c r="BL170" i="1" a="1"/>
  <c r="BL170" i="1" s="1"/>
  <c r="BL15" i="1" a="1"/>
  <c r="BL15" i="1" s="1"/>
  <c r="BW170" i="1" a="1"/>
  <c r="BW170" i="1" s="1"/>
  <c r="BK171" i="1" a="1"/>
  <c r="BK171" i="1" s="1"/>
  <c r="BV171" i="1" a="1"/>
  <c r="BV171" i="1" s="1"/>
  <c r="BK16" i="1" a="1"/>
  <c r="BK16" i="1" s="1"/>
  <c r="BV166" i="1" a="1"/>
  <c r="BV166" i="1" s="1"/>
  <c r="BK11" i="1" a="1"/>
  <c r="BK11" i="1" s="1"/>
  <c r="BK166" i="1" a="1"/>
  <c r="BK166" i="1" s="1"/>
  <c r="BN172" i="1" a="1"/>
  <c r="BN172" i="1" s="1"/>
  <c r="BY172" i="1" a="1"/>
  <c r="BY172" i="1" s="1"/>
  <c r="BN17" i="1" a="1"/>
  <c r="BN17" i="1" s="1"/>
  <c r="BM17" i="1" a="1"/>
  <c r="BM17" i="1" s="1"/>
  <c r="BM172" i="1" a="1"/>
  <c r="BM172" i="1" s="1"/>
  <c r="BX172" i="1" a="1"/>
  <c r="BX172" i="1" s="1"/>
  <c r="BR167" i="1" a="1"/>
  <c r="BR167" i="1" s="1"/>
  <c r="BG167" i="1" a="1"/>
  <c r="BG167" i="1" s="1"/>
  <c r="BG12" i="1" a="1"/>
  <c r="BG12" i="1" s="1"/>
  <c r="BM9" i="1" a="1"/>
  <c r="BM9" i="1" s="1"/>
  <c r="BM164" i="1" a="1"/>
  <c r="BM164" i="1" s="1"/>
  <c r="BX164" i="1" a="1"/>
  <c r="BX164" i="1" s="1"/>
  <c r="BF168" i="1" a="1"/>
  <c r="BF168" i="1" s="1"/>
  <c r="BQ168" i="1" a="1"/>
  <c r="BQ168" i="1" s="1"/>
  <c r="BF13" i="1" a="1"/>
  <c r="BF13" i="1" s="1"/>
  <c r="BI168" i="1" a="1"/>
  <c r="BI168" i="1" s="1"/>
  <c r="BT168" i="1" a="1"/>
  <c r="BT168" i="1" s="1"/>
  <c r="BI13" i="1" a="1"/>
  <c r="BI13" i="1" s="1"/>
  <c r="BU171" i="1" a="1"/>
  <c r="BU171" i="1" s="1"/>
  <c r="BH14" i="1" a="1"/>
  <c r="BH14" i="1" s="1"/>
  <c r="BH169" i="1" a="1"/>
  <c r="BH169" i="1" s="1"/>
  <c r="BS169" i="1" a="1"/>
  <c r="BS169" i="1" s="1"/>
  <c r="BI19" i="1" a="1"/>
  <c r="BI19" i="1" s="1"/>
  <c r="BI174" i="1" a="1"/>
  <c r="BI174" i="1" s="1"/>
  <c r="BE165" i="1" a="1"/>
  <c r="BE165" i="1" s="1"/>
  <c r="BE10" i="1" a="1"/>
  <c r="BE10" i="1" s="1"/>
  <c r="BP165" i="1" a="1"/>
  <c r="BP165" i="1" s="1"/>
  <c r="BI14" i="1" a="1"/>
  <c r="BI14" i="1" s="1"/>
  <c r="BI169" i="1" a="1"/>
  <c r="BI169" i="1" s="1"/>
  <c r="BT169" i="1" a="1"/>
  <c r="BT169" i="1" s="1"/>
  <c r="BL173" i="1" a="1"/>
  <c r="BL173" i="1" s="1"/>
  <c r="BL18" i="1" a="1"/>
  <c r="BL18" i="1" s="1"/>
  <c r="BW173" i="1" a="1"/>
  <c r="BW173" i="1" s="1"/>
  <c r="BP174" i="1" a="1"/>
  <c r="BP174" i="1" s="1"/>
  <c r="BE174" i="1" a="1"/>
  <c r="BE174" i="1" s="1"/>
  <c r="BE19" i="1" a="1"/>
  <c r="BE19" i="1" s="1"/>
  <c r="BN174" i="1" a="1"/>
  <c r="BN174" i="1" s="1"/>
  <c r="BN19" i="1" a="1"/>
  <c r="BN19" i="1" s="1"/>
  <c r="BY174" i="1" a="1"/>
  <c r="BY174" i="1" s="1"/>
  <c r="BI15" i="1" a="1"/>
  <c r="BI15" i="1" s="1"/>
  <c r="BI170" i="1" a="1"/>
  <c r="BI170" i="1" s="1"/>
  <c r="BJ10" i="1" a="1"/>
  <c r="BJ10" i="1" s="1"/>
  <c r="BJ165" i="1" a="1"/>
  <c r="BJ165" i="1" s="1"/>
  <c r="BU165" i="1" a="1"/>
  <c r="BU165" i="1" s="1"/>
  <c r="BG16" i="1" a="1"/>
  <c r="BG16" i="1" s="1"/>
  <c r="BR171" i="1" a="1"/>
  <c r="BR171" i="1" s="1"/>
  <c r="BG171" i="1" a="1"/>
  <c r="BG171" i="1" s="1"/>
  <c r="BF16" i="1" a="1"/>
  <c r="BF16" i="1" s="1"/>
  <c r="BQ171" i="1" a="1"/>
  <c r="BQ171" i="1" s="1"/>
  <c r="BF171" i="1" a="1"/>
  <c r="BF171" i="1" s="1"/>
  <c r="BF166" i="1" a="1"/>
  <c r="BF166" i="1" s="1"/>
  <c r="BQ166" i="1" a="1"/>
  <c r="BQ166" i="1" s="1"/>
  <c r="BF11" i="1" a="1"/>
  <c r="BF11" i="1" s="1"/>
  <c r="BI172" i="1" a="1"/>
  <c r="BI172" i="1" s="1"/>
  <c r="BI17" i="1" a="1"/>
  <c r="BI17" i="1" s="1"/>
  <c r="BT172" i="1" a="1"/>
  <c r="BT172" i="1" s="1"/>
  <c r="BN167" i="1" a="1"/>
  <c r="BN167" i="1" s="1"/>
  <c r="BN12" i="1" a="1"/>
  <c r="BN12" i="1" s="1"/>
  <c r="BY167" i="1" a="1"/>
  <c r="BY167" i="1" s="1"/>
  <c r="BL9" i="1" a="1"/>
  <c r="BL9" i="1" s="1"/>
  <c r="BL164" i="1" a="1"/>
  <c r="BL164" i="1" s="1"/>
  <c r="BW164" i="1" a="1"/>
  <c r="BW164" i="1" s="1"/>
  <c r="BL13" i="1" a="1"/>
  <c r="BL13" i="1" s="1"/>
  <c r="BL168" i="1" a="1"/>
  <c r="BL168" i="1" s="1"/>
  <c r="BW168" i="1" a="1"/>
  <c r="BW168" i="1" s="1"/>
  <c r="BT174" i="1" a="1"/>
  <c r="BT174" i="1" s="1"/>
  <c r="BS170" i="1" a="1"/>
  <c r="BS170" i="1" s="1"/>
  <c r="BE169" i="1" a="1"/>
  <c r="BE169" i="1" s="1"/>
  <c r="BE14" i="1" a="1"/>
  <c r="BE14" i="1" s="1"/>
  <c r="BP169" i="1" a="1"/>
  <c r="BP169" i="1" s="1"/>
  <c r="BE170" i="1" a="1"/>
  <c r="BE170" i="1" s="1"/>
  <c r="BP170" i="1" a="1"/>
  <c r="BP170" i="1" s="1"/>
  <c r="BE15" i="1" a="1"/>
  <c r="BE15" i="1" s="1"/>
  <c r="BN16" i="1" a="1"/>
  <c r="BN16" i="1" s="1"/>
  <c r="BN171" i="1" a="1"/>
  <c r="BN171" i="1" s="1"/>
  <c r="BY171" i="1" a="1"/>
  <c r="BY171" i="1" s="1"/>
  <c r="BL11" i="1" a="1"/>
  <c r="BL11" i="1" s="1"/>
  <c r="BL166" i="1" a="1"/>
  <c r="BL166" i="1" s="1"/>
  <c r="BI12" i="1" a="1"/>
  <c r="BI12" i="1" s="1"/>
  <c r="BT167" i="1" a="1"/>
  <c r="BT167" i="1" s="1"/>
  <c r="BI167" i="1" a="1"/>
  <c r="BI167" i="1" s="1"/>
  <c r="BK9" i="1" a="1"/>
  <c r="BK9" i="1" s="1"/>
  <c r="BK164" i="1" a="1"/>
  <c r="BK164" i="1" s="1"/>
  <c r="BL14" i="1" a="1"/>
  <c r="BL14" i="1" s="1"/>
  <c r="BL169" i="1" a="1"/>
  <c r="BL169" i="1" s="1"/>
  <c r="BJ15" i="1" a="1"/>
  <c r="BJ15" i="1" s="1"/>
  <c r="BJ170" i="1" a="1"/>
  <c r="BJ170" i="1" s="1"/>
  <c r="BR168" i="1" a="1"/>
  <c r="BR168" i="1" s="1"/>
  <c r="BG13" i="1" a="1"/>
  <c r="BG13" i="1" s="1"/>
  <c r="BG168" i="1" a="1"/>
  <c r="BG168" i="1" s="1"/>
  <c r="BJ19" i="1" a="1"/>
  <c r="BJ19" i="1" s="1"/>
  <c r="BJ174" i="1" a="1"/>
  <c r="BJ174" i="1" s="1"/>
  <c r="BI165" i="1" a="1"/>
  <c r="BI165" i="1" s="1"/>
  <c r="BI10" i="1" a="1"/>
  <c r="BI10" i="1" s="1"/>
  <c r="BT165" i="1" a="1"/>
  <c r="BT165" i="1" s="1"/>
  <c r="BL171" i="1" a="1"/>
  <c r="BL171" i="1" s="1"/>
  <c r="BL16" i="1" a="1"/>
  <c r="BL16" i="1" s="1"/>
  <c r="BW171" i="1" a="1"/>
  <c r="BW171" i="1" s="1"/>
  <c r="BE17" i="1" a="1"/>
  <c r="BE17" i="1" s="1"/>
  <c r="BP172" i="1" a="1"/>
  <c r="BP172" i="1" s="1"/>
  <c r="BE172" i="1" a="1"/>
  <c r="BE172" i="1" s="1"/>
  <c r="BE12" i="1" a="1"/>
  <c r="BE12" i="1" s="1"/>
  <c r="BP167" i="1" a="1"/>
  <c r="BP167" i="1" s="1"/>
  <c r="BE167" i="1" a="1"/>
  <c r="BE167" i="1" s="1"/>
  <c r="BM13" i="1" a="1"/>
  <c r="BM13" i="1" s="1"/>
  <c r="BM168" i="1" a="1"/>
  <c r="BM168" i="1" s="1"/>
  <c r="BH174" i="1" a="1"/>
  <c r="BH174" i="1" s="1"/>
  <c r="BS174" i="1" a="1"/>
  <c r="BS174" i="1" s="1"/>
  <c r="BH19" i="1" a="1"/>
  <c r="BH19" i="1" s="1"/>
  <c r="BH165" i="1" a="1"/>
  <c r="BH165" i="1" s="1"/>
  <c r="BH10" i="1" a="1"/>
  <c r="BH10" i="1" s="1"/>
  <c r="BS165" i="1" a="1"/>
  <c r="BS165" i="1" s="1"/>
  <c r="BJ167" i="1" a="1"/>
  <c r="BJ167" i="1" s="1"/>
  <c r="BJ12" i="1" a="1"/>
  <c r="BJ12" i="1" s="1"/>
  <c r="BU169" i="1" a="1"/>
  <c r="BU169" i="1" s="1"/>
  <c r="BJ14" i="1" a="1"/>
  <c r="BJ14" i="1" s="1"/>
  <c r="BJ169" i="1" a="1"/>
  <c r="BJ169" i="1" s="1"/>
  <c r="BE18" i="1" a="1"/>
  <c r="BE18" i="1" s="1"/>
  <c r="BP173" i="1" a="1"/>
  <c r="BP173" i="1" s="1"/>
  <c r="BE173" i="1" a="1"/>
  <c r="BE173" i="1" s="1"/>
  <c r="BM15" i="1" a="1"/>
  <c r="BM15" i="1" s="1"/>
  <c r="BM170" i="1" a="1"/>
  <c r="BM170" i="1" s="1"/>
  <c r="BX170" i="1" a="1"/>
  <c r="BX170" i="1" s="1"/>
  <c r="BH16" i="1" a="1"/>
  <c r="BH16" i="1" s="1"/>
  <c r="BS171" i="1" a="1"/>
  <c r="BS171" i="1" s="1"/>
  <c r="BH171" i="1" a="1"/>
  <c r="BH171" i="1" s="1"/>
  <c r="BM166" i="1" a="1"/>
  <c r="BM166" i="1" s="1"/>
  <c r="BM11" i="1" a="1"/>
  <c r="BM11" i="1" s="1"/>
  <c r="BU172" i="1" a="1"/>
  <c r="BU172" i="1" s="1"/>
  <c r="BJ172" i="1" a="1"/>
  <c r="BJ172" i="1" s="1"/>
  <c r="BJ17" i="1" a="1"/>
  <c r="BJ17" i="1" s="1"/>
  <c r="BH12" i="1" a="1"/>
  <c r="BH12" i="1" s="1"/>
  <c r="BS167" i="1" a="1"/>
  <c r="BS167" i="1" s="1"/>
  <c r="BH167" i="1" a="1"/>
  <c r="BH167" i="1" s="1"/>
  <c r="BJ164" i="1" a="1"/>
  <c r="BJ164" i="1" s="1"/>
  <c r="BJ9" i="1" a="1"/>
  <c r="BJ9" i="1" s="1"/>
  <c r="BX168" i="1" a="1"/>
  <c r="BX168" i="1" s="1"/>
  <c r="BW166" i="1" a="1"/>
  <c r="BW166" i="1" s="1"/>
  <c r="BM169" i="1" a="1"/>
  <c r="BM169" i="1" s="1"/>
  <c r="BM14" i="1" a="1"/>
  <c r="BM14" i="1" s="1"/>
  <c r="BX169" i="1" a="1"/>
  <c r="BX169" i="1" s="1"/>
  <c r="BF173" i="1" a="1"/>
  <c r="BF173" i="1" s="1"/>
  <c r="BQ173" i="1" a="1"/>
  <c r="BQ173" i="1" s="1"/>
  <c r="BF18" i="1" a="1"/>
  <c r="BF18" i="1" s="1"/>
  <c r="BK19" i="1" a="1"/>
  <c r="BK19" i="1" s="1"/>
  <c r="BK174" i="1" a="1"/>
  <c r="BK174" i="1" s="1"/>
  <c r="BV174" i="1" a="1"/>
  <c r="BV174" i="1" s="1"/>
  <c r="BG15" i="1" a="1"/>
  <c r="BG15" i="1" s="1"/>
  <c r="BR170" i="1" a="1"/>
  <c r="BR170" i="1" s="1"/>
  <c r="BG170" i="1" a="1"/>
  <c r="BG170" i="1" s="1"/>
  <c r="BK170" i="1" a="1"/>
  <c r="BK170" i="1" s="1"/>
  <c r="BK15" i="1" a="1"/>
  <c r="BK15" i="1" s="1"/>
  <c r="BV170" i="1" a="1"/>
  <c r="BV170" i="1" s="1"/>
  <c r="BR165" i="1" a="1"/>
  <c r="BR165" i="1" s="1"/>
  <c r="BG10" i="1" a="1"/>
  <c r="BG10" i="1" s="1"/>
  <c r="BG165" i="1" a="1"/>
  <c r="BG165" i="1" s="1"/>
  <c r="BI171" i="1" a="1"/>
  <c r="BI171" i="1" s="1"/>
  <c r="BI16" i="1" a="1"/>
  <c r="BI16" i="1" s="1"/>
  <c r="BH166" i="1" a="1"/>
  <c r="BH166" i="1" s="1"/>
  <c r="BS166" i="1" a="1"/>
  <c r="BS166" i="1" s="1"/>
  <c r="BH11" i="1" a="1"/>
  <c r="BH11" i="1" s="1"/>
  <c r="BG166" i="1" a="1"/>
  <c r="BG166" i="1" s="1"/>
  <c r="BR166" i="1" a="1"/>
  <c r="BR166" i="1" s="1"/>
  <c r="BG11" i="1" a="1"/>
  <c r="BG11" i="1" s="1"/>
  <c r="BR172" i="1" a="1"/>
  <c r="BR172" i="1" s="1"/>
  <c r="BG172" i="1" a="1"/>
  <c r="BG172" i="1" s="1"/>
  <c r="BG17" i="1" a="1"/>
  <c r="BG17" i="1" s="1"/>
  <c r="BK167" i="1" a="1"/>
  <c r="BK167" i="1" s="1"/>
  <c r="BK12" i="1" a="1"/>
  <c r="BK12" i="1" s="1"/>
  <c r="BI9" i="1" a="1"/>
  <c r="BI9" i="1" s="1"/>
  <c r="BI164" i="1" a="1"/>
  <c r="BI164" i="1" s="1"/>
  <c r="BN13" i="1" a="1"/>
  <c r="BN13" i="1" s="1"/>
  <c r="BN168" i="1" a="1"/>
  <c r="BN168" i="1" s="1"/>
  <c r="BY168" i="1" a="1"/>
  <c r="BY168" i="1" s="1"/>
  <c r="BW165" i="1" a="1"/>
  <c r="BW165" i="1" s="1"/>
  <c r="BY165" i="1" a="1"/>
  <c r="BY165" i="1" s="1"/>
  <c r="BK14" i="1" a="1"/>
  <c r="BK14" i="1" s="1"/>
  <c r="BK169" i="1" a="1"/>
  <c r="BK169" i="1" s="1"/>
  <c r="BH173" i="1" a="1"/>
  <c r="BH173" i="1" s="1"/>
  <c r="BH18" i="1" a="1"/>
  <c r="BH18" i="1" s="1"/>
  <c r="BS173" i="1" a="1"/>
  <c r="BS173" i="1" s="1"/>
  <c r="BG173" i="1" a="1"/>
  <c r="BG173" i="1" s="1"/>
  <c r="BG18" i="1" a="1"/>
  <c r="BG18" i="1" s="1"/>
  <c r="BF174" i="1" a="1"/>
  <c r="BF174" i="1" s="1"/>
  <c r="BQ174" i="1" a="1"/>
  <c r="BQ174" i="1" s="1"/>
  <c r="BF19" i="1" a="1"/>
  <c r="BF19" i="1" s="1"/>
  <c r="BN15" i="1" a="1"/>
  <c r="BN15" i="1" s="1"/>
  <c r="BN170" i="1" a="1"/>
  <c r="BN170" i="1" s="1"/>
  <c r="BY170" i="1" a="1"/>
  <c r="BY170" i="1" s="1"/>
  <c r="BM10" i="1" a="1"/>
  <c r="BM10" i="1" s="1"/>
  <c r="BM165" i="1" a="1"/>
  <c r="BM165" i="1" s="1"/>
  <c r="BM16" i="1" a="1"/>
  <c r="BM16" i="1" s="1"/>
  <c r="BM171" i="1" a="1"/>
  <c r="BM171" i="1" s="1"/>
  <c r="BX171" i="1" a="1"/>
  <c r="BX171" i="1" s="1"/>
  <c r="BI11" i="1" a="1"/>
  <c r="BI11" i="1" s="1"/>
  <c r="BI166" i="1" a="1"/>
  <c r="BI166" i="1" s="1"/>
  <c r="BT166" i="1" a="1"/>
  <c r="BT166" i="1" s="1"/>
  <c r="BN166" i="1" a="1"/>
  <c r="BN166" i="1" s="1"/>
  <c r="BN11" i="1" a="1"/>
  <c r="BN11" i="1" s="1"/>
  <c r="BY166" i="1" a="1"/>
  <c r="BY166" i="1" s="1"/>
  <c r="BK17" i="1" a="1"/>
  <c r="BK17" i="1" s="1"/>
  <c r="BK172" i="1" a="1"/>
  <c r="BK172" i="1" s="1"/>
  <c r="BV172" i="1" a="1"/>
  <c r="BV172" i="1" s="1"/>
  <c r="BQ167" i="1" a="1"/>
  <c r="BQ167" i="1" s="1"/>
  <c r="BF167" i="1" a="1"/>
  <c r="BF167" i="1" s="1"/>
  <c r="BF12" i="1" a="1"/>
  <c r="BF12" i="1" s="1"/>
  <c r="BP164" i="1" a="1"/>
  <c r="BP164" i="1" s="1"/>
  <c r="BE164" i="1" a="1"/>
  <c r="BE164" i="1" s="1"/>
  <c r="BE9" i="1" a="1"/>
  <c r="BE9" i="1" s="1"/>
  <c r="BH9" i="1" a="1"/>
  <c r="BH9" i="1" s="1"/>
  <c r="BH164" i="1" a="1"/>
  <c r="BH164" i="1" s="1"/>
  <c r="BJ168" i="1" a="1"/>
  <c r="BJ168" i="1" s="1"/>
  <c r="BU168" i="1" a="1"/>
  <c r="BU168" i="1" s="1"/>
  <c r="BJ13" i="1" a="1"/>
  <c r="BJ13" i="1" s="1"/>
  <c r="BT164" i="1" a="1"/>
  <c r="BT164" i="1" s="1"/>
  <c r="BV169" i="1" a="1"/>
  <c r="BV169" i="1" s="1"/>
  <c r="BW169" i="1" a="1"/>
  <c r="BW169" i="1" s="1"/>
  <c r="BX165" i="1" a="1"/>
  <c r="BX165" i="1" s="1"/>
  <c r="F13" i="12" l="1"/>
  <c r="F49" i="3" s="1"/>
  <c r="C13" i="12"/>
  <c r="C49" i="3" s="1"/>
  <c r="L13" i="12"/>
  <c r="J13" i="12"/>
  <c r="J49" i="3" s="1"/>
  <c r="G13" i="12"/>
  <c r="G49" i="3" s="1"/>
  <c r="I13" i="12"/>
  <c r="I49" i="3" s="1"/>
  <c r="K13" i="12"/>
  <c r="K49" i="3" s="1"/>
  <c r="D13" i="12"/>
  <c r="D49" i="3" s="1"/>
  <c r="H13" i="12"/>
  <c r="H49" i="3" s="1"/>
  <c r="CC9" i="1"/>
  <c r="E13" i="12"/>
  <c r="E49" i="3" s="1"/>
  <c r="CJ14" i="1"/>
  <c r="CA16" i="1"/>
  <c r="CI19" i="1"/>
  <c r="CJ9" i="1"/>
  <c r="CB17" i="1"/>
  <c r="CA12" i="1"/>
  <c r="CA13" i="1"/>
  <c r="CH17" i="1"/>
  <c r="CG15" i="1"/>
  <c r="CI14" i="1"/>
  <c r="CI11" i="1"/>
  <c r="CF14" i="1"/>
  <c r="CE16" i="1"/>
  <c r="CE12" i="1"/>
  <c r="CJ11" i="1"/>
  <c r="CD9" i="1"/>
  <c r="CI16" i="1"/>
  <c r="CG12" i="1"/>
  <c r="CB13" i="1"/>
  <c r="CC12" i="1"/>
  <c r="CJ17" i="1"/>
  <c r="CG16" i="1"/>
  <c r="CC19" i="1"/>
  <c r="CH19" i="1"/>
  <c r="CI18" i="1"/>
  <c r="CD18" i="1"/>
  <c r="CH16" i="1"/>
  <c r="CB10" i="1"/>
  <c r="CB12" i="1"/>
  <c r="CD12" i="1"/>
  <c r="CJ19" i="1"/>
  <c r="CH18" i="1"/>
  <c r="CA10" i="1"/>
  <c r="CB9" i="1"/>
  <c r="CC15" i="1"/>
  <c r="CD16" i="1"/>
  <c r="CA18" i="1"/>
  <c r="CC13" i="1"/>
  <c r="CG10" i="1"/>
  <c r="CJ18" i="1"/>
  <c r="CB11" i="1"/>
  <c r="CC14" i="1"/>
  <c r="CB14" i="1"/>
  <c r="CD10" i="1"/>
  <c r="CJ12" i="1"/>
  <c r="CJ15" i="1"/>
  <c r="CC11" i="1"/>
  <c r="CH13" i="1"/>
  <c r="CC16" i="1"/>
  <c r="CD15" i="1"/>
  <c r="CF18" i="1"/>
  <c r="CE18" i="1"/>
  <c r="CG19" i="1"/>
  <c r="CI15" i="1"/>
  <c r="CF15" i="1"/>
  <c r="CA14" i="1"/>
  <c r="CF11" i="1"/>
  <c r="CD19" i="1"/>
  <c r="CF19" i="1"/>
  <c r="CJ16" i="1"/>
  <c r="CD14" i="1"/>
  <c r="CH10" i="1"/>
  <c r="CA9" i="1"/>
  <c r="CF12" i="1"/>
  <c r="CE17" i="1"/>
  <c r="CB19" i="1"/>
  <c r="CB18" i="1"/>
  <c r="CF13" i="1"/>
  <c r="CI10" i="1"/>
  <c r="CJ13" i="1"/>
  <c r="CC17" i="1"/>
  <c r="CD11" i="1"/>
  <c r="CC10" i="1"/>
  <c r="CF17" i="1"/>
  <c r="CH14" i="1"/>
  <c r="CA15" i="1"/>
  <c r="CH9" i="1"/>
  <c r="CB16" i="1"/>
  <c r="CF10" i="1"/>
  <c r="CF16" i="1"/>
  <c r="CG17" i="1"/>
  <c r="CE11" i="1"/>
  <c r="CF9" i="1"/>
  <c r="CA19" i="1"/>
  <c r="CE13" i="1"/>
  <c r="CD17" i="1"/>
  <c r="CC18" i="1"/>
  <c r="CG14" i="1"/>
  <c r="CE10" i="1"/>
  <c r="CH11" i="1"/>
  <c r="CE19" i="1"/>
  <c r="CG11" i="1"/>
  <c r="CH15" i="1"/>
  <c r="CG13" i="1"/>
  <c r="CI12" i="1"/>
  <c r="CB15" i="1"/>
  <c r="CE9" i="1"/>
  <c r="CI13" i="1"/>
  <c r="CA17" i="1"/>
  <c r="CG9" i="1"/>
  <c r="CE15" i="1"/>
  <c r="CE14" i="1"/>
  <c r="CI9" i="1"/>
  <c r="CI17" i="1"/>
  <c r="CG18" i="1"/>
  <c r="CD13" i="1"/>
  <c r="CH12" i="1"/>
  <c r="CA11" i="1"/>
  <c r="CJ10" i="1"/>
  <c r="CJ163" i="1" l="1"/>
  <c r="CB163" i="1"/>
  <c r="CH163" i="1"/>
  <c r="CD163" i="1"/>
  <c r="CI163" i="1"/>
  <c r="CF163" i="1"/>
  <c r="CG163" i="1"/>
  <c r="CE163" i="1"/>
  <c r="CA163" i="1"/>
  <c r="CC163" i="1"/>
  <c r="M13" i="12"/>
  <c r="M49" i="3" s="1"/>
  <c r="L49" i="3"/>
  <c r="CL163" i="1" l="1"/>
  <c r="D23" i="3"/>
  <c r="D27" i="3"/>
  <c r="D11" i="3"/>
  <c r="C14" i="12" s="1"/>
  <c r="C50" i="3" s="1"/>
  <c r="D17" i="3"/>
  <c r="D13" i="3"/>
  <c r="D19" i="3"/>
  <c r="D21" i="3"/>
  <c r="D15" i="3"/>
  <c r="D25" i="3"/>
  <c r="D29" i="3"/>
  <c r="J14" i="3" l="1"/>
  <c r="J19" i="3"/>
  <c r="J16" i="3"/>
  <c r="J20" i="3"/>
  <c r="J21" i="3"/>
  <c r="G14" i="12"/>
  <c r="G50" i="3" s="1"/>
  <c r="J17" i="3"/>
  <c r="F14" i="12"/>
  <c r="F50" i="3" s="1"/>
  <c r="J18" i="3"/>
  <c r="D31" i="3"/>
  <c r="D35" i="3" s="1"/>
  <c r="J12" i="3"/>
  <c r="K14" i="12"/>
  <c r="K50" i="3" s="1"/>
  <c r="J13" i="3"/>
  <c r="I14" i="12"/>
  <c r="I50" i="3" s="1"/>
  <c r="J15" i="3"/>
  <c r="E26" i="3"/>
  <c r="J14" i="12"/>
  <c r="J50" i="3" s="1"/>
  <c r="E22" i="3"/>
  <c r="E16" i="3"/>
  <c r="E12" i="3"/>
  <c r="E14" i="3"/>
  <c r="E14" i="12"/>
  <c r="E50" i="3" s="1"/>
  <c r="L14" i="12"/>
  <c r="E28" i="3"/>
  <c r="D14" i="12"/>
  <c r="D50" i="3" s="1"/>
  <c r="H14" i="12"/>
  <c r="H50" i="3" s="1"/>
  <c r="E18" i="3"/>
  <c r="E20" i="3"/>
  <c r="E24" i="3"/>
  <c r="M14" i="12" l="1"/>
  <c r="M50" i="3" s="1"/>
  <c r="L50" i="3"/>
  <c r="G18" i="3"/>
  <c r="G22" i="3"/>
  <c r="G14" i="3"/>
  <c r="G20" i="3"/>
  <c r="G12" i="3"/>
  <c r="G16" i="3"/>
  <c r="G28" i="3"/>
  <c r="G26" i="3"/>
  <c r="G24" i="3"/>
  <c r="E30" i="3"/>
  <c r="J11" i="3"/>
  <c r="N14" i="12" l="1"/>
  <c r="N50" i="3" s="1"/>
  <c r="J23" i="3"/>
  <c r="G30" i="3"/>
  <c r="G32"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<sst xmlns="http://schemas.openxmlformats.org/spreadsheetml/2006/main" count="1746" uniqueCount="325">
  <si>
    <t>Stream Name</t>
  </si>
  <si>
    <t>Reach Name</t>
  </si>
  <si>
    <t>MH</t>
  </si>
  <si>
    <t xml:space="preserve"> </t>
  </si>
  <si>
    <t>Present Value Damages</t>
  </si>
  <si>
    <t>Recurrence Interval</t>
  </si>
  <si>
    <t>Annual Exceedance Probability</t>
  </si>
  <si>
    <t>Totals by AEP</t>
  </si>
  <si>
    <t>Average Damages</t>
  </si>
  <si>
    <t>Change in AEP</t>
  </si>
  <si>
    <t>Average Annual Damages</t>
  </si>
  <si>
    <t>UKJ-1A</t>
  </si>
  <si>
    <t>UKJ-03</t>
  </si>
  <si>
    <t>UKJ-03A</t>
  </si>
  <si>
    <t>UKJ-07</t>
  </si>
  <si>
    <t>UKJ-8B</t>
  </si>
  <si>
    <t>UKJ-11</t>
  </si>
  <si>
    <t>UKJ-11B</t>
  </si>
  <si>
    <t>UKJ-11C</t>
  </si>
  <si>
    <t>UKJ-16</t>
  </si>
  <si>
    <t>UKJ-18</t>
  </si>
  <si>
    <t>UKJ-19</t>
  </si>
  <si>
    <t xml:space="preserve">House on slab. Wood frame. 1 story. </t>
  </si>
  <si>
    <t>House. Pier-beam. 1 1/2 story.</t>
  </si>
  <si>
    <t>House on slab. Wood frame. 1 story</t>
  </si>
  <si>
    <t>MH w/vinyl siding</t>
  </si>
  <si>
    <t>House - slab, Frame.</t>
  </si>
  <si>
    <t>House &amp; metal barn conbo. has mailbox.</t>
  </si>
  <si>
    <t>House, cinder block. Storage.</t>
  </si>
  <si>
    <t xml:space="preserve">House - slab. Frame. 1 Story </t>
  </si>
  <si>
    <t>Business - Grow House</t>
  </si>
  <si>
    <t xml:space="preserve">House. Slab. Frame. 1 1/2 Story </t>
  </si>
  <si>
    <t>Structure Type</t>
  </si>
  <si>
    <t>C-AUTO1</t>
  </si>
  <si>
    <t>C</t>
  </si>
  <si>
    <t>C-AUTO2</t>
  </si>
  <si>
    <t>C-DEAL1</t>
  </si>
  <si>
    <t>C-DEAL2</t>
  </si>
  <si>
    <t>C-FOOD1</t>
  </si>
  <si>
    <t>C-FOOD2</t>
  </si>
  <si>
    <t>C-FURN1</t>
  </si>
  <si>
    <t>C-FURN2</t>
  </si>
  <si>
    <t>C-GROC1</t>
  </si>
  <si>
    <t>C-GROC2</t>
  </si>
  <si>
    <t>C-HOS1</t>
  </si>
  <si>
    <t>C-HOS2</t>
  </si>
  <si>
    <t>C-HOTEL1</t>
  </si>
  <si>
    <t>C-HOTEL2</t>
  </si>
  <si>
    <t>C-MED1</t>
  </si>
  <si>
    <t>C-MED2</t>
  </si>
  <si>
    <t>C-OFF1</t>
  </si>
  <si>
    <t>C-OFF2</t>
  </si>
  <si>
    <t>C-REST1</t>
  </si>
  <si>
    <t>C-REST2</t>
  </si>
  <si>
    <t>C-RESTFF1</t>
  </si>
  <si>
    <t>C-RESTFF2</t>
  </si>
  <si>
    <t>C-RET1</t>
  </si>
  <si>
    <t>C-RET2</t>
  </si>
  <si>
    <t>C-SERV1</t>
  </si>
  <si>
    <t>C-SERV2</t>
  </si>
  <si>
    <t>C-SHOP1</t>
  </si>
  <si>
    <t>C-SHOP2</t>
  </si>
  <si>
    <t>FARM</t>
  </si>
  <si>
    <t>I-HV1</t>
  </si>
  <si>
    <t>I-HV2</t>
  </si>
  <si>
    <t>I-LT1</t>
  </si>
  <si>
    <t>I-LT2</t>
  </si>
  <si>
    <t>I-WH1</t>
  </si>
  <si>
    <t>I-WH2</t>
  </si>
  <si>
    <t>MFR1</t>
  </si>
  <si>
    <t>MFR2</t>
  </si>
  <si>
    <t>P-CH1</t>
  </si>
  <si>
    <t>P-CH2</t>
  </si>
  <si>
    <t>P-GOV1</t>
  </si>
  <si>
    <t>P-GOV2</t>
  </si>
  <si>
    <t>P-REC1</t>
  </si>
  <si>
    <t>P-REC2</t>
  </si>
  <si>
    <t>P-SCH1</t>
  </si>
  <si>
    <t>P-SCH2</t>
  </si>
  <si>
    <t>SFR1</t>
  </si>
  <si>
    <t>SFR2</t>
  </si>
  <si>
    <t>SFRB1</t>
  </si>
  <si>
    <t>SFRB2</t>
  </si>
  <si>
    <t>SFRBS</t>
  </si>
  <si>
    <t>SFRS</t>
  </si>
  <si>
    <t>AUTO</t>
  </si>
  <si>
    <t>Automobiles</t>
  </si>
  <si>
    <t>S</t>
  </si>
  <si>
    <t>Commercial Auto Sales 1-story</t>
  </si>
  <si>
    <t>Commercial Auto Sales 2-story</t>
  </si>
  <si>
    <t>Full Service Auto Dealership 1-story</t>
  </si>
  <si>
    <t>Full Service Auto Dealership 2-story</t>
  </si>
  <si>
    <t>Commercial Food-Retail 1-story</t>
  </si>
  <si>
    <t>Commercial Food-Retail 2-story</t>
  </si>
  <si>
    <t>Furniture Store 1-story</t>
  </si>
  <si>
    <t>Furniture Store 2-story</t>
  </si>
  <si>
    <t>Commercial Grocery Store 1-story</t>
  </si>
  <si>
    <t>Commercial Grocery Store 2-story</t>
  </si>
  <si>
    <t>Hospital 1-story</t>
  </si>
  <si>
    <t>Hospital 2-story</t>
  </si>
  <si>
    <t>Hotel 1-story</t>
  </si>
  <si>
    <t>Hotel 2-story</t>
  </si>
  <si>
    <t>Commercial Medical 1-story</t>
  </si>
  <si>
    <t>Commercial Medical 2-story</t>
  </si>
  <si>
    <t>Commercial Office 1-story</t>
  </si>
  <si>
    <t>Commercial Office 2-story</t>
  </si>
  <si>
    <t>Commercial Restaurants 1-story</t>
  </si>
  <si>
    <t>Commercial Restaurants 2-story</t>
  </si>
  <si>
    <t>Commercial Fast Food Rest 1-story</t>
  </si>
  <si>
    <t>Commercial Fast Food Rest 2-story</t>
  </si>
  <si>
    <t>Commercial Retail 2-story</t>
  </si>
  <si>
    <t>Commercial Service-Auto 1-story</t>
  </si>
  <si>
    <t>Commercial Service-Auto 2-story</t>
  </si>
  <si>
    <t>Commercial Shopping Center 1-story</t>
  </si>
  <si>
    <t>Commercial Shopping Center 2-story</t>
  </si>
  <si>
    <t>Farm Buildings Including Primary RES</t>
  </si>
  <si>
    <t>Industrial Heavy Manufacture 1-story</t>
  </si>
  <si>
    <t>Industrial Heavy Manufacture 2-story</t>
  </si>
  <si>
    <t>Industrial Light 1-story</t>
  </si>
  <si>
    <t>Industrial Light 2-story</t>
  </si>
  <si>
    <t>Industrial Warehouse 1-story</t>
  </si>
  <si>
    <t>Industrial Warehouse 2-story</t>
  </si>
  <si>
    <t>Multi-Family Residential 1-story</t>
  </si>
  <si>
    <t>Multi-Family Residential 2-story</t>
  </si>
  <si>
    <t>Public Church 1-story</t>
  </si>
  <si>
    <t>Public Church 2-story</t>
  </si>
  <si>
    <t>Public Government Building 1-story</t>
  </si>
  <si>
    <t>Public Government Building 2-story</t>
  </si>
  <si>
    <t>Public Recreation/Assembly 1-story</t>
  </si>
  <si>
    <t>Public Recreation/Assembly 2-story</t>
  </si>
  <si>
    <t>Public and Private Schools 1-story</t>
  </si>
  <si>
    <t>Public and Private Schools 2-story</t>
  </si>
  <si>
    <t xml:space="preserve">Single Family Residential 1-story </t>
  </si>
  <si>
    <t xml:space="preserve">Single Family Residential 2-story </t>
  </si>
  <si>
    <t>Single Family Residential 1-story W/Basement</t>
  </si>
  <si>
    <t>Single Family Residential 2-story W/Basement</t>
  </si>
  <si>
    <t>Single Family Residential Split-Level W/Basement</t>
  </si>
  <si>
    <t xml:space="preserve">Single Family Residential Split-Level </t>
  </si>
  <si>
    <t>Mobile Home</t>
  </si>
  <si>
    <t>Commercial Retail 1-story</t>
  </si>
  <si>
    <t>Single Family Residential 1-story w/o basement</t>
  </si>
  <si>
    <t>Single Family Residential 2-story w/o basement</t>
  </si>
  <si>
    <t>Mobile Home Single/Double</t>
  </si>
  <si>
    <t>AUTO-Automobiles</t>
  </si>
  <si>
    <t>C-AUTO1-Commercial Auto Sales 1-story</t>
  </si>
  <si>
    <t>C-AUTO2-Commercial Auto Sales 2-story</t>
  </si>
  <si>
    <t>C-DEAL1-Full Service Auto Dealership 1-story</t>
  </si>
  <si>
    <t>C-DEAL2-Full Service Auto Dealership 2-story</t>
  </si>
  <si>
    <t>C-FOOD1-Commercial Food-Retail 1-story</t>
  </si>
  <si>
    <t>C-FOOD2-Commercial Food-Retail 2-story</t>
  </si>
  <si>
    <t>C-FURN1-Furniture Store 1-story</t>
  </si>
  <si>
    <t>C-FURN2-Furniture Store 2-story</t>
  </si>
  <si>
    <t>C-GROC1-Commercial Grocery Store 1-story</t>
  </si>
  <si>
    <t>C-GROC2-Commercial Grocery Store 2-story</t>
  </si>
  <si>
    <t>C-HOS1-Hospital 1-story</t>
  </si>
  <si>
    <t>C-HOS2-Hospital 2-story</t>
  </si>
  <si>
    <t>C-HOTEL1-Hotel 1-story</t>
  </si>
  <si>
    <t>C-HOTEL2-Hotel 2-story</t>
  </si>
  <si>
    <t>C-MED1-Commercial Medical 1-story</t>
  </si>
  <si>
    <t>C-MED2-Commercial Medical 2-story</t>
  </si>
  <si>
    <t>C-OFF1-Commercial Office 1-story</t>
  </si>
  <si>
    <t>C-OFF2-Commercial Office 2-story</t>
  </si>
  <si>
    <t>C-REST1-Commercial Restaurants 1-story</t>
  </si>
  <si>
    <t>C-REST2-Commercial Restaurants 2-story</t>
  </si>
  <si>
    <t>C-RESTFF1-Commercial Fast Food Rest 1-story</t>
  </si>
  <si>
    <t>C-RESTFF2-Commercial Fast Food Rest 2-story</t>
  </si>
  <si>
    <t>C-RET1-Commercial Retail 1-story</t>
  </si>
  <si>
    <t>C-RET2-Commercial Retail 2-story</t>
  </si>
  <si>
    <t>C-SERV1-Commercial Service-Auto 1-story</t>
  </si>
  <si>
    <t>C-SERV2-Commercial Service-Auto 2-story</t>
  </si>
  <si>
    <t>C-SHOP1-Commercial Shopping Center 1-story</t>
  </si>
  <si>
    <t>C-SHOP2-Commercial Shopping Center 2-story</t>
  </si>
  <si>
    <t>FARM-Farm Buildings Including Primary RES</t>
  </si>
  <si>
    <t>I-HV1-Industrial Heavy Manufacture 1-story</t>
  </si>
  <si>
    <t>I-HV2-Industrial Heavy Manufacture 2-story</t>
  </si>
  <si>
    <t>I-LT1-Industrial Light 1-story</t>
  </si>
  <si>
    <t>I-LT2-Industrial Light 2-story</t>
  </si>
  <si>
    <t>I-WH1-Industrial Warehouse 1-story</t>
  </si>
  <si>
    <t>I-WH2-Industrial Warehouse 2-story</t>
  </si>
  <si>
    <t>MFR1-Multi-Family Residential 1-story</t>
  </si>
  <si>
    <t>MFR2-Multi-Family Residential 2-story</t>
  </si>
  <si>
    <t>MH-Mobile Home</t>
  </si>
  <si>
    <t>P-CH1-Public Church 1-story</t>
  </si>
  <si>
    <t>P-CH2-Public Church 2-story</t>
  </si>
  <si>
    <t>P-GOV1-Public Government Building 1-story</t>
  </si>
  <si>
    <t>P-GOV2-Public Government Building 2-story</t>
  </si>
  <si>
    <t>P-REC1-Public Recreation/Assembly 1-story</t>
  </si>
  <si>
    <t>P-REC2-Public Recreation/Assembly 2-story</t>
  </si>
  <si>
    <t>P-SCH1-Public and Private Schools 1-story</t>
  </si>
  <si>
    <t>P-SCH2-Public and Private Schools 2-story</t>
  </si>
  <si>
    <t>SFR1-Single Family Residential 1-story w/o basement</t>
  </si>
  <si>
    <t>SFR2-Single Family Residential 2-story w/o basement</t>
  </si>
  <si>
    <t>SFRB1-Single Family Residential 1-story W/Basement</t>
  </si>
  <si>
    <t>SFRB2-Single Family Residential 2-story W/Basement</t>
  </si>
  <si>
    <t>SFRBS-Single Family Residential Split-Level W/Basement</t>
  </si>
  <si>
    <t xml:space="preserve">SFRS-Single Family Residential Split-Level </t>
  </si>
  <si>
    <t>Decimals</t>
  </si>
  <si>
    <t>Percentages</t>
  </si>
  <si>
    <t>lookup in content damage table</t>
  </si>
  <si>
    <t>Structure Description</t>
  </si>
  <si>
    <t>None</t>
  </si>
  <si>
    <t>Structure Damage at AEP</t>
  </si>
  <si>
    <t>Content Damage at AEP</t>
  </si>
  <si>
    <t>Total Damage at AEP</t>
  </si>
  <si>
    <t>Stage at AEP</t>
  </si>
  <si>
    <t xml:space="preserve">lookup in structure damage table </t>
  </si>
  <si>
    <t>Content to structure ratio value</t>
  </si>
  <si>
    <t>Content Damage Multiplier</t>
  </si>
  <si>
    <t>Content Value (adjusted by multiplier)</t>
  </si>
  <si>
    <t>Station (optional)</t>
  </si>
  <si>
    <t>Ground Elevation Stage</t>
  </si>
  <si>
    <t>Total Average Annual Damages</t>
  </si>
  <si>
    <t>Commercial</t>
  </si>
  <si>
    <t>Public</t>
  </si>
  <si>
    <t>Industrial</t>
  </si>
  <si>
    <t>Structure Category</t>
  </si>
  <si>
    <t>Study Recurrence Intervals</t>
  </si>
  <si>
    <t>Study Annual Exceedance Probabilities</t>
  </si>
  <si>
    <t>Green areas are to be manually entered.</t>
  </si>
  <si>
    <t>Annual Exceedance Probabilities are automatically calculated from inverse of recurrence interval.</t>
  </si>
  <si>
    <t>Block 1</t>
  </si>
  <si>
    <t>Block 2</t>
  </si>
  <si>
    <t>"Structure Description" is a brief description of structure.</t>
  </si>
  <si>
    <t>Block 3</t>
  </si>
  <si>
    <t>Fill in as applicable to the study.</t>
  </si>
  <si>
    <t>Block 4</t>
  </si>
  <si>
    <t>General</t>
  </si>
  <si>
    <t>Block 5</t>
  </si>
  <si>
    <t>Enter the First Floor Elevation of structure by stage.</t>
  </si>
  <si>
    <t>Block 6</t>
  </si>
  <si>
    <t>Worksheets</t>
  </si>
  <si>
    <t>NOTES:</t>
  </si>
  <si>
    <t>Developed by Timothy F. Goode, Ph.D., NWMC &amp; Michael Gorecki, Consultant, with contributions from Warren Sharp (NWMC) and Dan Carthel (NWMC).</t>
  </si>
  <si>
    <t xml:space="preserve">Structure and Contents Damage Calculations Spreadsheet </t>
  </si>
  <si>
    <t>This structures and contents damages estimation template was developed by Timothy F. Goode, Ph.D. (NWMC) &amp; Michael Gorecki (Consultant) with contributions from Dan Carthel (NWMC) and Warren Sharp (NWMC)</t>
  </si>
  <si>
    <t>AEP</t>
  </si>
  <si>
    <t>Number of structures Damaged</t>
  </si>
  <si>
    <t xml:space="preserve">  </t>
  </si>
  <si>
    <t>PV Damages for all Structures @AEP</t>
  </si>
  <si>
    <t>Checksum</t>
  </si>
  <si>
    <t>The .00001 AEP is hard-coded to close the curve for graphical representation.</t>
  </si>
  <si>
    <t>Structure Type Affected</t>
  </si>
  <si>
    <t>Residential</t>
  </si>
  <si>
    <t>Insert structures in sequence from upstream to downstream. This assists in identifying anomalies in the data.</t>
  </si>
  <si>
    <t>Annual Damages</t>
  </si>
  <si>
    <t>Depth at AEP (Stage minus FFE)</t>
  </si>
  <si>
    <t>Damage Depth at AEP (ZDP minus stage)</t>
  </si>
  <si>
    <t xml:space="preserve">Stage at Zero Damage Point (ZDP) </t>
  </si>
  <si>
    <t>Automobile</t>
  </si>
  <si>
    <t>Number</t>
  </si>
  <si>
    <t>Calculation of Average Annual Damages</t>
  </si>
  <si>
    <t>Summary of PV Damages</t>
  </si>
  <si>
    <t>Structure Count Summary</t>
  </si>
  <si>
    <t>"Structure Type"- Choose from the dropdown menu the corresponding structure type from the list. This is required for calculations.</t>
  </si>
  <si>
    <t>"Structure Category"-choose corresponding structure category from dropdown list. These values are tabulated (aggregated in worksheet [Structure Category]. This is required for calculations.</t>
  </si>
  <si>
    <t xml:space="preserve">1) Calculations of Average Annual Damages with Graphical Representation </t>
  </si>
  <si>
    <t>2) Summary of Structures within the Study</t>
  </si>
  <si>
    <t>3) Summary of Present Value Damages by Annual Exceedance Probability &amp; Structure Type</t>
  </si>
  <si>
    <t>Summary of Present Value Damages by Structure Type and Annual Exceedance Probability</t>
  </si>
  <si>
    <t>This tool only calculates flood damages for structures, contents, and automobiles.</t>
  </si>
  <si>
    <t>This spreadsheet is developed to include a total of 150 types of structures. If additional structures are required, suggest contacting NWMC to modify the spreadsheet.</t>
  </si>
  <si>
    <t xml:space="preserve">Most of the information that is inputted into the spreadsheet is required for the spreadsheet calculations to work, with few exceptions. </t>
  </si>
  <si>
    <t>Red areas are updated automatically and are locked cells or locked worksheets.</t>
  </si>
  <si>
    <t>Automobiles do not have any content damage associated with it.</t>
  </si>
  <si>
    <t>First Floor Elevation (FFE) Stage (Or beginning damage of automobile)</t>
  </si>
  <si>
    <t>For automobiles, the "First Floor Elevation (FFE)" column also is used to indicate the beginning damage stage for vehicle damages. This elevation is from the bottom of the vehicle's door sill above the ground elevation. Also set the column " Depth at beginning damage below FFE" will be set to '0' for automobiles.</t>
  </si>
  <si>
    <t xml:space="preserve">"Depth at Beginning Damage" is the point at which the structure starts to receive damage. This is adjusted from FFE elevation to account for when inundation enters the structure causing potential damage. Examples of flood damage beginning before FFE include: a slab structure, inundation entering through basement window, or inundation entering through a walkout basement. </t>
  </si>
  <si>
    <t>Note: The 100,000 year recurrence interval is hard-coded to close the curve for graphical representation.</t>
  </si>
  <si>
    <t>Auto Truck with high step-in to cab.</t>
  </si>
  <si>
    <t>Enter the recurrence intervals that the study is investigating.</t>
  </si>
  <si>
    <r>
      <t xml:space="preserve">The example in this template is associated with 10 recurrence intervals and corresponding AEPS. Typically in HEC-FDA 8 AEPS are used. If less than 10 AEPS are investigated, take the last AEP and copy that value to the empty rows to the recurrence interval columns. For example, if there are 9 AEPS (2,5,10,25,50,100,200, 210, 500, in the last column copy the 500 AEP to the last column. </t>
    </r>
    <r>
      <rPr>
        <b/>
        <sz val="11"/>
        <color rgb="FFFF0000"/>
        <rFont val="Calibri"/>
        <family val="2"/>
        <scheme val="minor"/>
      </rPr>
      <t>WARNING: A reasonable number of AEPs should be used for better estimates on damages.</t>
    </r>
  </si>
  <si>
    <t>Structure/Auto Identifier</t>
  </si>
  <si>
    <t>"Structure/Auto Identifier" is the name to identify a map location (ie. pinpint on maps)  for structures/automobiles. This assists with comparing to inundation maps.</t>
  </si>
  <si>
    <t>"Structure Value" is entered as the depreciated replacement cost (DRPC) adjusted by age, improvements, etc. This is not a market value. Land values should not be included in this estimate. Spreadsheet requires structure values. This column is also used to select automobiles for computing damages to automobiles. Some background information is provided in the US Army Corps of Engineers (USACE) Economic Guidance Memorandum 09-04.</t>
  </si>
  <si>
    <t xml:space="preserve">Enter lowest ground elevation adjacent to structure by stage. </t>
  </si>
  <si>
    <t>Enter the stage of water at each structure by AEP. AEPs and recurrence intervals in these tables are automatically updated based on entry in [Block 1].</t>
  </si>
  <si>
    <t>Most worksheets are for referencing in the formulas. The [Structure_Stage_Discharge] worksheet is the only worksheet where inputs can be made, and only in the green highlighted cells. All other cells on this worksheet are locked.</t>
  </si>
  <si>
    <t>Baseline/No Action Alternative Considerations</t>
  </si>
  <si>
    <t>Action Alternative Conditions:</t>
  </si>
  <si>
    <t>The spreadsheet only works with Excel version that allows for Xlookup functions.</t>
  </si>
  <si>
    <t>Alternative Name:</t>
  </si>
  <si>
    <t>No Action</t>
  </si>
  <si>
    <r>
      <t>For</t>
    </r>
    <r>
      <rPr>
        <b/>
        <sz val="11"/>
        <rFont val="Calibri"/>
        <family val="2"/>
        <scheme val="minor"/>
      </rPr>
      <t xml:space="preserve"> independent</t>
    </r>
    <r>
      <rPr>
        <sz val="11"/>
        <color theme="1"/>
        <rFont val="Calibri"/>
        <family val="2"/>
        <scheme val="minor"/>
      </rPr>
      <t xml:space="preserve"> structures ie, dams, floodwalls, channels improvements of separate channels, etc, use a separate spreadsheet for each dam to calculate benefits</t>
    </r>
  </si>
  <si>
    <r>
      <t xml:space="preserve">For dams that have </t>
    </r>
    <r>
      <rPr>
        <b/>
        <sz val="11"/>
        <color theme="1"/>
        <rFont val="Calibri"/>
        <family val="2"/>
        <scheme val="minor"/>
      </rPr>
      <t>dependency</t>
    </r>
    <r>
      <rPr>
        <sz val="11"/>
        <color theme="1"/>
        <rFont val="Calibri"/>
        <family val="2"/>
        <scheme val="minor"/>
      </rPr>
      <t xml:space="preserve"> (either paralled or series) that have common benefitted area, use one spreadsheet and account for the combined depth of flooding at a structure to both dams in the baseline condition. </t>
    </r>
  </si>
  <si>
    <r>
      <t xml:space="preserve">With </t>
    </r>
    <r>
      <rPr>
        <b/>
        <sz val="11"/>
        <color theme="1"/>
        <rFont val="Calibri"/>
        <family val="2"/>
        <scheme val="minor"/>
      </rPr>
      <t>dependent</t>
    </r>
    <r>
      <rPr>
        <sz val="11"/>
        <color theme="1"/>
        <rFont val="Calibri"/>
        <family val="2"/>
        <scheme val="minor"/>
      </rPr>
      <t xml:space="preserve"> dams, use one spreadsheet for each alternative based on the designed H&amp;H to show changes in damages to eventually calculate the damage reduction benefits.</t>
    </r>
  </si>
  <si>
    <r>
      <t xml:space="preserve">Action alternatives for </t>
    </r>
    <r>
      <rPr>
        <b/>
        <sz val="11"/>
        <color theme="1"/>
        <rFont val="Calibri"/>
        <family val="2"/>
        <scheme val="minor"/>
      </rPr>
      <t>independent</t>
    </r>
    <r>
      <rPr>
        <sz val="11"/>
        <color theme="1"/>
        <rFont val="Calibri"/>
        <family val="2"/>
        <scheme val="minor"/>
      </rPr>
      <t xml:space="preserve"> dams use one spreadsheet for each dam's desiged H&amp;H to show changes in damages for each dam.</t>
    </r>
  </si>
  <si>
    <t>Abrreviated Name</t>
  </si>
  <si>
    <t>Expanded Name</t>
  </si>
  <si>
    <t>Description</t>
  </si>
  <si>
    <t>Inundation Depth</t>
  </si>
  <si>
    <t>Column Number</t>
  </si>
  <si>
    <t>Abbreviated Name</t>
  </si>
  <si>
    <t xml:space="preserve">Description </t>
  </si>
  <si>
    <t>Source: EGM 04-01; USACE Sacramento District</t>
  </si>
  <si>
    <t>Structure Value (or Automobile Value-Bluebook Resale)</t>
  </si>
  <si>
    <t xml:space="preserve">Depth at Beginning Damage (below FFE) </t>
  </si>
  <si>
    <t>Depreciation Multiplier (Life Cycle Chart-use decimal format)(Vehicles set to 0)</t>
  </si>
  <si>
    <t>These are updated automatically based on the selection on lookup in "Content to Structure Ratios by identified structure identified.</t>
  </si>
  <si>
    <t>Effective Age of Structure</t>
  </si>
  <si>
    <t>Block 7</t>
  </si>
  <si>
    <t>Actual Age (Year In Service)(Model Year of Vehicle)</t>
  </si>
  <si>
    <t>Source: USACE, Sacramento District; *USACE EGM 04-01</t>
  </si>
  <si>
    <t>"Depreciation Multiplier (Life Cycle Chart-use decimal format)(Vehicles set to 0)" is taken from the Depreciation Replacement Mult" worksheet. For vehicles set to '0' due to the bluebook representing used car values. See "Effective Age of Structure" above for instructions using the Life Cycle Chart.</t>
  </si>
  <si>
    <t>List all structures only once for those that have combined dam effects and those have individual dam effects. The stages (Water Surface Elevations (WSE)) will adjust for the changes in WSE for the action alternative. The issue becomes one of cost effectiveness in dam modifications to reduce WSE at structures (both combined effects and individual effects), for best damage reduction benefits. H&amp;H would be required to find least cost dam modifications which may also show that one dam may actually be doing nothing.</t>
  </si>
  <si>
    <t>DEPENDENCY/INDEPENDENCY OF STRUCTURES ISSUES:</t>
  </si>
  <si>
    <t>"Year in Service" is relative to the age of the structure (chronological age). This value assists with determining the deprecitated replacement value using industry standard Marshall and Swift publications. This value is not connected to formulas, but is used to assure the correct structure value is being used (Depreciated Replacement Value).</t>
  </si>
  <si>
    <t>Assessor Value (proxy for replacement cost)</t>
  </si>
  <si>
    <t>"Assessor Value (proxy for replacement cost)" column is from tax assessor's records. For vehicles, use a private sale value from a reputable source, such as Edmonds, Kelly Bluebook, etc.)</t>
  </si>
  <si>
    <t>Date: 05 September 2023</t>
  </si>
  <si>
    <t xml:space="preserve">"Effective Age of Structure" for structures is determined by the Life Cycle chart in the "Depreciation Replacement Mult" worksheet. This Life Cycle Chart is used for all structures (building types). The chart requires the assumption that some form of maintenance/updates are being performed throughout the life of the structure. Selecting the approximate depreciation value requires having some understanding of aspects of the structure, such as the actual age of the structure. From there, move vertical to determine what point on the curve will correspond with a point on the vertical axis giving the "effective age' and "depreciation percentage". The depreciation percentage needs to be converted to decimal format and inserted into the corresponding column/row cell in the [Structure_Stage_Discharge] worksheet (see "Depreciation Multiplier" below for additional information. For vehicles, use the age of the vehicle from vehicle model year. </t>
  </si>
  <si>
    <t>1)</t>
  </si>
  <si>
    <t>2)</t>
  </si>
  <si>
    <t>3)</t>
  </si>
  <si>
    <t>4)</t>
  </si>
  <si>
    <t>5)</t>
  </si>
  <si>
    <t>6)</t>
  </si>
  <si>
    <t>7)</t>
  </si>
  <si>
    <t>8)</t>
  </si>
  <si>
    <t>a)</t>
  </si>
  <si>
    <t>b)</t>
  </si>
  <si>
    <t>c)</t>
  </si>
  <si>
    <t>d)</t>
  </si>
  <si>
    <t>e)</t>
  </si>
  <si>
    <t>f)</t>
  </si>
  <si>
    <t>Source: Marshall Evaluation Service (Marshall &amp; Swift)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</si>
</sst>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0.000"/>
    <numFmt numFmtId="165" formatCode="0.000000"/>
    <numFmt numFmtId="166" formatCode="&quot;$&quot;#,##0"/>
    <numFmt numFmtId="167" formatCode="0.0"/>
    <numFmt numFmtId="168" formatCode="0.0000"/>
    <numFmt numFmtId="169" formatCode="0.00_);\(0.00\)"/>
    <numFmt numFmtId="170" formatCode="0.00000"/>
    <numFmt numFmtId="171" formatCode="&quot;$&quot;#,##0.00"/>
  </numFmts>
  <fonts count="25" x14ac:knownFonts="1">
    <font>
      <sz val="11"/>
      <color theme="1"/>
      <name val="Calibri"/>
      <family val="2"/>
      <scheme val="minor"/>
    </font>
    <font>
      <sz val="11"/>
      <color theme="1"/>
      <name val="Calibri"/>
      <family val="2"/>
      <scheme val="minor"/>
    </font>
    <font>
      <sz val="8"/>
      <color theme="1"/>
      <name val="Calibri"/>
      <family val="2"/>
      <scheme val="minor"/>
    </font>
    <font>
      <sz val="8"/>
      <name val="Calibri"/>
      <family val="2"/>
      <scheme val="minor"/>
    </font>
    <font>
      <sz val="11"/>
      <color indexed="8"/>
      <name val="Arial"/>
      <family val="2"/>
    </font>
    <font>
      <sz val="10"/>
      <name val="Arial"/>
      <family val="2"/>
    </font>
    <font>
      <b/>
      <sz val="11"/>
      <color rgb="FFFF0000"/>
      <name val="Calibri"/>
      <family val="2"/>
      <scheme val="minor"/>
    </font>
    <font>
      <b/>
      <sz val="10"/>
      <color rgb="FF040C28"/>
      <name val="Roboto"/>
    </font>
    <font>
      <b/>
      <sz val="11"/>
      <color theme="1"/>
      <name val="Calibri"/>
      <family val="2"/>
      <scheme val="minor"/>
    </font>
    <font>
      <b/>
      <sz val="11"/>
      <name val="Calibri"/>
      <family val="2"/>
      <scheme val="minor"/>
    </font>
    <font>
      <b/>
      <sz val="22"/>
      <color theme="1"/>
      <name val="Calibri"/>
      <family val="2"/>
      <scheme val="minor"/>
    </font>
    <font>
      <sz val="16"/>
      <color theme="1"/>
      <name val="Calibri"/>
      <family val="2"/>
      <scheme val="minor"/>
    </font>
    <font>
      <b/>
      <sz val="16"/>
      <color theme="0"/>
      <name val="Calibri"/>
      <family val="2"/>
      <scheme val="minor"/>
    </font>
    <font>
      <b/>
      <sz val="18"/>
      <color theme="1"/>
      <name val="Calibri"/>
      <family val="2"/>
      <scheme val="minor"/>
    </font>
    <font>
      <b/>
      <sz val="16"/>
      <color theme="1"/>
      <name val="Calibri"/>
      <family val="2"/>
      <scheme val="minor"/>
    </font>
    <font>
      <b/>
      <sz val="9"/>
      <color theme="1"/>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b/>
      <sz val="9"/>
      <color rgb="FFFF0000"/>
      <name val="Calibri"/>
      <family val="2"/>
      <scheme val="minor"/>
    </font>
    <font>
      <sz val="11"/>
      <name val="Calibri"/>
      <family val="2"/>
      <scheme val="minor"/>
    </font>
    <font>
      <b/>
      <sz val="14"/>
      <color theme="1"/>
      <name val="Calibri"/>
      <family val="2"/>
      <scheme val="minor"/>
    </font>
    <font>
      <b/>
      <sz val="11"/>
      <color indexed="8"/>
      <name val="Arial"/>
      <family val="2"/>
    </font>
    <font>
      <b/>
      <u/>
      <sz val="11"/>
      <color theme="1"/>
      <name val="Calibri"/>
      <family val="2"/>
      <scheme val="minor"/>
    </font>
    <font>
      <sz val="20"/>
      <color theme="1"/>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FF5050"/>
        <bgColor indexed="64"/>
      </patternFill>
    </fill>
    <fill>
      <patternFill patternType="solid">
        <fgColor theme="1" tint="0.249977111117893"/>
        <bgColor indexed="64"/>
      </patternFill>
    </fill>
    <fill>
      <patternFill patternType="solid">
        <fgColor theme="9" tint="0.59999389629810485"/>
        <bgColor indexed="64"/>
      </patternFill>
    </fill>
    <fill>
      <patternFill patternType="solid">
        <fgColor theme="1" tint="0.34998626667073579"/>
        <bgColor indexed="64"/>
      </patternFill>
    </fill>
  </fills>
  <borders count="28">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249">
    <xf numFmtId="0" fontId="0" fillId="0" borderId="0" xfId="0"/>
    <xf numFmtId="0" fontId="0" fillId="2" borderId="0" xfId="0" applyFill="1"/>
    <xf numFmtId="2" fontId="0" fillId="0" borderId="0" xfId="0" applyNumberFormat="1"/>
    <xf numFmtId="169" fontId="0" fillId="0" borderId="0" xfId="0" applyNumberFormat="1"/>
    <xf numFmtId="0" fontId="5" fillId="0" borderId="0" xfId="0" applyFont="1" applyAlignment="1">
      <alignment horizontal="right" wrapText="1"/>
    </xf>
    <xf numFmtId="0" fontId="5" fillId="0" borderId="0" xfId="2" applyNumberFormat="1" applyFont="1" applyBorder="1" applyAlignment="1">
      <alignment horizontal="right" wrapText="1"/>
    </xf>
    <xf numFmtId="1" fontId="4" fillId="0" borderId="0" xfId="0" applyNumberFormat="1" applyFont="1" applyAlignment="1">
      <alignment horizontal="right" vertical="top" wrapText="1"/>
    </xf>
    <xf numFmtId="0" fontId="5" fillId="0" borderId="0" xfId="2" applyNumberFormat="1" applyFont="1" applyFill="1" applyBorder="1" applyAlignment="1">
      <alignment horizontal="right"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2" fillId="5" borderId="0" xfId="0" applyFont="1" applyFill="1" applyAlignment="1" applyProtection="1">
      <alignment wrapText="1"/>
      <protection locked="0"/>
    </xf>
    <xf numFmtId="0" fontId="2" fillId="5" borderId="5" xfId="0" applyFont="1" applyFill="1" applyBorder="1" applyAlignment="1" applyProtection="1">
      <alignment wrapText="1"/>
      <protection locked="0"/>
    </xf>
    <xf numFmtId="0" fontId="0" fillId="5" borderId="4" xfId="0" applyFill="1" applyBorder="1" applyProtection="1">
      <protection locked="0"/>
    </xf>
    <xf numFmtId="2" fontId="0" fillId="5" borderId="4" xfId="0" applyNumberFormat="1" applyFill="1" applyBorder="1" applyAlignment="1" applyProtection="1">
      <alignment horizontal="center"/>
      <protection locked="0"/>
    </xf>
    <xf numFmtId="0" fontId="0" fillId="5" borderId="0" xfId="0" applyFill="1" applyProtection="1">
      <protection locked="0"/>
    </xf>
    <xf numFmtId="2" fontId="0" fillId="5" borderId="5" xfId="0" applyNumberFormat="1" applyFill="1" applyBorder="1" applyProtection="1">
      <protection locked="0"/>
    </xf>
    <xf numFmtId="2" fontId="0" fillId="5" borderId="0" xfId="0" applyNumberFormat="1" applyFill="1" applyProtection="1">
      <protection locked="0"/>
    </xf>
    <xf numFmtId="0" fontId="0" fillId="5" borderId="6" xfId="0" applyFill="1" applyBorder="1" applyProtection="1">
      <protection locked="0"/>
    </xf>
    <xf numFmtId="0" fontId="0" fillId="5" borderId="7" xfId="0" applyFill="1" applyBorder="1" applyProtection="1">
      <protection locked="0"/>
    </xf>
    <xf numFmtId="2" fontId="0" fillId="5" borderId="8" xfId="0" applyNumberFormat="1" applyFill="1" applyBorder="1" applyProtection="1">
      <protection locked="0"/>
    </xf>
    <xf numFmtId="2" fontId="0" fillId="3" borderId="0" xfId="1" applyNumberFormat="1" applyFont="1" applyFill="1" applyBorder="1" applyAlignment="1" applyProtection="1">
      <alignment horizontal="center"/>
    </xf>
    <xf numFmtId="2" fontId="0" fillId="3" borderId="7" xfId="1" applyNumberFormat="1" applyFont="1" applyFill="1" applyBorder="1" applyAlignment="1" applyProtection="1">
      <alignment horizontal="center"/>
    </xf>
    <xf numFmtId="2" fontId="0" fillId="5" borderId="4" xfId="0" applyNumberFormat="1" applyFill="1" applyBorder="1" applyProtection="1">
      <protection locked="0"/>
    </xf>
    <xf numFmtId="2" fontId="0" fillId="5" borderId="6" xfId="0" applyNumberFormat="1" applyFill="1" applyBorder="1" applyProtection="1">
      <protection locked="0"/>
    </xf>
    <xf numFmtId="2" fontId="0" fillId="5" borderId="7" xfId="0" applyNumberFormat="1" applyFill="1" applyBorder="1" applyProtection="1">
      <protection locked="0"/>
    </xf>
    <xf numFmtId="2" fontId="0" fillId="5" borderId="6" xfId="0" applyNumberFormat="1" applyFill="1" applyBorder="1" applyAlignment="1" applyProtection="1">
      <alignment horizontal="center"/>
      <protection locked="0"/>
    </xf>
    <xf numFmtId="0" fontId="0" fillId="5" borderId="5" xfId="0" applyFill="1" applyBorder="1" applyProtection="1">
      <protection locked="0"/>
    </xf>
    <xf numFmtId="0" fontId="0" fillId="5" borderId="8" xfId="0" applyFill="1" applyBorder="1" applyProtection="1">
      <protection locked="0"/>
    </xf>
    <xf numFmtId="0" fontId="2" fillId="5" borderId="7" xfId="0" applyFont="1" applyFill="1" applyBorder="1" applyAlignment="1" applyProtection="1">
      <alignment wrapText="1"/>
      <protection locked="0"/>
    </xf>
    <xf numFmtId="0" fontId="2" fillId="5" borderId="8" xfId="0" applyFont="1" applyFill="1" applyBorder="1" applyAlignment="1" applyProtection="1">
      <alignment wrapText="1"/>
      <protection locked="0"/>
    </xf>
    <xf numFmtId="0" fontId="16" fillId="0" borderId="0" xfId="0" applyFont="1" applyAlignment="1">
      <alignment wrapText="1"/>
    </xf>
    <xf numFmtId="0" fontId="16" fillId="0" borderId="0" xfId="0" applyFont="1"/>
    <xf numFmtId="165" fontId="16" fillId="0" borderId="0" xfId="0" applyNumberFormat="1" applyFont="1"/>
    <xf numFmtId="0" fontId="17" fillId="5" borderId="4" xfId="0" applyFont="1" applyFill="1" applyBorder="1" applyAlignment="1" applyProtection="1">
      <alignment horizontal="left" vertical="center"/>
      <protection locked="0"/>
    </xf>
    <xf numFmtId="0" fontId="17" fillId="5" borderId="0" xfId="0" applyFont="1" applyFill="1" applyAlignment="1" applyProtection="1">
      <alignment wrapText="1"/>
      <protection locked="0"/>
    </xf>
    <xf numFmtId="0" fontId="17" fillId="5" borderId="0" xfId="0" applyFont="1" applyFill="1" applyAlignment="1" applyProtection="1">
      <alignment horizontal="left" vertical="center"/>
      <protection locked="0"/>
    </xf>
    <xf numFmtId="0" fontId="17" fillId="5" borderId="6" xfId="0" applyFont="1" applyFill="1" applyBorder="1" applyAlignment="1" applyProtection="1">
      <alignment horizontal="left" vertical="center"/>
      <protection locked="0"/>
    </xf>
    <xf numFmtId="0" fontId="17" fillId="5" borderId="7" xfId="0" applyFont="1" applyFill="1" applyBorder="1" applyAlignment="1" applyProtection="1">
      <alignment horizontal="left" vertical="center"/>
      <protection locked="0"/>
    </xf>
    <xf numFmtId="0" fontId="16" fillId="3" borderId="6" xfId="0" applyFont="1" applyFill="1" applyBorder="1"/>
    <xf numFmtId="0" fontId="16" fillId="3" borderId="7" xfId="0" applyFont="1" applyFill="1" applyBorder="1"/>
    <xf numFmtId="0" fontId="15" fillId="0" borderId="0" xfId="0" applyFont="1" applyAlignment="1">
      <alignment horizontal="right"/>
    </xf>
    <xf numFmtId="166" fontId="15" fillId="0" borderId="0" xfId="0" applyNumberFormat="1" applyFont="1"/>
    <xf numFmtId="0" fontId="15" fillId="3" borderId="1" xfId="0" applyFont="1" applyFill="1" applyBorder="1" applyAlignment="1">
      <alignment horizontal="center" wrapText="1"/>
    </xf>
    <xf numFmtId="0" fontId="15" fillId="3" borderId="2" xfId="0" applyFont="1" applyFill="1" applyBorder="1" applyAlignment="1">
      <alignment horizontal="center" wrapText="1"/>
    </xf>
    <xf numFmtId="0" fontId="15" fillId="3" borderId="3" xfId="0" applyFont="1" applyFill="1" applyBorder="1" applyAlignment="1">
      <alignment horizontal="center" wrapText="1"/>
    </xf>
    <xf numFmtId="0" fontId="16" fillId="3" borderId="4" xfId="0" applyFont="1" applyFill="1" applyBorder="1" applyAlignment="1">
      <alignment horizontal="center"/>
    </xf>
    <xf numFmtId="0" fontId="16" fillId="3" borderId="0" xfId="0" applyFont="1" applyFill="1" applyAlignment="1">
      <alignment horizontal="center"/>
    </xf>
    <xf numFmtId="166" fontId="16" fillId="3" borderId="0" xfId="0" applyNumberFormat="1" applyFont="1" applyFill="1" applyAlignment="1">
      <alignment horizontal="center"/>
    </xf>
    <xf numFmtId="166" fontId="16" fillId="3" borderId="0" xfId="0" applyNumberFormat="1" applyFont="1" applyFill="1" applyAlignment="1">
      <alignment horizontal="center" wrapText="1"/>
    </xf>
    <xf numFmtId="166" fontId="16" fillId="3" borderId="5" xfId="0" applyNumberFormat="1" applyFont="1" applyFill="1" applyBorder="1" applyAlignment="1">
      <alignment horizontal="center" wrapText="1"/>
    </xf>
    <xf numFmtId="165" fontId="16" fillId="3" borderId="0" xfId="0" applyNumberFormat="1" applyFont="1" applyFill="1" applyAlignment="1">
      <alignment horizontal="center"/>
    </xf>
    <xf numFmtId="164" fontId="16" fillId="3" borderId="0" xfId="0" applyNumberFormat="1" applyFont="1" applyFill="1" applyAlignment="1">
      <alignment horizontal="center"/>
    </xf>
    <xf numFmtId="166" fontId="15" fillId="3" borderId="8" xfId="0" applyNumberFormat="1" applyFont="1" applyFill="1" applyBorder="1" applyAlignment="1">
      <alignment horizontal="center"/>
    </xf>
    <xf numFmtId="0" fontId="15" fillId="3" borderId="7" xfId="0" applyFont="1" applyFill="1" applyBorder="1" applyAlignment="1">
      <alignment horizontal="center" wrapText="1"/>
    </xf>
    <xf numFmtId="0" fontId="17" fillId="0" borderId="4" xfId="0" applyFont="1" applyBorder="1"/>
    <xf numFmtId="166" fontId="17" fillId="0" borderId="4" xfId="0" applyNumberFormat="1" applyFont="1" applyBorder="1"/>
    <xf numFmtId="0" fontId="17" fillId="3" borderId="16" xfId="0" applyFont="1" applyFill="1" applyBorder="1" applyAlignment="1">
      <alignment horizontal="center"/>
    </xf>
    <xf numFmtId="0" fontId="17" fillId="3" borderId="17" xfId="0" applyFont="1" applyFill="1" applyBorder="1" applyAlignment="1">
      <alignment horizontal="center"/>
    </xf>
    <xf numFmtId="165" fontId="17" fillId="3" borderId="17" xfId="0" applyNumberFormat="1" applyFont="1" applyFill="1" applyBorder="1" applyAlignment="1">
      <alignment horizontal="center"/>
    </xf>
    <xf numFmtId="0" fontId="17" fillId="3" borderId="18" xfId="0" applyFont="1" applyFill="1" applyBorder="1" applyAlignment="1">
      <alignment horizontal="center"/>
    </xf>
    <xf numFmtId="0" fontId="17" fillId="3" borderId="19" xfId="0" applyFont="1" applyFill="1" applyBorder="1" applyAlignment="1">
      <alignment horizontal="center" wrapText="1"/>
    </xf>
    <xf numFmtId="0" fontId="17" fillId="3" borderId="20" xfId="0" applyFont="1" applyFill="1" applyBorder="1" applyAlignment="1">
      <alignment horizontal="center" wrapText="1"/>
    </xf>
    <xf numFmtId="0" fontId="17" fillId="3" borderId="21" xfId="0" applyFont="1" applyFill="1" applyBorder="1" applyAlignment="1">
      <alignment horizontal="center"/>
    </xf>
    <xf numFmtId="166" fontId="17" fillId="3" borderId="22" xfId="0" applyNumberFormat="1" applyFont="1" applyFill="1" applyBorder="1" applyAlignment="1">
      <alignment horizontal="center" wrapText="1"/>
    </xf>
    <xf numFmtId="166" fontId="17" fillId="3" borderId="23" xfId="0" applyNumberFormat="1" applyFont="1" applyFill="1" applyBorder="1" applyAlignment="1">
      <alignment horizontal="center"/>
    </xf>
    <xf numFmtId="166" fontId="17" fillId="3" borderId="24" xfId="0" applyNumberFormat="1" applyFont="1" applyFill="1" applyBorder="1" applyAlignment="1">
      <alignment horizontal="center"/>
    </xf>
    <xf numFmtId="0" fontId="18" fillId="3" borderId="25" xfId="0" applyFont="1" applyFill="1" applyBorder="1" applyAlignment="1">
      <alignment wrapText="1"/>
    </xf>
    <xf numFmtId="0" fontId="18" fillId="3" borderId="26" xfId="0" applyFont="1" applyFill="1" applyBorder="1" applyAlignment="1">
      <alignment wrapText="1"/>
    </xf>
    <xf numFmtId="0" fontId="18" fillId="3" borderId="27" xfId="0" applyFont="1" applyFill="1" applyBorder="1" applyAlignment="1">
      <alignment wrapText="1"/>
    </xf>
    <xf numFmtId="0" fontId="17" fillId="3" borderId="16" xfId="0" applyFont="1" applyFill="1" applyBorder="1"/>
    <xf numFmtId="0" fontId="17" fillId="3" borderId="19" xfId="0" applyFont="1" applyFill="1" applyBorder="1"/>
    <xf numFmtId="0" fontId="17" fillId="3" borderId="22" xfId="0" applyFont="1" applyFill="1" applyBorder="1"/>
    <xf numFmtId="0" fontId="17" fillId="3" borderId="24" xfId="0" applyFont="1" applyFill="1" applyBorder="1" applyAlignment="1">
      <alignment horizontal="center"/>
    </xf>
    <xf numFmtId="0" fontId="6" fillId="2" borderId="0" xfId="0" applyFont="1" applyFill="1"/>
    <xf numFmtId="166" fontId="6" fillId="2" borderId="0" xfId="0" applyNumberFormat="1" applyFont="1" applyFill="1"/>
    <xf numFmtId="0" fontId="16" fillId="3" borderId="16" xfId="0" applyFont="1" applyFill="1" applyBorder="1"/>
    <xf numFmtId="166" fontId="16" fillId="3" borderId="18" xfId="0" applyNumberFormat="1" applyFont="1" applyFill="1" applyBorder="1"/>
    <xf numFmtId="0" fontId="16" fillId="3" borderId="19" xfId="0" applyFont="1" applyFill="1" applyBorder="1"/>
    <xf numFmtId="166" fontId="16" fillId="3" borderId="21" xfId="0" applyNumberFormat="1" applyFont="1" applyFill="1" applyBorder="1"/>
    <xf numFmtId="170" fontId="16" fillId="3" borderId="19" xfId="0" applyNumberFormat="1" applyFont="1" applyFill="1" applyBorder="1"/>
    <xf numFmtId="0" fontId="16" fillId="3" borderId="22" xfId="0" applyFont="1" applyFill="1" applyBorder="1"/>
    <xf numFmtId="166" fontId="16" fillId="3" borderId="24" xfId="0" applyNumberFormat="1" applyFont="1" applyFill="1" applyBorder="1"/>
    <xf numFmtId="166" fontId="19" fillId="2" borderId="0" xfId="0" applyNumberFormat="1" applyFont="1" applyFill="1"/>
    <xf numFmtId="0" fontId="19" fillId="2" borderId="0" xfId="0" applyFont="1" applyFill="1"/>
    <xf numFmtId="0" fontId="14" fillId="0" borderId="0" xfId="0" applyFont="1"/>
    <xf numFmtId="0" fontId="15" fillId="0" borderId="0" xfId="0" applyFont="1"/>
    <xf numFmtId="0" fontId="21" fillId="0" borderId="0" xfId="0" applyFont="1"/>
    <xf numFmtId="0" fontId="0" fillId="3" borderId="0" xfId="0" applyFill="1"/>
    <xf numFmtId="49" fontId="8" fillId="5" borderId="0" xfId="0" applyNumberFormat="1" applyFont="1" applyFill="1" applyProtection="1">
      <protection locked="0"/>
    </xf>
    <xf numFmtId="49" fontId="8" fillId="3" borderId="0" xfId="0" applyNumberFormat="1" applyFont="1" applyFill="1"/>
    <xf numFmtId="49" fontId="0" fillId="3" borderId="0" xfId="0" applyNumberFormat="1" applyFill="1"/>
    <xf numFmtId="0" fontId="18" fillId="3" borderId="0" xfId="0" applyFont="1" applyFill="1"/>
    <xf numFmtId="0" fontId="18" fillId="3" borderId="9" xfId="0" applyFont="1" applyFill="1" applyBorder="1" applyAlignment="1">
      <alignment horizontal="center" wrapText="1"/>
    </xf>
    <xf numFmtId="0" fontId="18" fillId="3" borderId="11" xfId="0" applyFont="1" applyFill="1" applyBorder="1" applyAlignment="1">
      <alignment horizontal="center"/>
    </xf>
    <xf numFmtId="0" fontId="15" fillId="3" borderId="9" xfId="0" applyFont="1" applyFill="1" applyBorder="1" applyAlignment="1">
      <alignment horizontal="center" vertical="center" wrapText="1"/>
    </xf>
    <xf numFmtId="0" fontId="15" fillId="3" borderId="12" xfId="0" applyFont="1" applyFill="1" applyBorder="1" applyAlignment="1">
      <alignment horizontal="center" wrapText="1"/>
    </xf>
    <xf numFmtId="0" fontId="15" fillId="3" borderId="9" xfId="0" applyFont="1" applyFill="1" applyBorder="1" applyAlignment="1">
      <alignment horizontal="center" wrapText="1"/>
    </xf>
    <xf numFmtId="0" fontId="15" fillId="3" borderId="11" xfId="0" applyFont="1" applyFill="1" applyBorder="1" applyAlignment="1">
      <alignment horizontal="center" wrapText="1"/>
    </xf>
    <xf numFmtId="0" fontId="16" fillId="3" borderId="18" xfId="0" applyFont="1" applyFill="1" applyBorder="1" applyAlignment="1">
      <alignment horizontal="center"/>
    </xf>
    <xf numFmtId="0" fontId="16" fillId="3" borderId="21" xfId="0" applyFont="1" applyFill="1" applyBorder="1" applyAlignment="1">
      <alignment horizontal="center"/>
    </xf>
    <xf numFmtId="0" fontId="16" fillId="3" borderId="24" xfId="0" applyFont="1" applyFill="1" applyBorder="1" applyAlignment="1">
      <alignment horizontal="center"/>
    </xf>
    <xf numFmtId="0" fontId="15" fillId="3" borderId="16" xfId="0" applyFont="1" applyFill="1" applyBorder="1" applyAlignment="1">
      <alignment wrapText="1"/>
    </xf>
    <xf numFmtId="0" fontId="16" fillId="3" borderId="17" xfId="0" applyFont="1" applyFill="1" applyBorder="1" applyAlignment="1">
      <alignment horizontal="center"/>
    </xf>
    <xf numFmtId="165" fontId="16" fillId="3" borderId="17" xfId="0" applyNumberFormat="1" applyFont="1" applyFill="1" applyBorder="1" applyAlignment="1">
      <alignment horizontal="center"/>
    </xf>
    <xf numFmtId="0" fontId="15" fillId="3" borderId="19" xfId="0" applyFont="1" applyFill="1" applyBorder="1" applyAlignment="1">
      <alignment wrapText="1"/>
    </xf>
    <xf numFmtId="0" fontId="16" fillId="3" borderId="20" xfId="0" applyFont="1" applyFill="1" applyBorder="1" applyAlignment="1">
      <alignment horizontal="center"/>
    </xf>
    <xf numFmtId="0" fontId="15" fillId="3" borderId="22" xfId="0" applyFont="1" applyFill="1" applyBorder="1" applyAlignment="1">
      <alignment wrapText="1"/>
    </xf>
    <xf numFmtId="0" fontId="16" fillId="3" borderId="23" xfId="0" applyFont="1" applyFill="1" applyBorder="1" applyAlignment="1">
      <alignment horizontal="center"/>
    </xf>
    <xf numFmtId="166" fontId="16" fillId="3" borderId="23" xfId="0" applyNumberFormat="1" applyFont="1" applyFill="1" applyBorder="1" applyAlignment="1">
      <alignment horizontal="center"/>
    </xf>
    <xf numFmtId="166" fontId="16" fillId="3" borderId="24" xfId="0" applyNumberFormat="1" applyFont="1" applyFill="1" applyBorder="1" applyAlignment="1">
      <alignment horizontal="center"/>
    </xf>
    <xf numFmtId="0" fontId="8" fillId="3" borderId="0" xfId="0" applyFont="1" applyFill="1" applyAlignment="1">
      <alignment horizontal="left"/>
    </xf>
    <xf numFmtId="0" fontId="9" fillId="2" borderId="0" xfId="0" applyFont="1" applyFill="1"/>
    <xf numFmtId="0" fontId="8" fillId="2" borderId="0" xfId="0" applyFont="1" applyFill="1"/>
    <xf numFmtId="1" fontId="4" fillId="2" borderId="0" xfId="0" applyNumberFormat="1" applyFont="1" applyFill="1" applyAlignment="1">
      <alignment horizontal="right" vertical="top" wrapText="1"/>
    </xf>
    <xf numFmtId="167" fontId="4" fillId="2" borderId="0" xfId="0" applyNumberFormat="1" applyFont="1" applyFill="1" applyAlignment="1">
      <alignment horizontal="right" vertical="top" wrapText="1"/>
    </xf>
    <xf numFmtId="0" fontId="8" fillId="2" borderId="0" xfId="0" applyFont="1" applyFill="1" applyAlignment="1">
      <alignment horizontal="right"/>
    </xf>
    <xf numFmtId="0" fontId="9" fillId="2" borderId="0" xfId="0" applyFont="1" applyFill="1" applyAlignment="1">
      <alignment horizontal="right"/>
    </xf>
    <xf numFmtId="0" fontId="20" fillId="2" borderId="0" xfId="0" applyFont="1" applyFill="1"/>
    <xf numFmtId="169" fontId="0" fillId="2" borderId="0" xfId="0" applyNumberFormat="1" applyFill="1"/>
    <xf numFmtId="1" fontId="22" fillId="2" borderId="0" xfId="0" applyNumberFormat="1" applyFont="1" applyFill="1" applyAlignment="1">
      <alignment horizontal="center" vertical="top" wrapText="1"/>
    </xf>
    <xf numFmtId="167" fontId="22" fillId="2" borderId="0" xfId="0" applyNumberFormat="1" applyFont="1" applyFill="1" applyAlignment="1">
      <alignment horizontal="center" vertical="top" wrapText="1"/>
    </xf>
    <xf numFmtId="168" fontId="8" fillId="2" borderId="0" xfId="3" applyNumberFormat="1" applyFont="1" applyFill="1" applyAlignment="1">
      <alignment wrapText="1"/>
    </xf>
    <xf numFmtId="168" fontId="0" fillId="3" borderId="0" xfId="3" applyNumberFormat="1" applyFont="1" applyFill="1" applyAlignment="1">
      <alignment wrapText="1"/>
    </xf>
    <xf numFmtId="168" fontId="0" fillId="3" borderId="0" xfId="3" applyNumberFormat="1" applyFont="1" applyFill="1"/>
    <xf numFmtId="0" fontId="8" fillId="2" borderId="0" xfId="0" applyFont="1" applyFill="1" applyAlignment="1">
      <alignment horizontal="right" wrapText="1"/>
    </xf>
    <xf numFmtId="0" fontId="5" fillId="3" borderId="0" xfId="2" applyNumberFormat="1" applyFont="1" applyFill="1" applyBorder="1" applyAlignment="1">
      <alignment horizontal="center" wrapText="1"/>
    </xf>
    <xf numFmtId="0" fontId="0" fillId="3" borderId="0" xfId="0" applyFill="1" applyAlignment="1">
      <alignment horizontal="center"/>
    </xf>
    <xf numFmtId="2" fontId="0" fillId="3" borderId="0" xfId="0" applyNumberFormat="1" applyFill="1" applyAlignment="1">
      <alignment horizontal="center"/>
    </xf>
    <xf numFmtId="167" fontId="5" fillId="3" borderId="0" xfId="2" applyNumberFormat="1" applyFont="1" applyFill="1" applyBorder="1" applyAlignment="1">
      <alignment horizontal="center" wrapText="1"/>
    </xf>
    <xf numFmtId="168" fontId="5" fillId="3" borderId="0" xfId="2" applyNumberFormat="1" applyFont="1" applyFill="1" applyBorder="1" applyAlignment="1">
      <alignment horizontal="center" wrapText="1"/>
    </xf>
    <xf numFmtId="2" fontId="5" fillId="3" borderId="0" xfId="2" applyNumberFormat="1" applyFont="1" applyFill="1" applyBorder="1" applyAlignment="1">
      <alignment horizontal="center" wrapText="1"/>
    </xf>
    <xf numFmtId="0" fontId="5" fillId="3" borderId="0" xfId="0" applyFont="1" applyFill="1" applyAlignment="1">
      <alignment horizontal="center" wrapText="1"/>
    </xf>
    <xf numFmtId="169" fontId="0" fillId="3" borderId="0" xfId="0" applyNumberFormat="1" applyFill="1" applyAlignment="1">
      <alignment horizontal="center"/>
    </xf>
    <xf numFmtId="169" fontId="5" fillId="3" borderId="0" xfId="2" applyNumberFormat="1" applyFont="1" applyFill="1" applyBorder="1" applyAlignment="1">
      <alignment horizontal="center" wrapText="1"/>
    </xf>
    <xf numFmtId="0" fontId="9" fillId="2" borderId="0" xfId="0" applyFont="1" applyFill="1" applyAlignment="1">
      <alignment horizontal="right" wrapText="1"/>
    </xf>
    <xf numFmtId="1" fontId="22" fillId="2" borderId="0" xfId="0" applyNumberFormat="1" applyFont="1" applyFill="1" applyAlignment="1">
      <alignment horizontal="center" vertical="center" wrapText="1"/>
    </xf>
    <xf numFmtId="167" fontId="22" fillId="2" borderId="0" xfId="0" applyNumberFormat="1" applyFont="1" applyFill="1" applyAlignment="1">
      <alignment horizontal="center" vertical="center" wrapText="1"/>
    </xf>
    <xf numFmtId="0" fontId="8" fillId="2" borderId="0" xfId="0" applyFont="1" applyFill="1" applyAlignment="1">
      <alignment horizontal="center" vertical="center"/>
    </xf>
    <xf numFmtId="171" fontId="0" fillId="5" borderId="0" xfId="0" applyNumberFormat="1" applyFill="1" applyProtection="1">
      <protection locked="0"/>
    </xf>
    <xf numFmtId="171" fontId="0" fillId="5" borderId="7" xfId="0" applyNumberFormat="1" applyFill="1" applyBorder="1" applyProtection="1">
      <protection locked="0"/>
    </xf>
    <xf numFmtId="0" fontId="0" fillId="5" borderId="0" xfId="0" applyFill="1" applyAlignment="1" applyProtection="1">
      <alignment horizontal="center"/>
      <protection locked="0"/>
    </xf>
    <xf numFmtId="0" fontId="0" fillId="5" borderId="7" xfId="0" applyFill="1" applyBorder="1" applyAlignment="1" applyProtection="1">
      <alignment horizontal="center"/>
      <protection locked="0"/>
    </xf>
    <xf numFmtId="0" fontId="0" fillId="0" borderId="0" xfId="0" applyAlignment="1">
      <alignment horizontal="left" vertical="center"/>
    </xf>
    <xf numFmtId="0" fontId="2" fillId="0" borderId="0" xfId="0" applyFont="1" applyAlignment="1">
      <alignment wrapText="1"/>
    </xf>
    <xf numFmtId="0" fontId="0" fillId="0" borderId="0" xfId="0" applyAlignment="1">
      <alignment horizontal="right" vertical="center"/>
    </xf>
    <xf numFmtId="166" fontId="0" fillId="0" borderId="0" xfId="0" applyNumberFormat="1"/>
    <xf numFmtId="0" fontId="0" fillId="3" borderId="1" xfId="0" applyFill="1" applyBorder="1"/>
    <xf numFmtId="0" fontId="0" fillId="3" borderId="3" xfId="0" applyFill="1" applyBorder="1"/>
    <xf numFmtId="170" fontId="8" fillId="3" borderId="9" xfId="0" applyNumberFormat="1" applyFont="1" applyFill="1" applyBorder="1"/>
    <xf numFmtId="170" fontId="8" fillId="3" borderId="10" xfId="0" applyNumberFormat="1" applyFont="1" applyFill="1" applyBorder="1"/>
    <xf numFmtId="170" fontId="8" fillId="3" borderId="11" xfId="0" applyNumberFormat="1" applyFont="1" applyFill="1" applyBorder="1"/>
    <xf numFmtId="2" fontId="0" fillId="4" borderId="13" xfId="0" applyNumberFormat="1" applyFill="1" applyBorder="1"/>
    <xf numFmtId="0" fontId="0" fillId="3" borderId="9" xfId="0" applyFill="1" applyBorder="1"/>
    <xf numFmtId="0" fontId="0" fillId="3" borderId="10" xfId="0" applyFill="1" applyBorder="1"/>
    <xf numFmtId="0" fontId="8" fillId="3" borderId="10" xfId="0" applyFont="1" applyFill="1" applyBorder="1"/>
    <xf numFmtId="0" fontId="0" fillId="3" borderId="11" xfId="0" applyFill="1" applyBorder="1"/>
    <xf numFmtId="0" fontId="8" fillId="3" borderId="4" xfId="0" applyFont="1" applyFill="1" applyBorder="1"/>
    <xf numFmtId="0" fontId="0" fillId="3" borderId="5" xfId="0" applyFill="1" applyBorder="1"/>
    <xf numFmtId="2" fontId="8" fillId="3" borderId="1" xfId="0" applyNumberFormat="1" applyFont="1" applyFill="1" applyBorder="1"/>
    <xf numFmtId="2" fontId="0" fillId="3" borderId="2" xfId="0" applyNumberFormat="1" applyFill="1" applyBorder="1"/>
    <xf numFmtId="2" fontId="0" fillId="3" borderId="3" xfId="0" applyNumberFormat="1" applyFill="1" applyBorder="1"/>
    <xf numFmtId="2" fontId="0" fillId="4" borderId="14" xfId="0" applyNumberFormat="1" applyFill="1" applyBorder="1"/>
    <xf numFmtId="166" fontId="7" fillId="3" borderId="1" xfId="0" applyNumberFormat="1" applyFont="1" applyFill="1" applyBorder="1"/>
    <xf numFmtId="166" fontId="7" fillId="3" borderId="2" xfId="0" applyNumberFormat="1" applyFont="1" applyFill="1" applyBorder="1"/>
    <xf numFmtId="166" fontId="7" fillId="3" borderId="3" xfId="0" applyNumberFormat="1" applyFont="1" applyFill="1" applyBorder="1"/>
    <xf numFmtId="166" fontId="0" fillId="2" borderId="0" xfId="0" applyNumberFormat="1" applyFill="1"/>
    <xf numFmtId="0" fontId="0" fillId="3" borderId="4" xfId="0" applyFill="1" applyBorder="1"/>
    <xf numFmtId="0" fontId="0" fillId="4" borderId="14" xfId="0" applyFill="1" applyBorder="1"/>
    <xf numFmtId="166" fontId="0" fillId="3" borderId="6" xfId="0" applyNumberFormat="1" applyFill="1" applyBorder="1"/>
    <xf numFmtId="166" fontId="0" fillId="3" borderId="7" xfId="0" applyNumberFormat="1" applyFill="1" applyBorder="1"/>
    <xf numFmtId="166" fontId="0" fillId="3" borderId="8" xfId="0" applyNumberFormat="1" applyFill="1" applyBorder="1"/>
    <xf numFmtId="0" fontId="0" fillId="0" borderId="0" xfId="0" applyAlignment="1">
      <alignment horizontal="right"/>
    </xf>
    <xf numFmtId="166" fontId="7" fillId="0" borderId="0" xfId="0" applyNumberFormat="1" applyFont="1"/>
    <xf numFmtId="0" fontId="0" fillId="3" borderId="6" xfId="0" applyFill="1" applyBorder="1"/>
    <xf numFmtId="0" fontId="0" fillId="3" borderId="8" xfId="0" applyFill="1" applyBorder="1"/>
    <xf numFmtId="0" fontId="0" fillId="3" borderId="7" xfId="0" applyFill="1" applyBorder="1"/>
    <xf numFmtId="0" fontId="0" fillId="4" borderId="15" xfId="0" applyFill="1" applyBorder="1"/>
    <xf numFmtId="0" fontId="0" fillId="6" borderId="14" xfId="0" applyFill="1" applyBorder="1"/>
    <xf numFmtId="2" fontId="0" fillId="3" borderId="4" xfId="0" applyNumberFormat="1" applyFill="1" applyBorder="1"/>
    <xf numFmtId="2" fontId="0" fillId="3" borderId="0" xfId="0" applyNumberFormat="1" applyFill="1"/>
    <xf numFmtId="2" fontId="0" fillId="3" borderId="5" xfId="0" applyNumberFormat="1" applyFill="1" applyBorder="1"/>
    <xf numFmtId="2" fontId="0" fillId="6" borderId="14" xfId="0" applyNumberFormat="1" applyFill="1" applyBorder="1"/>
    <xf numFmtId="166" fontId="0" fillId="3" borderId="4" xfId="0" applyNumberFormat="1" applyFill="1" applyBorder="1"/>
    <xf numFmtId="166" fontId="0" fillId="3" borderId="0" xfId="0" applyNumberFormat="1" applyFill="1"/>
    <xf numFmtId="166" fontId="0" fillId="3" borderId="5" xfId="0" applyNumberFormat="1" applyFill="1" applyBorder="1"/>
    <xf numFmtId="166" fontId="0" fillId="6" borderId="14" xfId="0" applyNumberFormat="1" applyFill="1" applyBorder="1"/>
    <xf numFmtId="0" fontId="0" fillId="6" borderId="15" xfId="0" applyFill="1" applyBorder="1"/>
    <xf numFmtId="2" fontId="0" fillId="3" borderId="6" xfId="0" applyNumberFormat="1" applyFill="1" applyBorder="1"/>
    <xf numFmtId="2" fontId="0" fillId="3" borderId="7" xfId="0" applyNumberFormat="1" applyFill="1" applyBorder="1"/>
    <xf numFmtId="2" fontId="0" fillId="3" borderId="8" xfId="0" applyNumberFormat="1" applyFill="1" applyBorder="1"/>
    <xf numFmtId="2" fontId="0" fillId="6" borderId="15" xfId="0" applyNumberFormat="1" applyFill="1" applyBorder="1"/>
    <xf numFmtId="166" fontId="0" fillId="6" borderId="15" xfId="0" applyNumberFormat="1" applyFill="1" applyBorder="1"/>
    <xf numFmtId="0" fontId="0" fillId="6" borderId="14" xfId="0" applyFill="1" applyBorder="1" applyAlignment="1">
      <alignment horizontal="right" vertical="center"/>
    </xf>
    <xf numFmtId="2" fontId="0" fillId="3" borderId="15" xfId="0" applyNumberFormat="1" applyFill="1" applyBorder="1"/>
    <xf numFmtId="0" fontId="0" fillId="6" borderId="15" xfId="0" applyFill="1" applyBorder="1" applyAlignment="1">
      <alignment horizontal="right" vertical="center"/>
    </xf>
    <xf numFmtId="171" fontId="0" fillId="3" borderId="5" xfId="1" applyNumberFormat="1" applyFont="1" applyFill="1" applyBorder="1" applyAlignment="1" applyProtection="1">
      <alignment horizontal="right"/>
    </xf>
    <xf numFmtId="171" fontId="0" fillId="3" borderId="8" xfId="1" applyNumberFormat="1" applyFont="1" applyFill="1" applyBorder="1" applyAlignment="1" applyProtection="1">
      <alignment horizontal="right"/>
    </xf>
    <xf numFmtId="165" fontId="0" fillId="3" borderId="5" xfId="0" applyNumberFormat="1" applyFill="1" applyBorder="1"/>
    <xf numFmtId="0" fontId="0" fillId="0" borderId="5" xfId="0" applyBorder="1"/>
    <xf numFmtId="0" fontId="14" fillId="0" borderId="0" xfId="0" applyFont="1" applyAlignment="1">
      <alignment horizontal="left"/>
    </xf>
    <xf numFmtId="0" fontId="0" fillId="3" borderId="2" xfId="0" applyFill="1" applyBorder="1"/>
    <xf numFmtId="0" fontId="8" fillId="3" borderId="2" xfId="0" applyFont="1" applyFill="1" applyBorder="1"/>
    <xf numFmtId="0" fontId="11" fillId="0" borderId="0" xfId="0" applyFont="1"/>
    <xf numFmtId="0" fontId="12" fillId="6" borderId="9" xfId="0" applyFont="1" applyFill="1" applyBorder="1"/>
    <xf numFmtId="0" fontId="11" fillId="6" borderId="11" xfId="0" applyFont="1" applyFill="1" applyBorder="1"/>
    <xf numFmtId="0" fontId="11" fillId="6" borderId="9" xfId="0" applyFont="1" applyFill="1" applyBorder="1"/>
    <xf numFmtId="0" fontId="11" fillId="6" borderId="10" xfId="0" applyFont="1" applyFill="1" applyBorder="1"/>
    <xf numFmtId="0" fontId="12" fillId="6" borderId="10" xfId="0" applyFont="1" applyFill="1" applyBorder="1" applyAlignment="1">
      <alignment horizontal="left"/>
    </xf>
    <xf numFmtId="0" fontId="12" fillId="6" borderId="10" xfId="0" applyFont="1" applyFill="1" applyBorder="1" applyAlignment="1">
      <alignment horizontal="center"/>
    </xf>
    <xf numFmtId="0" fontId="12" fillId="6" borderId="10" xfId="0" applyFont="1" applyFill="1" applyBorder="1"/>
    <xf numFmtId="0" fontId="12" fillId="6" borderId="11" xfId="0" applyFont="1" applyFill="1" applyBorder="1" applyAlignment="1">
      <alignment horizontal="left"/>
    </xf>
    <xf numFmtId="0" fontId="12" fillId="6" borderId="11" xfId="0" applyFont="1" applyFill="1" applyBorder="1" applyAlignment="1">
      <alignment horizontal="left" vertical="top"/>
    </xf>
    <xf numFmtId="0" fontId="0" fillId="6" borderId="12" xfId="0" applyFill="1" applyBorder="1"/>
    <xf numFmtId="170" fontId="8" fillId="3" borderId="6" xfId="0" applyNumberFormat="1" applyFont="1" applyFill="1" applyBorder="1"/>
    <xf numFmtId="170" fontId="8" fillId="3" borderId="7" xfId="0" applyNumberFormat="1" applyFont="1" applyFill="1" applyBorder="1"/>
    <xf numFmtId="165" fontId="0" fillId="6" borderId="14" xfId="0" applyNumberFormat="1" applyFill="1" applyBorder="1"/>
    <xf numFmtId="170" fontId="8" fillId="3" borderId="8" xfId="0" applyNumberFormat="1" applyFont="1" applyFill="1" applyBorder="1"/>
    <xf numFmtId="170" fontId="9" fillId="3" borderId="6" xfId="0" applyNumberFormat="1" applyFont="1" applyFill="1" applyBorder="1"/>
    <xf numFmtId="170" fontId="9" fillId="3" borderId="7" xfId="0" applyNumberFormat="1" applyFont="1" applyFill="1" applyBorder="1"/>
    <xf numFmtId="170" fontId="9" fillId="3" borderId="8" xfId="0" applyNumberFormat="1" applyFont="1" applyFill="1" applyBorder="1"/>
    <xf numFmtId="0" fontId="8" fillId="0" borderId="5" xfId="0" applyFont="1" applyBorder="1" applyAlignment="1">
      <alignment horizontal="center" vertical="center"/>
    </xf>
    <xf numFmtId="0" fontId="8" fillId="3" borderId="9"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0" fillId="0" borderId="0" xfId="0" applyAlignment="1">
      <alignment horizontal="center" vertical="center" wrapText="1"/>
    </xf>
    <xf numFmtId="0" fontId="8" fillId="3" borderId="10" xfId="0" applyFont="1" applyFill="1" applyBorder="1" applyAlignment="1">
      <alignment horizontal="center" vertical="center" wrapText="1"/>
    </xf>
    <xf numFmtId="0" fontId="0" fillId="6" borderId="14" xfId="0" applyFill="1" applyBorder="1" applyAlignment="1">
      <alignment horizontal="center" vertical="center" wrapText="1"/>
    </xf>
    <xf numFmtId="0" fontId="8" fillId="3" borderId="6" xfId="0" applyFont="1" applyFill="1" applyBorder="1"/>
    <xf numFmtId="0" fontId="8" fillId="3" borderId="7" xfId="0" applyFont="1" applyFill="1" applyBorder="1"/>
    <xf numFmtId="0" fontId="8" fillId="3" borderId="8" xfId="0" applyFont="1" applyFill="1" applyBorder="1"/>
    <xf numFmtId="0" fontId="8" fillId="0" borderId="0" xfId="0" applyFont="1"/>
    <xf numFmtId="0" fontId="13" fillId="0" borderId="0" xfId="0" applyFont="1"/>
    <xf numFmtId="0" fontId="10" fillId="0" borderId="0" xfId="0" applyFont="1"/>
    <xf numFmtId="0" fontId="0" fillId="6" borderId="1" xfId="0" applyFill="1" applyBorder="1"/>
    <xf numFmtId="0" fontId="0" fillId="6" borderId="2" xfId="0" applyFill="1" applyBorder="1"/>
    <xf numFmtId="0" fontId="0" fillId="6" borderId="10" xfId="0" applyFill="1" applyBorder="1"/>
    <xf numFmtId="0" fontId="0" fillId="6" borderId="3" xfId="0" applyFill="1" applyBorder="1"/>
    <xf numFmtId="0" fontId="8" fillId="0" borderId="0" xfId="0" applyFont="1" applyAlignment="1">
      <alignment wrapText="1"/>
    </xf>
    <xf numFmtId="0" fontId="8" fillId="0" borderId="0" xfId="0" applyFont="1" applyAlignment="1">
      <alignment horizontal="right"/>
    </xf>
    <xf numFmtId="0" fontId="23" fillId="0" borderId="0" xfId="0" applyFont="1"/>
    <xf numFmtId="0" fontId="20" fillId="0" borderId="0" xfId="0" applyFont="1"/>
    <xf numFmtId="0" fontId="0" fillId="0" borderId="0" xfId="0" applyAlignment="1">
      <alignment wrapText="1"/>
    </xf>
    <xf numFmtId="0" fontId="9" fillId="0" borderId="0" xfId="0" applyFont="1" applyAlignment="1">
      <alignment wrapText="1"/>
    </xf>
    <xf numFmtId="0" fontId="6" fillId="0" borderId="0" xfId="0" applyFont="1" applyAlignment="1">
      <alignment wrapText="1"/>
    </xf>
    <xf numFmtId="0" fontId="0" fillId="0" borderId="0" xfId="0" quotePrefix="1" applyAlignment="1">
      <alignment wrapText="1"/>
    </xf>
    <xf numFmtId="0" fontId="0" fillId="0" borderId="0" xfId="0" quotePrefix="1"/>
    <xf numFmtId="0" fontId="0" fillId="0" borderId="0" xfId="0" applyAlignment="1">
      <alignment horizontal="left" wrapText="1"/>
    </xf>
    <xf numFmtId="0" fontId="23" fillId="0" borderId="0" xfId="0" applyFont="1" applyAlignment="1">
      <alignment wrapText="1"/>
    </xf>
    <xf numFmtId="0" fontId="0" fillId="0" borderId="0" xfId="0" applyAlignment="1">
      <alignment horizontal="left"/>
    </xf>
    <xf numFmtId="0" fontId="24" fillId="0" borderId="0" xfId="0" applyFont="1"/>
  </cellXfs>
  <cellStyles count="4">
    <cellStyle name="Comma" xfId="2" builtinId="3"/>
    <cellStyle name="Currency" xfId="1" builtinId="4"/>
    <cellStyle name="Normal" xfId="0" builtinId="0"/>
    <cellStyle name="Percent" xfId="3" builtinId="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5050"/>
      <color rgb="FFFF6699"/>
      <color rgb="FFFF660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n-US" b="1">
                <a:solidFill>
                  <a:schemeClr val="tx1"/>
                </a:solidFill>
                <a:latin typeface="Arial" panose="020B0604020202020204" pitchFamily="34" charset="0"/>
                <a:cs typeface="Arial" panose="020B0604020202020204" pitchFamily="34" charset="0"/>
              </a:rPr>
              <a:t>Damage Frequency Curve</a:t>
            </a:r>
          </a:p>
        </c:rich>
      </c:tx>
      <c:layout>
        <c:manualLayout>
          <c:xMode val="edge"/>
          <c:yMode val="edge"/>
          <c:x val="0.32886484124668641"/>
          <c:y val="0"/>
        </c:manualLayout>
      </c:layout>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n-US"/>
        </a:p>
      </c:txPr>
    </c:title>
    <c:autoTitleDeleted val="0"/>
    <c:plotArea>
      <c:layout>
        <c:manualLayout>
          <c:layoutTarget val="inner"/>
          <c:xMode val="edge"/>
          <c:yMode val="edge"/>
          <c:x val="0.12684766139248366"/>
          <c:y val="7.6256128361313333E-2"/>
          <c:w val="0.83337782755420031"/>
          <c:h val="0.81150099195347059"/>
        </c:manualLayout>
      </c:layout>
      <c:lineChart>
        <c:grouping val="standard"/>
        <c:varyColors val="0"/>
        <c:ser>
          <c:idx val="0"/>
          <c:order val="0"/>
          <c:tx>
            <c:strRef>
              <c:f>'AEP_Average Annual Damages '!$I$10</c:f>
              <c:strCache>
                <c:ptCount val="1"/>
                <c:pt idx="0">
                  <c:v>Annual Exceedance Probability</c:v>
                </c:pt>
              </c:strCache>
            </c:strRef>
          </c:tx>
          <c:spPr>
            <a:ln w="60325" cap="rnd">
              <a:solidFill>
                <a:schemeClr val="tx1"/>
              </a:solidFill>
              <a:round/>
            </a:ln>
            <a:effectLst/>
          </c:spPr>
          <c:marker>
            <c:symbol val="none"/>
          </c:marker>
          <c:cat>
            <c:numRef>
              <c:f>'AEP_Average Annual Damages '!$I$11:$I$21</c:f>
              <c:numCache>
                <c:formatCode>General</c:formatCode>
                <c:ptCount val="11"/>
                <c:pt idx="0">
                  <c:v>1.0000000000000001E-5</c:v>
                </c:pt>
                <c:pt idx="1">
                  <c:v>1E-3</c:v>
                </c:pt>
                <c:pt idx="2">
                  <c:v>2E-3</c:v>
                </c:pt>
                <c:pt idx="3" formatCode="0.00000">
                  <c:v>4.7619047619047623E-3</c:v>
                </c:pt>
                <c:pt idx="4">
                  <c:v>5.0000000000000001E-3</c:v>
                </c:pt>
                <c:pt idx="5">
                  <c:v>0.01</c:v>
                </c:pt>
                <c:pt idx="6">
                  <c:v>0.02</c:v>
                </c:pt>
                <c:pt idx="7">
                  <c:v>0.04</c:v>
                </c:pt>
                <c:pt idx="8">
                  <c:v>0.1</c:v>
                </c:pt>
                <c:pt idx="9">
                  <c:v>0.2</c:v>
                </c:pt>
                <c:pt idx="10">
                  <c:v>0.5</c:v>
                </c:pt>
              </c:numCache>
            </c:numRef>
          </c:cat>
          <c:val>
            <c:numRef>
              <c:f>'AEP_Average Annual Damages '!$I$11:$I$21</c:f>
              <c:numCache>
                <c:formatCode>General</c:formatCode>
                <c:ptCount val="11"/>
                <c:pt idx="0">
                  <c:v>1.0000000000000001E-5</c:v>
                </c:pt>
                <c:pt idx="1">
                  <c:v>1E-3</c:v>
                </c:pt>
                <c:pt idx="2">
                  <c:v>2E-3</c:v>
                </c:pt>
                <c:pt idx="3" formatCode="0.00000">
                  <c:v>4.7619047619047623E-3</c:v>
                </c:pt>
                <c:pt idx="4">
                  <c:v>5.0000000000000001E-3</c:v>
                </c:pt>
                <c:pt idx="5">
                  <c:v>0.01</c:v>
                </c:pt>
                <c:pt idx="6">
                  <c:v>0.02</c:v>
                </c:pt>
                <c:pt idx="7">
                  <c:v>0.04</c:v>
                </c:pt>
                <c:pt idx="8">
                  <c:v>0.1</c:v>
                </c:pt>
                <c:pt idx="9">
                  <c:v>0.2</c:v>
                </c:pt>
                <c:pt idx="10">
                  <c:v>0.5</c:v>
                </c:pt>
              </c:numCache>
            </c:numRef>
          </c:val>
          <c:smooth val="0"/>
          <c:extLst>
            <c:ext xmlns:c16="http://schemas.microsoft.com/office/drawing/2014/chart" uri="{C3380CC4-5D6E-409C-BE32-E72D297353CC}">
              <c16:uniqueId val="{00000000-4CCA-4005-BC49-C39C5177EFE6}"/>
            </c:ext>
          </c:extLst>
        </c:ser>
        <c:ser>
          <c:idx val="1"/>
          <c:order val="1"/>
          <c:tx>
            <c:strRef>
              <c:f>'AEP_Average Annual Damages '!$J$10</c:f>
              <c:strCache>
                <c:ptCount val="1"/>
                <c:pt idx="0">
                  <c:v>Annual Damages</c:v>
                </c:pt>
              </c:strCache>
            </c:strRef>
          </c:tx>
          <c:spPr>
            <a:ln w="22225" cap="rnd">
              <a:solidFill>
                <a:schemeClr val="accent2"/>
              </a:solidFill>
              <a:round/>
            </a:ln>
            <a:effectLst/>
          </c:spPr>
          <c:marker>
            <c:symbol val="none"/>
          </c:marker>
          <c:dLbls>
            <c:dLbl>
              <c:idx val="0"/>
              <c:layout>
                <c:manualLayout>
                  <c:x val="3.2532841390075069E-2"/>
                  <c:y val="-0.126714418968872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CCA-4005-BC49-C39C5177EFE6}"/>
                </c:ext>
              </c:extLst>
            </c:dLbl>
            <c:dLbl>
              <c:idx val="1"/>
              <c:layout>
                <c:manualLayout>
                  <c:x val="2.4430926798143533E-2"/>
                  <c:y val="-7.61900215717471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CCA-4005-BC49-C39C5177EFE6}"/>
                </c:ext>
              </c:extLst>
            </c:dLbl>
            <c:dLbl>
              <c:idx val="2"/>
              <c:layout>
                <c:manualLayout>
                  <c:x val="1.5091637297081718E-2"/>
                  <c:y val="-7.42544336868445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CA-4005-BC49-C39C5177EFE6}"/>
                </c:ext>
              </c:extLst>
            </c:dLbl>
            <c:dLbl>
              <c:idx val="3"/>
              <c:layout>
                <c:manualLayout>
                  <c:x val="-2.725549522389186E-3"/>
                  <c:y val="-7.91133703598176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CCA-4005-BC49-C39C5177EFE6}"/>
                </c:ext>
              </c:extLst>
            </c:dLbl>
            <c:dLbl>
              <c:idx val="4"/>
              <c:layout>
                <c:manualLayout>
                  <c:x val="2.5000610737031602E-2"/>
                  <c:y val="-0.162097730750271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CCA-4005-BC49-C39C5177EFE6}"/>
                </c:ext>
              </c:extLst>
            </c:dLbl>
            <c:dLbl>
              <c:idx val="5"/>
              <c:layout>
                <c:manualLayout>
                  <c:x val="1.6947699660777072E-2"/>
                  <c:y val="-0.191674278876961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CCA-4005-BC49-C39C5177EFE6}"/>
                </c:ext>
              </c:extLst>
            </c:dLbl>
            <c:dLbl>
              <c:idx val="6"/>
              <c:layout>
                <c:manualLayout>
                  <c:x val="-4.6702374184196267E-2"/>
                  <c:y val="-0.195686616415553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CCA-4005-BC49-C39C5177EFE6}"/>
                </c:ext>
              </c:extLst>
            </c:dLbl>
            <c:dLbl>
              <c:idx val="7"/>
              <c:layout>
                <c:manualLayout>
                  <c:x val="-4.8409402256850406E-2"/>
                  <c:y val="-0.2385698901204221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CCA-4005-BC49-C39C5177EFE6}"/>
                </c:ext>
              </c:extLst>
            </c:dLbl>
            <c:dLbl>
              <c:idx val="8"/>
              <c:layout>
                <c:manualLayout>
                  <c:x val="-4.7274081867094794E-2"/>
                  <c:y val="-0.291296225371450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CCA-4005-BC49-C39C5177EFE6}"/>
                </c:ext>
              </c:extLst>
            </c:dLbl>
            <c:dLbl>
              <c:idx val="9"/>
              <c:layout>
                <c:manualLayout>
                  <c:x val="-5.582700226702695E-2"/>
                  <c:y val="-0.26607600372518481"/>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accent2">
                          <a:lumMod val="7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8.2701455404415605E-2"/>
                      <c:h val="5.0918350175542089E-2"/>
                    </c:manualLayout>
                  </c15:layout>
                </c:ext>
                <c:ext xmlns:c16="http://schemas.microsoft.com/office/drawing/2014/chart" uri="{C3380CC4-5D6E-409C-BE32-E72D297353CC}">
                  <c16:uniqueId val="{00000017-4CCA-4005-BC49-C39C5177EFE6}"/>
                </c:ext>
              </c:extLst>
            </c:dLbl>
            <c:dLbl>
              <c:idx val="10"/>
              <c:layout>
                <c:manualLayout>
                  <c:x val="-4.4553280839895015E-2"/>
                  <c:y val="-0.18689019508927915"/>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accent2">
                          <a:lumMod val="7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7.5463968611152191E-2"/>
                      <c:h val="5.6237177032088671E-2"/>
                    </c:manualLayout>
                  </c15:layout>
                </c:ext>
                <c:ext xmlns:c16="http://schemas.microsoft.com/office/drawing/2014/chart" uri="{C3380CC4-5D6E-409C-BE32-E72D297353CC}">
                  <c16:uniqueId val="{00000018-4CCA-4005-BC49-C39C5177EFE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75000"/>
                      </a:schemeClr>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numRef>
              <c:f>'AEP_Average Annual Damages '!$I$11:$I$21</c:f>
              <c:numCache>
                <c:formatCode>General</c:formatCode>
                <c:ptCount val="11"/>
                <c:pt idx="0">
                  <c:v>1.0000000000000001E-5</c:v>
                </c:pt>
                <c:pt idx="1">
                  <c:v>1E-3</c:v>
                </c:pt>
                <c:pt idx="2">
                  <c:v>2E-3</c:v>
                </c:pt>
                <c:pt idx="3" formatCode="0.00000">
                  <c:v>4.7619047619047623E-3</c:v>
                </c:pt>
                <c:pt idx="4">
                  <c:v>5.0000000000000001E-3</c:v>
                </c:pt>
                <c:pt idx="5">
                  <c:v>0.01</c:v>
                </c:pt>
                <c:pt idx="6">
                  <c:v>0.02</c:v>
                </c:pt>
                <c:pt idx="7">
                  <c:v>0.04</c:v>
                </c:pt>
                <c:pt idx="8">
                  <c:v>0.1</c:v>
                </c:pt>
                <c:pt idx="9">
                  <c:v>0.2</c:v>
                </c:pt>
                <c:pt idx="10">
                  <c:v>0.5</c:v>
                </c:pt>
              </c:numCache>
            </c:numRef>
          </c:cat>
          <c:val>
            <c:numRef>
              <c:f>'AEP_Average Annual Damages '!$J$11:$J$21</c:f>
              <c:numCache>
                <c:formatCode>"$"#,##0</c:formatCode>
                <c:ptCount val="11"/>
                <c:pt idx="0">
                  <c:v>1843407.4884592409</c:v>
                </c:pt>
                <c:pt idx="1">
                  <c:v>1843407.4884592409</c:v>
                </c:pt>
                <c:pt idx="2">
                  <c:v>1719980.1468627984</c:v>
                </c:pt>
                <c:pt idx="3">
                  <c:v>1535124.2806151463</c:v>
                </c:pt>
                <c:pt idx="4">
                  <c:v>1131652.3525727859</c:v>
                </c:pt>
                <c:pt idx="5">
                  <c:v>870394.73245082598</c:v>
                </c:pt>
                <c:pt idx="6">
                  <c:v>689747.91553661728</c:v>
                </c:pt>
                <c:pt idx="7">
                  <c:v>414181.20873511548</c:v>
                </c:pt>
                <c:pt idx="8">
                  <c:v>116870.5088901561</c:v>
                </c:pt>
                <c:pt idx="9">
                  <c:v>3311.9999999981337</c:v>
                </c:pt>
                <c:pt idx="10">
                  <c:v>1259.9999999999998</c:v>
                </c:pt>
              </c:numCache>
            </c:numRef>
          </c:val>
          <c:smooth val="0"/>
          <c:extLst>
            <c:ext xmlns:c16="http://schemas.microsoft.com/office/drawing/2014/chart" uri="{C3380CC4-5D6E-409C-BE32-E72D297353CC}">
              <c16:uniqueId val="{00000001-4CCA-4005-BC49-C39C5177EFE6}"/>
            </c:ext>
          </c:extLst>
        </c:ser>
        <c:dLbls>
          <c:showLegendKey val="0"/>
          <c:showVal val="0"/>
          <c:showCatName val="0"/>
          <c:showSerName val="0"/>
          <c:showPercent val="0"/>
          <c:showBubbleSize val="0"/>
        </c:dLbls>
        <c:smooth val="0"/>
        <c:axId val="529105919"/>
        <c:axId val="529104959"/>
      </c:lineChart>
      <c:catAx>
        <c:axId val="529105919"/>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title>
          <c:tx>
            <c:rich>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en-US" sz="900">
                    <a:solidFill>
                      <a:schemeClr val="tx1"/>
                    </a:solidFill>
                    <a:latin typeface="Arial" panose="020B0604020202020204" pitchFamily="34" charset="0"/>
                    <a:cs typeface="Arial" panose="020B0604020202020204" pitchFamily="34" charset="0"/>
                  </a:rPr>
                  <a:t>Annual Exceedance Probability</a:t>
                </a:r>
              </a:p>
            </c:rich>
          </c:tx>
          <c:layout>
            <c:manualLayout>
              <c:xMode val="edge"/>
              <c:yMode val="edge"/>
              <c:x val="0.38983643638669213"/>
              <c:y val="0.9530104247532438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chemeClr val="tx1"/>
                </a:solidFill>
                <a:latin typeface="+mn-lt"/>
                <a:ea typeface="+mn-ea"/>
                <a:cs typeface="+mn-cs"/>
              </a:defRPr>
            </a:pPr>
            <a:endParaRPr lang="en-US"/>
          </a:p>
        </c:txPr>
        <c:crossAx val="529104959"/>
        <c:crossesAt val="0"/>
        <c:auto val="1"/>
        <c:lblAlgn val="ctr"/>
        <c:lblOffset val="100"/>
        <c:noMultiLvlLbl val="0"/>
      </c:catAx>
      <c:valAx>
        <c:axId val="529104959"/>
        <c:scaling>
          <c:orientation val="minMax"/>
          <c:min val="0"/>
        </c:scaling>
        <c:delete val="0"/>
        <c:axPos val="l"/>
        <c:majorGridlines>
          <c:spPr>
            <a:ln w="9525" cap="flat" cmpd="sng" algn="ctr">
              <a:solidFill>
                <a:schemeClr val="dk1">
                  <a:lumMod val="15000"/>
                  <a:lumOff val="85000"/>
                  <a:alpha val="54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US" sz="1000">
                    <a:solidFill>
                      <a:schemeClr val="tx1"/>
                    </a:solidFill>
                    <a:latin typeface="Arial" panose="020B0604020202020204" pitchFamily="34" charset="0"/>
                    <a:cs typeface="Arial" panose="020B0604020202020204" pitchFamily="34" charset="0"/>
                  </a:rPr>
                  <a:t>Annual Damages</a:t>
                </a:r>
              </a:p>
            </c:rich>
          </c:tx>
          <c:layout>
            <c:manualLayout>
              <c:xMode val="edge"/>
              <c:yMode val="edge"/>
              <c:x val="1.9951114358127916E-3"/>
              <c:y val="0.3203813493901497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quot;$&quot;#,##0.00" sourceLinked="0"/>
        <c:majorTickMark val="none"/>
        <c:minorTickMark val="none"/>
        <c:tickLblPos val="nextTo"/>
        <c:spPr>
          <a:noFill/>
          <a:ln w="25400">
            <a:solidFill>
              <a:schemeClr val="tx1"/>
            </a:solidFill>
          </a:ln>
          <a:effectLst/>
        </c:spPr>
        <c:txPr>
          <a:bodyPr rot="0" spcFirstLastPara="1" vertOverflow="ellipsis" wrap="square" anchor="ctr" anchorCtr="1"/>
          <a:lstStyle/>
          <a:p>
            <a:pPr>
              <a:defRPr sz="900" b="1" i="0" u="none" strike="noStrike" kern="1200" baseline="0">
                <a:solidFill>
                  <a:schemeClr val="tx1"/>
                </a:solidFill>
                <a:latin typeface="+mn-lt"/>
                <a:ea typeface="+mn-ea"/>
                <a:cs typeface="+mn-cs"/>
              </a:defRPr>
            </a:pPr>
            <a:endParaRPr lang="en-US"/>
          </a:p>
        </c:txPr>
        <c:crossAx val="529105919"/>
        <c:crossesAt val="1"/>
        <c:crossBetween val="midCat"/>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25400"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426359</xdr:colOff>
      <xdr:row>3</xdr:row>
      <xdr:rowOff>190499</xdr:rowOff>
    </xdr:from>
    <xdr:to>
      <xdr:col>27</xdr:col>
      <xdr:colOff>308429</xdr:colOff>
      <xdr:row>40</xdr:row>
      <xdr:rowOff>117928</xdr:rowOff>
    </xdr:to>
    <xdr:graphicFrame macro="">
      <xdr:nvGraphicFramePr>
        <xdr:cNvPr id="6" name="Chart 5">
          <a:extLst>
            <a:ext uri="{FF2B5EF4-FFF2-40B4-BE49-F238E27FC236}">
              <a16:creationId xmlns:a16="http://schemas.microsoft.com/office/drawing/2014/main" id="{E1CFC1D9-AD62-272E-4AED-F4933C53E9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fPrintsWithSheet="0"/>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28</xdr:col>
      <xdr:colOff>604244</xdr:colOff>
      <xdr:row>49</xdr:row>
      <xdr:rowOff>92363</xdr:rowOff>
    </xdr:to>
    <xdr:pic>
      <xdr:nvPicPr>
        <xdr:cNvPr id="2" name="Picture 1">
          <a:extLst>
            <a:ext uri="{FF2B5EF4-FFF2-40B4-BE49-F238E27FC236}">
              <a16:creationId xmlns:a16="http://schemas.microsoft.com/office/drawing/2014/main" id="{911E0DE2-3E5E-4A80-BC90-49BCA69BD476}"/>
            </a:ext>
          </a:extLst>
        </xdr:cNvPr>
        <xdr:cNvPicPr>
          <a:picLocks noChangeAspect="1"/>
        </xdr:cNvPicPr>
      </xdr:nvPicPr>
      <xdr:blipFill>
        <a:blip xmlns:r="http://schemas.openxmlformats.org/officeDocument/2006/relationships" r:embed="rId1"/>
        <a:stretch>
          <a:fillRect/>
        </a:stretch>
      </xdr:blipFill>
      <xdr:spPr>
        <a:xfrm>
          <a:off x="1223818" y="369455"/>
          <a:ext cx="16513881" cy="892463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1B1D-8BD0-47E0-ACE6-E3B97BC93EC9}">
  <sheetPr codeName="Sheet2">
    <tabColor theme="4" tint="0.39997558519241921"/>
  </sheetPr>
  <dimension ref="A2:B54"/>
  <sheetViews>
    <sheetView topLeftCell="A2" workbookViewId="0">
      <selection activeCell="B30" sqref="B30"/>
    </sheetView>
  </sheetViews>
  <sheetFormatPr defaultRowHeight="14.5" x14ac:dyDescent="0.35"/>
  <cols>
    <col min="1" max="1" width="8.7265625" style="171"/>
    <col min="2" max="2" width="112.6328125" customWidth="1"/>
    <col min="4" max="4" width="8.7265625" customWidth="1"/>
  </cols>
  <sheetData>
    <row r="2" spans="1:2" ht="33.5" customHeight="1" x14ac:dyDescent="0.35">
      <c r="B2" s="236" t="s">
        <v>234</v>
      </c>
    </row>
    <row r="3" spans="1:2" ht="17.5" customHeight="1" x14ac:dyDescent="0.35">
      <c r="B3" s="229" t="s">
        <v>308</v>
      </c>
    </row>
    <row r="5" spans="1:2" ht="17" customHeight="1" x14ac:dyDescent="0.35">
      <c r="A5" s="237" t="s">
        <v>310</v>
      </c>
      <c r="B5" s="238" t="s">
        <v>226</v>
      </c>
    </row>
    <row r="6" spans="1:2" ht="19.5" customHeight="1" x14ac:dyDescent="0.35">
      <c r="A6" s="171" t="s">
        <v>318</v>
      </c>
      <c r="B6" t="s">
        <v>218</v>
      </c>
    </row>
    <row r="7" spans="1:2" ht="19" customHeight="1" x14ac:dyDescent="0.35">
      <c r="A7" s="171" t="s">
        <v>319</v>
      </c>
      <c r="B7" t="s">
        <v>262</v>
      </c>
    </row>
    <row r="8" spans="1:2" ht="19" customHeight="1" x14ac:dyDescent="0.35">
      <c r="A8" s="171" t="s">
        <v>320</v>
      </c>
      <c r="B8" s="239" t="s">
        <v>259</v>
      </c>
    </row>
    <row r="9" spans="1:2" ht="34.5" customHeight="1" x14ac:dyDescent="0.35">
      <c r="A9" s="171" t="s">
        <v>321</v>
      </c>
      <c r="B9" s="240" t="s">
        <v>260</v>
      </c>
    </row>
    <row r="10" spans="1:2" ht="35" customHeight="1" x14ac:dyDescent="0.35">
      <c r="A10" s="171" t="s">
        <v>322</v>
      </c>
      <c r="B10" s="241" t="s">
        <v>261</v>
      </c>
    </row>
    <row r="11" spans="1:2" ht="19" customHeight="1" x14ac:dyDescent="0.35">
      <c r="A11" s="171" t="s">
        <v>323</v>
      </c>
      <c r="B11" s="241" t="s">
        <v>279</v>
      </c>
    </row>
    <row r="12" spans="1:2" x14ac:dyDescent="0.35">
      <c r="B12" s="242"/>
    </row>
    <row r="13" spans="1:2" ht="17.5" customHeight="1" x14ac:dyDescent="0.35">
      <c r="A13" s="237" t="s">
        <v>311</v>
      </c>
      <c r="B13" s="238" t="s">
        <v>220</v>
      </c>
    </row>
    <row r="14" spans="1:2" ht="21.5" customHeight="1" x14ac:dyDescent="0.35">
      <c r="A14" s="171" t="s">
        <v>318</v>
      </c>
      <c r="B14" t="s">
        <v>269</v>
      </c>
    </row>
    <row r="15" spans="1:2" ht="18.5" customHeight="1" x14ac:dyDescent="0.35">
      <c r="A15" s="171" t="s">
        <v>319</v>
      </c>
      <c r="B15" t="s">
        <v>219</v>
      </c>
    </row>
    <row r="16" spans="1:2" ht="63.5" customHeight="1" x14ac:dyDescent="0.35">
      <c r="A16" s="171" t="s">
        <v>320</v>
      </c>
      <c r="B16" s="240" t="s">
        <v>270</v>
      </c>
    </row>
    <row r="17" spans="1:2" ht="17.5" customHeight="1" x14ac:dyDescent="0.35">
      <c r="A17" s="237" t="s">
        <v>312</v>
      </c>
      <c r="B17" s="238" t="s">
        <v>221</v>
      </c>
    </row>
    <row r="18" spans="1:2" ht="20" customHeight="1" x14ac:dyDescent="0.35">
      <c r="A18" s="171" t="s">
        <v>318</v>
      </c>
      <c r="B18" t="s">
        <v>243</v>
      </c>
    </row>
    <row r="19" spans="1:2" ht="34.5" customHeight="1" x14ac:dyDescent="0.35">
      <c r="A19" s="171" t="s">
        <v>319</v>
      </c>
      <c r="B19" s="243" t="s">
        <v>272</v>
      </c>
    </row>
    <row r="20" spans="1:2" ht="17.5" customHeight="1" x14ac:dyDescent="0.35">
      <c r="A20" s="171" t="s">
        <v>320</v>
      </c>
      <c r="B20" s="244" t="s">
        <v>222</v>
      </c>
    </row>
    <row r="21" spans="1:2" ht="21.5" customHeight="1" x14ac:dyDescent="0.35">
      <c r="A21" s="171" t="s">
        <v>321</v>
      </c>
      <c r="B21" s="244" t="s">
        <v>253</v>
      </c>
    </row>
    <row r="22" spans="1:2" ht="32" customHeight="1" x14ac:dyDescent="0.35">
      <c r="A22" s="171" t="s">
        <v>322</v>
      </c>
      <c r="B22" s="240" t="s">
        <v>254</v>
      </c>
    </row>
    <row r="23" spans="1:2" ht="17.5" customHeight="1" x14ac:dyDescent="0.35">
      <c r="A23" s="237" t="s">
        <v>313</v>
      </c>
      <c r="B23" s="238" t="s">
        <v>223</v>
      </c>
    </row>
    <row r="24" spans="1:2" ht="20" customHeight="1" x14ac:dyDescent="0.35">
      <c r="A24" s="171" t="s">
        <v>318</v>
      </c>
      <c r="B24" t="s">
        <v>224</v>
      </c>
    </row>
    <row r="25" spans="1:2" ht="20" customHeight="1" x14ac:dyDescent="0.35">
      <c r="A25" s="237" t="s">
        <v>314</v>
      </c>
      <c r="B25" s="238" t="s">
        <v>225</v>
      </c>
    </row>
    <row r="26" spans="1:2" ht="49.5" customHeight="1" x14ac:dyDescent="0.35">
      <c r="A26" s="171" t="s">
        <v>318</v>
      </c>
      <c r="B26" s="240" t="s">
        <v>305</v>
      </c>
    </row>
    <row r="27" spans="1:2" ht="121.5" customHeight="1" x14ac:dyDescent="0.35">
      <c r="A27" s="171" t="s">
        <v>319</v>
      </c>
      <c r="B27" s="240" t="s">
        <v>309</v>
      </c>
    </row>
    <row r="28" spans="1:2" ht="35" customHeight="1" x14ac:dyDescent="0.35">
      <c r="A28" s="171" t="s">
        <v>320</v>
      </c>
      <c r="B28" s="240" t="s">
        <v>307</v>
      </c>
    </row>
    <row r="29" spans="1:2" ht="52" customHeight="1" x14ac:dyDescent="0.35">
      <c r="A29" s="171" t="s">
        <v>321</v>
      </c>
      <c r="B29" s="245" t="s">
        <v>302</v>
      </c>
    </row>
    <row r="30" spans="1:2" ht="63.5" customHeight="1" x14ac:dyDescent="0.35">
      <c r="A30" s="171" t="s">
        <v>322</v>
      </c>
      <c r="B30" s="240" t="s">
        <v>273</v>
      </c>
    </row>
    <row r="31" spans="1:2" ht="18.5" customHeight="1" x14ac:dyDescent="0.35">
      <c r="A31" s="237" t="s">
        <v>315</v>
      </c>
      <c r="B31" s="246" t="s">
        <v>227</v>
      </c>
    </row>
    <row r="32" spans="1:2" ht="20" customHeight="1" x14ac:dyDescent="0.35">
      <c r="A32" s="171" t="s">
        <v>318</v>
      </c>
      <c r="B32" s="240" t="s">
        <v>297</v>
      </c>
    </row>
    <row r="33" spans="1:2" ht="18.5" customHeight="1" x14ac:dyDescent="0.35">
      <c r="A33" s="237" t="s">
        <v>316</v>
      </c>
      <c r="B33" s="238" t="s">
        <v>229</v>
      </c>
    </row>
    <row r="34" spans="1:2" ht="20.5" customHeight="1" x14ac:dyDescent="0.35">
      <c r="A34" s="171" t="s">
        <v>318</v>
      </c>
      <c r="B34" t="s">
        <v>228</v>
      </c>
    </row>
    <row r="35" spans="1:2" ht="22" customHeight="1" x14ac:dyDescent="0.35">
      <c r="A35" s="171" t="s">
        <v>319</v>
      </c>
      <c r="B35" t="s">
        <v>274</v>
      </c>
    </row>
    <row r="36" spans="1:2" ht="47.5" customHeight="1" x14ac:dyDescent="0.35">
      <c r="A36" s="171" t="s">
        <v>320</v>
      </c>
      <c r="B36" s="240" t="s">
        <v>266</v>
      </c>
    </row>
    <row r="37" spans="1:2" ht="49.5" customHeight="1" x14ac:dyDescent="0.35">
      <c r="A37" s="171" t="s">
        <v>321</v>
      </c>
      <c r="B37" s="240" t="s">
        <v>265</v>
      </c>
    </row>
    <row r="38" spans="1:2" ht="18" customHeight="1" x14ac:dyDescent="0.35">
      <c r="A38" s="171" t="s">
        <v>322</v>
      </c>
      <c r="B38" s="240" t="s">
        <v>263</v>
      </c>
    </row>
    <row r="39" spans="1:2" ht="17.5" customHeight="1" x14ac:dyDescent="0.35">
      <c r="A39" s="237" t="s">
        <v>317</v>
      </c>
      <c r="B39" s="238" t="s">
        <v>299</v>
      </c>
    </row>
    <row r="40" spans="1:2" ht="36.5" customHeight="1" x14ac:dyDescent="0.35">
      <c r="A40" s="171" t="s">
        <v>318</v>
      </c>
      <c r="B40" s="240" t="s">
        <v>275</v>
      </c>
    </row>
    <row r="41" spans="1:2" x14ac:dyDescent="0.35">
      <c r="B41" s="229"/>
    </row>
    <row r="42" spans="1:2" x14ac:dyDescent="0.35">
      <c r="B42" s="229"/>
    </row>
    <row r="43" spans="1:2" ht="17" customHeight="1" x14ac:dyDescent="0.35">
      <c r="B43" s="229" t="s">
        <v>231</v>
      </c>
    </row>
    <row r="44" spans="1:2" ht="17" customHeight="1" x14ac:dyDescent="0.35">
      <c r="B44" s="238" t="s">
        <v>230</v>
      </c>
    </row>
    <row r="45" spans="1:2" ht="32.5" customHeight="1" x14ac:dyDescent="0.35">
      <c r="B45" s="240" t="s">
        <v>276</v>
      </c>
    </row>
    <row r="46" spans="1:2" x14ac:dyDescent="0.35">
      <c r="B46" s="229"/>
    </row>
    <row r="47" spans="1:2" ht="17.5" customHeight="1" x14ac:dyDescent="0.35">
      <c r="B47" s="229" t="s">
        <v>304</v>
      </c>
    </row>
    <row r="48" spans="1:2" ht="16" customHeight="1" x14ac:dyDescent="0.35">
      <c r="B48" s="238" t="s">
        <v>277</v>
      </c>
    </row>
    <row r="49" spans="2:2" ht="34.5" customHeight="1" x14ac:dyDescent="0.35">
      <c r="B49" s="240" t="s">
        <v>282</v>
      </c>
    </row>
    <row r="50" spans="2:2" ht="33" customHeight="1" x14ac:dyDescent="0.35">
      <c r="B50" s="240" t="s">
        <v>283</v>
      </c>
    </row>
    <row r="51" spans="2:2" ht="19.5" customHeight="1" x14ac:dyDescent="0.35">
      <c r="B51" s="246" t="s">
        <v>278</v>
      </c>
    </row>
    <row r="52" spans="2:2" ht="31.5" customHeight="1" x14ac:dyDescent="0.35">
      <c r="B52" s="240" t="s">
        <v>284</v>
      </c>
    </row>
    <row r="53" spans="2:2" ht="19.5" customHeight="1" x14ac:dyDescent="0.35">
      <c r="B53" s="247" t="s">
        <v>285</v>
      </c>
    </row>
    <row r="54" spans="2:2" ht="63.5" customHeight="1" x14ac:dyDescent="0.35">
      <c r="B54" s="240" t="s">
        <v>303</v>
      </c>
    </row>
  </sheetData>
  <sheetProtection algorithmName="SHA-512" hashValue="xctE/SWstLMaDUGSEVpQF4+LCcCgo/opS4femum07awbg7etn9ke4NIDtKW2/qxHW+G/yZNSQ90cvubGpWNbsA==" saltValue="9cZX0K3pykjameksOCyx3g==" spinCount="100000" sheet="1" objects="1" scenarios="1"/>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4AA3B-6150-4684-A130-003A7EAA4D56}">
  <sheetPr codeName="Sheet1">
    <tabColor theme="9" tint="0.59999389629810485"/>
  </sheetPr>
  <dimension ref="A2:CM404"/>
  <sheetViews>
    <sheetView tabSelected="1" topLeftCell="A5" zoomScale="85" zoomScaleNormal="85" workbookViewId="0">
      <selection activeCell="H17" sqref="H17"/>
    </sheetView>
  </sheetViews>
  <sheetFormatPr defaultColWidth="14" defaultRowHeight="14.5" x14ac:dyDescent="0.35"/>
  <cols>
    <col min="1" max="1" width="10.36328125" customWidth="1"/>
    <col min="2" max="2" width="16.36328125" customWidth="1"/>
    <col min="3" max="3" width="14.7265625" customWidth="1"/>
    <col min="4" max="4" width="12.7265625" customWidth="1"/>
    <col min="5" max="5" width="14.36328125" customWidth="1"/>
    <col min="6" max="6" width="28.6328125" customWidth="1"/>
    <col min="7" max="7" width="45.08984375" customWidth="1"/>
    <col min="8" max="8" width="12.453125" customWidth="1"/>
    <col min="9" max="9" width="11.81640625" customWidth="1"/>
    <col min="10" max="10" width="11.36328125" customWidth="1"/>
    <col min="11" max="11" width="11" customWidth="1"/>
    <col min="12" max="12" width="14.08984375" customWidth="1"/>
    <col min="13" max="13" width="14" customWidth="1"/>
    <col min="14" max="14" width="14.90625" customWidth="1"/>
    <col min="15" max="15" width="18.36328125" customWidth="1"/>
    <col min="16" max="16" width="15.1796875" customWidth="1"/>
    <col min="18" max="18" width="15.26953125" customWidth="1"/>
    <col min="19" max="19" width="13" customWidth="1"/>
    <col min="20" max="20" width="11.54296875" customWidth="1"/>
    <col min="21" max="21" width="14.1796875" customWidth="1"/>
    <col min="22" max="22" width="13.1796875" customWidth="1"/>
    <col min="23" max="23" width="2.6328125" customWidth="1"/>
    <col min="24" max="33" width="11.6328125" customWidth="1"/>
    <col min="34" max="34" width="2.81640625" customWidth="1"/>
    <col min="35" max="44" width="11.6328125" customWidth="1"/>
    <col min="45" max="45" width="3.1796875" customWidth="1"/>
    <col min="46" max="55" width="12.54296875" customWidth="1"/>
    <col min="56" max="56" width="3.1796875" customWidth="1"/>
    <col min="57" max="66" width="12.54296875" customWidth="1"/>
    <col min="67" max="67" width="3.36328125" customWidth="1"/>
    <col min="68" max="77" width="12.54296875" customWidth="1"/>
    <col min="78" max="78" width="3" customWidth="1"/>
    <col min="79" max="88" width="12.54296875" customWidth="1"/>
    <col min="89" max="89" width="3" customWidth="1"/>
  </cols>
  <sheetData>
    <row r="2" spans="1:89" ht="24.5" customHeight="1" thickBot="1" x14ac:dyDescent="0.7">
      <c r="B2" s="230" t="s">
        <v>233</v>
      </c>
      <c r="AB2" s="231" t="s">
        <v>3</v>
      </c>
    </row>
    <row r="3" spans="1:89" ht="19" customHeight="1" thickTop="1" thickBot="1" x14ac:dyDescent="0.55000000000000004">
      <c r="B3" s="229" t="s">
        <v>232</v>
      </c>
      <c r="W3" s="232"/>
      <c r="X3" s="206"/>
      <c r="Y3" s="206"/>
      <c r="Z3" s="206"/>
      <c r="AA3" s="206"/>
      <c r="AB3" s="209">
        <v>7</v>
      </c>
      <c r="AC3" s="206"/>
      <c r="AD3" s="206"/>
      <c r="AE3" s="206"/>
      <c r="AF3" s="206"/>
      <c r="AG3" s="206"/>
      <c r="AH3" s="233"/>
      <c r="AI3" s="234"/>
      <c r="AJ3" s="234"/>
      <c r="AK3" s="234"/>
      <c r="AL3" s="234"/>
      <c r="AM3" s="234"/>
      <c r="AN3" s="234"/>
      <c r="AO3" s="234"/>
      <c r="AP3" s="234"/>
      <c r="AQ3" s="234"/>
      <c r="AR3" s="234"/>
      <c r="AS3" s="233"/>
      <c r="AT3" s="234"/>
      <c r="AU3" s="234"/>
      <c r="AV3" s="234"/>
      <c r="AW3" s="234"/>
      <c r="AX3" s="234"/>
      <c r="AY3" s="234"/>
      <c r="AZ3" s="234"/>
      <c r="BA3" s="234"/>
      <c r="BB3" s="234"/>
      <c r="BC3" s="234"/>
      <c r="BD3" s="233"/>
      <c r="BE3" s="234"/>
      <c r="BF3" s="234"/>
      <c r="BG3" s="234"/>
      <c r="BH3" s="234"/>
      <c r="BI3" s="234"/>
      <c r="BJ3" s="234"/>
      <c r="BK3" s="234"/>
      <c r="BL3" s="234"/>
      <c r="BM3" s="234"/>
      <c r="BN3" s="234"/>
      <c r="BO3" s="233"/>
      <c r="BP3" s="234"/>
      <c r="BQ3" s="234"/>
      <c r="BR3" s="234"/>
      <c r="BS3" s="234"/>
      <c r="BT3" s="234"/>
      <c r="BU3" s="234"/>
      <c r="BV3" s="234"/>
      <c r="BW3" s="234"/>
      <c r="BX3" s="234"/>
      <c r="BY3" s="234"/>
      <c r="BZ3" s="233"/>
      <c r="CA3" s="234"/>
      <c r="CB3" s="234"/>
      <c r="CC3" s="234"/>
      <c r="CD3" s="234"/>
      <c r="CE3" s="234"/>
      <c r="CF3" s="234"/>
      <c r="CG3" s="234"/>
      <c r="CH3" s="234"/>
      <c r="CI3" s="234"/>
      <c r="CJ3" s="234"/>
      <c r="CK3" s="235"/>
    </row>
    <row r="4" spans="1:89" ht="15" thickTop="1" x14ac:dyDescent="0.35">
      <c r="J4" t="s">
        <v>3</v>
      </c>
      <c r="W4" s="177"/>
      <c r="X4" s="146"/>
      <c r="Y4" s="200"/>
      <c r="Z4" s="200"/>
      <c r="AA4" s="201" t="s">
        <v>3</v>
      </c>
      <c r="AB4" s="201" t="s">
        <v>5</v>
      </c>
      <c r="AC4" s="200"/>
      <c r="AD4" s="200"/>
      <c r="AE4" s="200"/>
      <c r="AF4" s="200"/>
      <c r="AG4" s="200"/>
      <c r="AH4" s="177"/>
      <c r="AI4" s="146"/>
      <c r="AJ4" s="200"/>
      <c r="AK4" s="200"/>
      <c r="AL4" s="201" t="s">
        <v>3</v>
      </c>
      <c r="AM4" s="201" t="s">
        <v>5</v>
      </c>
      <c r="AN4" s="200"/>
      <c r="AO4" s="200"/>
      <c r="AP4" s="200"/>
      <c r="AQ4" s="200"/>
      <c r="AR4" s="147"/>
      <c r="AS4" s="177"/>
      <c r="AT4" s="146"/>
      <c r="AU4" s="200"/>
      <c r="AV4" s="200"/>
      <c r="AW4" s="200"/>
      <c r="AX4" s="201" t="s">
        <v>5</v>
      </c>
      <c r="AY4" s="200"/>
      <c r="AZ4" s="200"/>
      <c r="BA4" s="200"/>
      <c r="BB4" s="200"/>
      <c r="BC4" s="147"/>
      <c r="BD4" s="177"/>
      <c r="BE4" s="146"/>
      <c r="BF4" s="200"/>
      <c r="BG4" s="200"/>
      <c r="BH4" s="200"/>
      <c r="BI4" s="201" t="s">
        <v>5</v>
      </c>
      <c r="BJ4" s="200"/>
      <c r="BK4" s="200"/>
      <c r="BL4" s="200"/>
      <c r="BM4" s="200"/>
      <c r="BN4" s="147"/>
      <c r="BO4" s="177"/>
      <c r="BP4" s="146"/>
      <c r="BQ4" s="200"/>
      <c r="BR4" s="200"/>
      <c r="BS4" s="200"/>
      <c r="BT4" s="201" t="s">
        <v>5</v>
      </c>
      <c r="BU4" s="200"/>
      <c r="BV4" s="200"/>
      <c r="BW4" s="200"/>
      <c r="BX4" s="200"/>
      <c r="BY4" s="200"/>
      <c r="BZ4" s="177"/>
      <c r="CA4" s="146"/>
      <c r="CB4" s="200"/>
      <c r="CC4" s="200"/>
      <c r="CD4" s="200"/>
      <c r="CE4" s="201" t="s">
        <v>5</v>
      </c>
      <c r="CF4" s="200"/>
      <c r="CG4" s="200"/>
      <c r="CH4" s="200"/>
      <c r="CI4" s="200"/>
      <c r="CJ4" s="147"/>
      <c r="CK4" s="177"/>
    </row>
    <row r="5" spans="1:89" ht="16.5" customHeight="1" thickBot="1" x14ac:dyDescent="0.4">
      <c r="B5" s="229" t="s">
        <v>280</v>
      </c>
      <c r="C5" s="88" t="s">
        <v>281</v>
      </c>
      <c r="D5" s="14"/>
      <c r="E5" s="14"/>
      <c r="F5" s="14"/>
      <c r="G5" s="14"/>
      <c r="H5" t="s">
        <v>3</v>
      </c>
      <c r="W5" s="177"/>
      <c r="X5" s="226">
        <f>B9</f>
        <v>2</v>
      </c>
      <c r="Y5" s="227">
        <f>B10</f>
        <v>5</v>
      </c>
      <c r="Z5" s="227">
        <f>B11</f>
        <v>10</v>
      </c>
      <c r="AA5" s="227">
        <f>B12</f>
        <v>25</v>
      </c>
      <c r="AB5" s="227">
        <f>B13</f>
        <v>50</v>
      </c>
      <c r="AC5" s="227">
        <f>B14</f>
        <v>100</v>
      </c>
      <c r="AD5" s="227">
        <f>B15</f>
        <v>200</v>
      </c>
      <c r="AE5" s="227">
        <f>B16</f>
        <v>210</v>
      </c>
      <c r="AF5" s="227">
        <f>B17</f>
        <v>500</v>
      </c>
      <c r="AG5" s="227">
        <f>B18</f>
        <v>1000</v>
      </c>
      <c r="AH5" s="177"/>
      <c r="AI5" s="226">
        <f>X5</f>
        <v>2</v>
      </c>
      <c r="AJ5" s="227">
        <f t="shared" ref="AJ5:AR5" si="0">Y5</f>
        <v>5</v>
      </c>
      <c r="AK5" s="227">
        <f t="shared" si="0"/>
        <v>10</v>
      </c>
      <c r="AL5" s="227">
        <f t="shared" si="0"/>
        <v>25</v>
      </c>
      <c r="AM5" s="227">
        <f t="shared" si="0"/>
        <v>50</v>
      </c>
      <c r="AN5" s="227">
        <f t="shared" si="0"/>
        <v>100</v>
      </c>
      <c r="AO5" s="227">
        <f t="shared" si="0"/>
        <v>200</v>
      </c>
      <c r="AP5" s="227">
        <f t="shared" si="0"/>
        <v>210</v>
      </c>
      <c r="AQ5" s="227">
        <f t="shared" si="0"/>
        <v>500</v>
      </c>
      <c r="AR5" s="228">
        <f t="shared" si="0"/>
        <v>1000</v>
      </c>
      <c r="AS5" s="177"/>
      <c r="AT5" s="226">
        <f>X5</f>
        <v>2</v>
      </c>
      <c r="AU5" s="227">
        <f t="shared" ref="AU5:BC5" si="1">Y5</f>
        <v>5</v>
      </c>
      <c r="AV5" s="227">
        <f t="shared" si="1"/>
        <v>10</v>
      </c>
      <c r="AW5" s="227">
        <f t="shared" si="1"/>
        <v>25</v>
      </c>
      <c r="AX5" s="227">
        <f t="shared" si="1"/>
        <v>50</v>
      </c>
      <c r="AY5" s="227">
        <f t="shared" si="1"/>
        <v>100</v>
      </c>
      <c r="AZ5" s="227">
        <f t="shared" si="1"/>
        <v>200</v>
      </c>
      <c r="BA5" s="227">
        <f t="shared" si="1"/>
        <v>210</v>
      </c>
      <c r="BB5" s="227">
        <f t="shared" si="1"/>
        <v>500</v>
      </c>
      <c r="BC5" s="228">
        <f t="shared" si="1"/>
        <v>1000</v>
      </c>
      <c r="BD5" s="177"/>
      <c r="BE5" s="226">
        <f>X5</f>
        <v>2</v>
      </c>
      <c r="BF5" s="227">
        <f t="shared" ref="BF5:BN5" si="2">Y5</f>
        <v>5</v>
      </c>
      <c r="BG5" s="227">
        <f t="shared" si="2"/>
        <v>10</v>
      </c>
      <c r="BH5" s="227">
        <f t="shared" si="2"/>
        <v>25</v>
      </c>
      <c r="BI5" s="227">
        <f t="shared" si="2"/>
        <v>50</v>
      </c>
      <c r="BJ5" s="227">
        <f t="shared" si="2"/>
        <v>100</v>
      </c>
      <c r="BK5" s="227">
        <f t="shared" si="2"/>
        <v>200</v>
      </c>
      <c r="BL5" s="227">
        <f t="shared" si="2"/>
        <v>210</v>
      </c>
      <c r="BM5" s="227">
        <f t="shared" si="2"/>
        <v>500</v>
      </c>
      <c r="BN5" s="228">
        <f t="shared" si="2"/>
        <v>1000</v>
      </c>
      <c r="BO5" s="177"/>
      <c r="BP5" s="226">
        <f>X5</f>
        <v>2</v>
      </c>
      <c r="BQ5" s="227">
        <f t="shared" ref="BQ5:BY5" si="3">Y5</f>
        <v>5</v>
      </c>
      <c r="BR5" s="227">
        <f t="shared" si="3"/>
        <v>10</v>
      </c>
      <c r="BS5" s="227">
        <f t="shared" si="3"/>
        <v>25</v>
      </c>
      <c r="BT5" s="227">
        <f t="shared" si="3"/>
        <v>50</v>
      </c>
      <c r="BU5" s="227">
        <f t="shared" si="3"/>
        <v>100</v>
      </c>
      <c r="BV5" s="227">
        <f t="shared" si="3"/>
        <v>200</v>
      </c>
      <c r="BW5" s="227">
        <f t="shared" si="3"/>
        <v>210</v>
      </c>
      <c r="BX5" s="227">
        <f t="shared" si="3"/>
        <v>500</v>
      </c>
      <c r="BY5" s="227">
        <f t="shared" si="3"/>
        <v>1000</v>
      </c>
      <c r="BZ5" s="177"/>
      <c r="CA5" s="226">
        <f>X5</f>
        <v>2</v>
      </c>
      <c r="CB5" s="227">
        <f t="shared" ref="CB5:CJ5" si="4">Y5</f>
        <v>5</v>
      </c>
      <c r="CC5" s="227">
        <f t="shared" si="4"/>
        <v>10</v>
      </c>
      <c r="CD5" s="227">
        <f t="shared" si="4"/>
        <v>25</v>
      </c>
      <c r="CE5" s="227">
        <f t="shared" si="4"/>
        <v>50</v>
      </c>
      <c r="CF5" s="227">
        <f t="shared" si="4"/>
        <v>100</v>
      </c>
      <c r="CG5" s="227">
        <f t="shared" si="4"/>
        <v>200</v>
      </c>
      <c r="CH5" s="227">
        <f t="shared" si="4"/>
        <v>210</v>
      </c>
      <c r="CI5" s="227">
        <f t="shared" si="4"/>
        <v>500</v>
      </c>
      <c r="CJ5" s="228">
        <f t="shared" si="4"/>
        <v>1000</v>
      </c>
      <c r="CK5" s="177"/>
    </row>
    <row r="6" spans="1:89" ht="22" thickTop="1" thickBot="1" x14ac:dyDescent="0.55000000000000004">
      <c r="G6" s="199"/>
      <c r="H6" t="s">
        <v>3</v>
      </c>
      <c r="W6" s="177"/>
      <c r="X6" s="146"/>
      <c r="Y6" s="200"/>
      <c r="Z6" s="200"/>
      <c r="AA6" s="201" t="s">
        <v>3</v>
      </c>
      <c r="AB6" s="201" t="s">
        <v>6</v>
      </c>
      <c r="AC6" s="200"/>
      <c r="AD6" s="200"/>
      <c r="AE6" s="200"/>
      <c r="AF6" s="200"/>
      <c r="AG6" s="200"/>
      <c r="AH6" s="177"/>
      <c r="AI6" s="146"/>
      <c r="AJ6" s="200"/>
      <c r="AK6" s="200"/>
      <c r="AL6" s="201" t="s">
        <v>3</v>
      </c>
      <c r="AM6" s="201" t="s">
        <v>6</v>
      </c>
      <c r="AN6" s="200"/>
      <c r="AO6" s="200"/>
      <c r="AP6" s="200"/>
      <c r="AQ6" s="200"/>
      <c r="AR6" s="147"/>
      <c r="AS6" s="177"/>
      <c r="AT6" s="146"/>
      <c r="AU6" s="200"/>
      <c r="AV6" s="200"/>
      <c r="AW6" s="200"/>
      <c r="AX6" s="201" t="s">
        <v>6</v>
      </c>
      <c r="AY6" s="200"/>
      <c r="AZ6" s="200"/>
      <c r="BA6" s="200"/>
      <c r="BB6" s="200"/>
      <c r="BC6" s="147"/>
      <c r="BD6" s="177"/>
      <c r="BE6" s="152"/>
      <c r="BF6" s="153"/>
      <c r="BG6" s="153"/>
      <c r="BH6" s="153"/>
      <c r="BI6" s="154" t="s">
        <v>6</v>
      </c>
      <c r="BJ6" s="153"/>
      <c r="BK6" s="153"/>
      <c r="BL6" s="153"/>
      <c r="BM6" s="153"/>
      <c r="BN6" s="155"/>
      <c r="BO6" s="177"/>
      <c r="BP6" s="146"/>
      <c r="BQ6" s="200"/>
      <c r="BR6" s="200"/>
      <c r="BS6" s="200"/>
      <c r="BT6" s="201" t="s">
        <v>6</v>
      </c>
      <c r="BU6" s="200"/>
      <c r="BV6" s="200"/>
      <c r="BW6" s="200"/>
      <c r="BX6" s="200"/>
      <c r="BY6" s="200"/>
      <c r="BZ6" s="177"/>
      <c r="CA6" s="146"/>
      <c r="CB6" s="200"/>
      <c r="CC6" s="200"/>
      <c r="CD6" s="200"/>
      <c r="CE6" s="201" t="s">
        <v>6</v>
      </c>
      <c r="CF6" s="200"/>
      <c r="CG6" s="200"/>
      <c r="CH6" s="200"/>
      <c r="CI6" s="200"/>
      <c r="CJ6" s="147"/>
      <c r="CK6" s="177"/>
    </row>
    <row r="7" spans="1:89" ht="19" customHeight="1" thickTop="1" thickBot="1" x14ac:dyDescent="0.55000000000000004">
      <c r="A7" s="202"/>
      <c r="B7" s="203">
        <v>1</v>
      </c>
      <c r="C7" s="204"/>
      <c r="D7" s="202"/>
      <c r="E7" s="205"/>
      <c r="F7" s="206" t="s">
        <v>3</v>
      </c>
      <c r="G7" s="207">
        <v>2</v>
      </c>
      <c r="H7" s="204"/>
      <c r="I7" s="205"/>
      <c r="J7" s="208">
        <v>3</v>
      </c>
      <c r="K7" s="204"/>
      <c r="L7" s="205"/>
      <c r="M7" s="206"/>
      <c r="N7" s="209">
        <v>4</v>
      </c>
      <c r="O7" s="206"/>
      <c r="P7" s="210" t="s">
        <v>3</v>
      </c>
      <c r="Q7" s="205"/>
      <c r="R7" s="211">
        <v>5</v>
      </c>
      <c r="S7" s="205"/>
      <c r="T7" s="209">
        <v>6</v>
      </c>
      <c r="U7" s="204"/>
      <c r="V7" s="212"/>
      <c r="W7" s="177"/>
      <c r="X7" s="213">
        <f>C9</f>
        <v>0.5</v>
      </c>
      <c r="Y7" s="214">
        <f>C10</f>
        <v>0.2</v>
      </c>
      <c r="Z7" s="214">
        <f>C11</f>
        <v>0.1</v>
      </c>
      <c r="AA7" s="214">
        <f>C12</f>
        <v>0.04</v>
      </c>
      <c r="AB7" s="214">
        <f>C13</f>
        <v>0.02</v>
      </c>
      <c r="AC7" s="214">
        <f>C14</f>
        <v>0.01</v>
      </c>
      <c r="AD7" s="214">
        <f>C15</f>
        <v>5.0000000000000001E-3</v>
      </c>
      <c r="AE7" s="214">
        <f>C16</f>
        <v>4.7619047619047623E-3</v>
      </c>
      <c r="AF7" s="214">
        <f>C17</f>
        <v>2E-3</v>
      </c>
      <c r="AG7" s="214">
        <f>C18</f>
        <v>1E-3</v>
      </c>
      <c r="AH7" s="215"/>
      <c r="AI7" s="213">
        <f>X7</f>
        <v>0.5</v>
      </c>
      <c r="AJ7" s="214">
        <f t="shared" ref="AJ7:AR7" si="5">Y7</f>
        <v>0.2</v>
      </c>
      <c r="AK7" s="214">
        <f t="shared" si="5"/>
        <v>0.1</v>
      </c>
      <c r="AL7" s="214">
        <f t="shared" si="5"/>
        <v>0.04</v>
      </c>
      <c r="AM7" s="214">
        <f t="shared" si="5"/>
        <v>0.02</v>
      </c>
      <c r="AN7" s="214">
        <f t="shared" si="5"/>
        <v>0.01</v>
      </c>
      <c r="AO7" s="214">
        <f t="shared" si="5"/>
        <v>5.0000000000000001E-3</v>
      </c>
      <c r="AP7" s="214">
        <f t="shared" si="5"/>
        <v>4.7619047619047623E-3</v>
      </c>
      <c r="AQ7" s="214">
        <f t="shared" si="5"/>
        <v>2E-3</v>
      </c>
      <c r="AR7" s="216">
        <f t="shared" si="5"/>
        <v>1E-3</v>
      </c>
      <c r="AS7" s="215"/>
      <c r="AT7" s="213">
        <f>X7</f>
        <v>0.5</v>
      </c>
      <c r="AU7" s="214">
        <f t="shared" ref="AU7:BC7" si="6">Y7</f>
        <v>0.2</v>
      </c>
      <c r="AV7" s="214">
        <f t="shared" si="6"/>
        <v>0.1</v>
      </c>
      <c r="AW7" s="214">
        <f t="shared" si="6"/>
        <v>0.04</v>
      </c>
      <c r="AX7" s="214">
        <f t="shared" si="6"/>
        <v>0.02</v>
      </c>
      <c r="AY7" s="214">
        <f t="shared" si="6"/>
        <v>0.01</v>
      </c>
      <c r="AZ7" s="214">
        <f t="shared" si="6"/>
        <v>5.0000000000000001E-3</v>
      </c>
      <c r="BA7" s="214">
        <f t="shared" si="6"/>
        <v>4.7619047619047623E-3</v>
      </c>
      <c r="BB7" s="214">
        <f t="shared" si="6"/>
        <v>2E-3</v>
      </c>
      <c r="BC7" s="216">
        <f t="shared" si="6"/>
        <v>1E-3</v>
      </c>
      <c r="BD7" s="215"/>
      <c r="BE7" s="213">
        <f>X7</f>
        <v>0.5</v>
      </c>
      <c r="BF7" s="214">
        <f t="shared" ref="BF7:BN7" si="7">Y7</f>
        <v>0.2</v>
      </c>
      <c r="BG7" s="214">
        <f t="shared" si="7"/>
        <v>0.1</v>
      </c>
      <c r="BH7" s="214">
        <f t="shared" si="7"/>
        <v>0.04</v>
      </c>
      <c r="BI7" s="214">
        <f t="shared" si="7"/>
        <v>0.02</v>
      </c>
      <c r="BJ7" s="214">
        <f t="shared" si="7"/>
        <v>0.01</v>
      </c>
      <c r="BK7" s="214">
        <f t="shared" si="7"/>
        <v>5.0000000000000001E-3</v>
      </c>
      <c r="BL7" s="214">
        <f t="shared" si="7"/>
        <v>4.7619047619047623E-3</v>
      </c>
      <c r="BM7" s="214">
        <f t="shared" si="7"/>
        <v>2E-3</v>
      </c>
      <c r="BN7" s="216">
        <f t="shared" si="7"/>
        <v>1E-3</v>
      </c>
      <c r="BO7" s="215"/>
      <c r="BP7" s="213">
        <f>X7</f>
        <v>0.5</v>
      </c>
      <c r="BQ7" s="214">
        <f t="shared" ref="BQ7:BY7" si="8">Y7</f>
        <v>0.2</v>
      </c>
      <c r="BR7" s="214">
        <f t="shared" si="8"/>
        <v>0.1</v>
      </c>
      <c r="BS7" s="214">
        <f t="shared" si="8"/>
        <v>0.04</v>
      </c>
      <c r="BT7" s="214">
        <f t="shared" si="8"/>
        <v>0.02</v>
      </c>
      <c r="BU7" s="214">
        <f t="shared" si="8"/>
        <v>0.01</v>
      </c>
      <c r="BV7" s="214">
        <f t="shared" si="8"/>
        <v>5.0000000000000001E-3</v>
      </c>
      <c r="BW7" s="214">
        <f t="shared" si="8"/>
        <v>4.7619047619047623E-3</v>
      </c>
      <c r="BX7" s="214">
        <f t="shared" si="8"/>
        <v>2E-3</v>
      </c>
      <c r="BY7" s="214">
        <f t="shared" si="8"/>
        <v>1E-3</v>
      </c>
      <c r="BZ7" s="177"/>
      <c r="CA7" s="217">
        <f>X7</f>
        <v>0.5</v>
      </c>
      <c r="CB7" s="218">
        <f t="shared" ref="CB7:CJ7" si="9">Y7</f>
        <v>0.2</v>
      </c>
      <c r="CC7" s="218">
        <f t="shared" si="9"/>
        <v>0.1</v>
      </c>
      <c r="CD7" s="218">
        <f t="shared" si="9"/>
        <v>0.04</v>
      </c>
      <c r="CE7" s="218">
        <f t="shared" si="9"/>
        <v>0.02</v>
      </c>
      <c r="CF7" s="218">
        <f t="shared" si="9"/>
        <v>0.01</v>
      </c>
      <c r="CG7" s="218">
        <f t="shared" si="9"/>
        <v>5.0000000000000001E-3</v>
      </c>
      <c r="CH7" s="218">
        <f t="shared" si="9"/>
        <v>4.7619047619047623E-3</v>
      </c>
      <c r="CI7" s="218">
        <f t="shared" si="9"/>
        <v>2E-3</v>
      </c>
      <c r="CJ7" s="219">
        <f t="shared" si="9"/>
        <v>1E-3</v>
      </c>
      <c r="CK7" s="177"/>
    </row>
    <row r="8" spans="1:89" s="223" customFormat="1" ht="89.5" customHeight="1" thickTop="1" thickBot="1" x14ac:dyDescent="0.4">
      <c r="A8" s="220" t="s">
        <v>3</v>
      </c>
      <c r="B8" s="221" t="s">
        <v>216</v>
      </c>
      <c r="C8" s="222" t="s">
        <v>217</v>
      </c>
      <c r="E8" s="221" t="s">
        <v>271</v>
      </c>
      <c r="F8" s="224" t="s">
        <v>199</v>
      </c>
      <c r="G8" s="224" t="s">
        <v>32</v>
      </c>
      <c r="H8" s="222" t="s">
        <v>215</v>
      </c>
      <c r="I8" s="221" t="s">
        <v>0</v>
      </c>
      <c r="J8" s="224" t="s">
        <v>1</v>
      </c>
      <c r="K8" s="222" t="s">
        <v>209</v>
      </c>
      <c r="L8" s="221" t="s">
        <v>300</v>
      </c>
      <c r="M8" s="224" t="s">
        <v>298</v>
      </c>
      <c r="N8" s="224" t="s">
        <v>306</v>
      </c>
      <c r="O8" s="224" t="s">
        <v>296</v>
      </c>
      <c r="P8" s="222" t="s">
        <v>294</v>
      </c>
      <c r="Q8" s="224" t="s">
        <v>206</v>
      </c>
      <c r="R8" s="224" t="s">
        <v>208</v>
      </c>
      <c r="S8" s="221" t="s">
        <v>264</v>
      </c>
      <c r="T8" s="224" t="s">
        <v>210</v>
      </c>
      <c r="U8" s="222" t="s">
        <v>295</v>
      </c>
      <c r="V8" s="222" t="s">
        <v>247</v>
      </c>
      <c r="W8" s="225"/>
      <c r="X8" s="221" t="s">
        <v>204</v>
      </c>
      <c r="Y8" s="224" t="s">
        <v>204</v>
      </c>
      <c r="Z8" s="224" t="s">
        <v>204</v>
      </c>
      <c r="AA8" s="224" t="s">
        <v>204</v>
      </c>
      <c r="AB8" s="224" t="s">
        <v>204</v>
      </c>
      <c r="AC8" s="224" t="s">
        <v>204</v>
      </c>
      <c r="AD8" s="224" t="s">
        <v>204</v>
      </c>
      <c r="AE8" s="224" t="s">
        <v>204</v>
      </c>
      <c r="AF8" s="224" t="s">
        <v>204</v>
      </c>
      <c r="AG8" s="222" t="s">
        <v>204</v>
      </c>
      <c r="AH8" s="225"/>
      <c r="AI8" s="221" t="s">
        <v>245</v>
      </c>
      <c r="AJ8" s="224" t="s">
        <v>245</v>
      </c>
      <c r="AK8" s="224" t="s">
        <v>245</v>
      </c>
      <c r="AL8" s="224" t="s">
        <v>245</v>
      </c>
      <c r="AM8" s="224" t="s">
        <v>245</v>
      </c>
      <c r="AN8" s="224" t="s">
        <v>245</v>
      </c>
      <c r="AO8" s="224" t="s">
        <v>245</v>
      </c>
      <c r="AP8" s="224" t="s">
        <v>245</v>
      </c>
      <c r="AQ8" s="224" t="s">
        <v>245</v>
      </c>
      <c r="AR8" s="222" t="s">
        <v>245</v>
      </c>
      <c r="AS8" s="225"/>
      <c r="AT8" s="221" t="s">
        <v>246</v>
      </c>
      <c r="AU8" s="224" t="s">
        <v>246</v>
      </c>
      <c r="AV8" s="224" t="s">
        <v>246</v>
      </c>
      <c r="AW8" s="224" t="s">
        <v>246</v>
      </c>
      <c r="AX8" s="224" t="s">
        <v>246</v>
      </c>
      <c r="AY8" s="224" t="s">
        <v>246</v>
      </c>
      <c r="AZ8" s="224" t="s">
        <v>246</v>
      </c>
      <c r="BA8" s="224" t="s">
        <v>246</v>
      </c>
      <c r="BB8" s="224" t="s">
        <v>246</v>
      </c>
      <c r="BC8" s="222" t="s">
        <v>246</v>
      </c>
      <c r="BD8" s="225"/>
      <c r="BE8" s="221" t="s">
        <v>201</v>
      </c>
      <c r="BF8" s="224" t="s">
        <v>201</v>
      </c>
      <c r="BG8" s="224" t="s">
        <v>201</v>
      </c>
      <c r="BH8" s="224" t="s">
        <v>201</v>
      </c>
      <c r="BI8" s="224" t="s">
        <v>201</v>
      </c>
      <c r="BJ8" s="224" t="s">
        <v>201</v>
      </c>
      <c r="BK8" s="224" t="s">
        <v>201</v>
      </c>
      <c r="BL8" s="224" t="s">
        <v>201</v>
      </c>
      <c r="BM8" s="224" t="s">
        <v>201</v>
      </c>
      <c r="BN8" s="222" t="s">
        <v>201</v>
      </c>
      <c r="BO8" s="225"/>
      <c r="BP8" s="221" t="s">
        <v>202</v>
      </c>
      <c r="BQ8" s="224" t="s">
        <v>202</v>
      </c>
      <c r="BR8" s="224" t="s">
        <v>202</v>
      </c>
      <c r="BS8" s="224" t="s">
        <v>202</v>
      </c>
      <c r="BT8" s="224" t="s">
        <v>202</v>
      </c>
      <c r="BU8" s="224" t="s">
        <v>202</v>
      </c>
      <c r="BV8" s="224" t="s">
        <v>202</v>
      </c>
      <c r="BW8" s="224" t="s">
        <v>202</v>
      </c>
      <c r="BX8" s="224" t="s">
        <v>202</v>
      </c>
      <c r="BY8" s="222" t="s">
        <v>202</v>
      </c>
      <c r="BZ8" s="225"/>
      <c r="CA8" s="221" t="s">
        <v>203</v>
      </c>
      <c r="CB8" s="224" t="s">
        <v>203</v>
      </c>
      <c r="CC8" s="224" t="s">
        <v>203</v>
      </c>
      <c r="CD8" s="224" t="s">
        <v>203</v>
      </c>
      <c r="CE8" s="224" t="s">
        <v>203</v>
      </c>
      <c r="CF8" s="224" t="s">
        <v>203</v>
      </c>
      <c r="CG8" s="224" t="s">
        <v>203</v>
      </c>
      <c r="CH8" s="224" t="s">
        <v>203</v>
      </c>
      <c r="CI8" s="224" t="s">
        <v>203</v>
      </c>
      <c r="CJ8" s="222" t="s">
        <v>203</v>
      </c>
      <c r="CK8" s="225"/>
    </row>
    <row r="9" spans="1:89" ht="16.5" customHeight="1" thickTop="1" x14ac:dyDescent="0.35">
      <c r="A9" s="198"/>
      <c r="B9" s="8">
        <v>2</v>
      </c>
      <c r="C9" s="157">
        <f t="shared" ref="C9:C18" si="10">1/B9</f>
        <v>0.5</v>
      </c>
      <c r="E9" s="33" t="s">
        <v>11</v>
      </c>
      <c r="F9" s="34" t="s">
        <v>22</v>
      </c>
      <c r="G9" s="10" t="s">
        <v>190</v>
      </c>
      <c r="H9" s="11" t="s">
        <v>242</v>
      </c>
      <c r="I9" s="12" t="s">
        <v>3</v>
      </c>
      <c r="J9" s="14" t="s">
        <v>3</v>
      </c>
      <c r="K9" s="26" t="s">
        <v>3</v>
      </c>
      <c r="L9" s="12" t="s">
        <v>3</v>
      </c>
      <c r="M9" s="14">
        <v>5</v>
      </c>
      <c r="N9" s="138">
        <v>258632</v>
      </c>
      <c r="O9" s="140">
        <v>0.04</v>
      </c>
      <c r="P9" s="195">
        <f>N9*(1-O9)</f>
        <v>248286.72</v>
      </c>
      <c r="Q9" s="20">
        <f>_xlfn.XLOOKUP(G9,'Content to Structure Ratios'!$D$3:$D$55,'Content to Structure Ratios'!$E$3:$E$55)</f>
        <v>1</v>
      </c>
      <c r="R9" s="183">
        <f>P9*Q9</f>
        <v>248286.72</v>
      </c>
      <c r="S9" s="13">
        <v>1178.8800000000001</v>
      </c>
      <c r="T9" s="14">
        <v>1178.3800000000001</v>
      </c>
      <c r="U9" s="15">
        <v>-0.5</v>
      </c>
      <c r="V9" s="179">
        <f t="shared" ref="V9:V40" si="11">S9+U9</f>
        <v>1178.3800000000001</v>
      </c>
      <c r="W9" s="192"/>
      <c r="X9" s="22">
        <v>1178.03</v>
      </c>
      <c r="Y9" s="16">
        <v>1178.27</v>
      </c>
      <c r="Z9" s="16">
        <v>1178.4100000000001</v>
      </c>
      <c r="AA9" s="16">
        <v>1178.5899999999999</v>
      </c>
      <c r="AB9" s="16">
        <v>1178.8599999999999</v>
      </c>
      <c r="AC9" s="16">
        <v>1179.03</v>
      </c>
      <c r="AD9" s="16">
        <v>1179.1400000000001</v>
      </c>
      <c r="AE9" s="16">
        <v>1183.1600000000001</v>
      </c>
      <c r="AF9" s="16">
        <v>1183.42</v>
      </c>
      <c r="AG9" s="16">
        <v>1183.67</v>
      </c>
      <c r="AH9" s="177"/>
      <c r="AI9" s="178">
        <f t="shared" ref="AI9:AR9" si="12">(X9-$S9)</f>
        <v>-0.85000000000013642</v>
      </c>
      <c r="AJ9" s="179">
        <f t="shared" si="12"/>
        <v>-0.61000000000012733</v>
      </c>
      <c r="AK9" s="179">
        <f t="shared" si="12"/>
        <v>-0.47000000000002728</v>
      </c>
      <c r="AL9" s="179">
        <f t="shared" si="12"/>
        <v>-0.29000000000019099</v>
      </c>
      <c r="AM9" s="179">
        <f t="shared" si="12"/>
        <v>-2.0000000000209184E-2</v>
      </c>
      <c r="AN9" s="179">
        <f t="shared" si="12"/>
        <v>0.14999999999986358</v>
      </c>
      <c r="AO9" s="179">
        <f t="shared" si="12"/>
        <v>0.25999999999999091</v>
      </c>
      <c r="AP9" s="179">
        <f t="shared" si="12"/>
        <v>4.2799999999999727</v>
      </c>
      <c r="AQ9" s="179">
        <f t="shared" si="12"/>
        <v>4.5399999999999636</v>
      </c>
      <c r="AR9" s="180">
        <f t="shared" si="12"/>
        <v>4.7899999999999636</v>
      </c>
      <c r="AS9" s="181"/>
      <c r="AT9" s="166" t="str">
        <f t="shared" ref="AT9:AT20" si="13">IF((X9-$S9)&lt;$U9,"no inundation",X9-$S9)</f>
        <v>no inundation</v>
      </c>
      <c r="AU9" s="87" t="str">
        <f t="shared" ref="AU9:AU20" si="14">IF((Y9-$S9)&lt;$U9,"no inundation",Y9-$S9)</f>
        <v>no inundation</v>
      </c>
      <c r="AV9" s="179">
        <f t="shared" ref="AV9:AV20" si="15">IF((Z9-$S9)&lt;$U9,"no inundation",Z9-$S9)</f>
        <v>-0.47000000000002728</v>
      </c>
      <c r="AW9" s="87">
        <f t="shared" ref="AW9:AW20" si="16">IF((AA9-$S9)&lt;$U9,"no inundation",AA9-$S9)</f>
        <v>-0.29000000000019099</v>
      </c>
      <c r="AX9" s="87">
        <f t="shared" ref="AX9:AX20" si="17">IF((AB9-$S9)&lt;$U9,"no inundation",AB9-$S9)</f>
        <v>-2.0000000000209184E-2</v>
      </c>
      <c r="AY9" s="87">
        <f t="shared" ref="AY9:AY20" si="18">IF((AC9-$S9)&lt;$U9,"no inundation",AC9-$S9)</f>
        <v>0.14999999999986358</v>
      </c>
      <c r="AZ9" s="87">
        <f t="shared" ref="AZ9:AZ20" si="19">IF((AD9-$S9)&lt;$U9,"no inundation",AD9-$S9)</f>
        <v>0.25999999999999091</v>
      </c>
      <c r="BA9" s="87">
        <f t="shared" ref="BA9:BA20" si="20">IF((AE9-$S9)&lt;$U9,"no inundation",AE9-$S9)</f>
        <v>4.2799999999999727</v>
      </c>
      <c r="BB9" s="87">
        <f t="shared" ref="BB9:BB20" si="21">IF((AF9-$S9)&lt;$U9,"no inundation",AF9-$S9)</f>
        <v>4.5399999999999636</v>
      </c>
      <c r="BC9" s="157">
        <f t="shared" ref="BC9:BC20" si="22">IF((AG9-$S9)&lt;$U9,"no inundation",AG9-$S9)</f>
        <v>4.7899999999999636</v>
      </c>
      <c r="BD9" s="177"/>
      <c r="BE9" s="182" cm="1">
        <f t="array" ref="BE9">IF(AT9="no inundation",0,(_xlfn.XLOOKUP(AT9,Depths,_xlfn.XLOOKUP($G9,Structures,StructureDamages),,-1)+(AT9-MAX(IF(Depths&lt;AT9,Depths)))*(_xlfn.XLOOKUP(AT9,Depths,_xlfn.XLOOKUP($G9,Structures,StructureDamages),,1)-_xlfn.XLOOKUP(AT9,Depths,_xlfn.XLOOKUP($G9,Structures,StructureDamages),,-1))/(MIN(IF(Depths&gt;AT9,Depths))-MAX(IF(Depths&lt;AT9,Depths))))*$P9)</f>
        <v>0</v>
      </c>
      <c r="BF9" s="183" cm="1">
        <f t="array" ref="BF9">IF(AU9="no inundation",0,(_xlfn.XLOOKUP(AU9,Depths,_xlfn.XLOOKUP($G9,Structures,StructureDamages),,-1)+(AU9-MAX(IF(Depths&lt;AU9,Depths)))*(_xlfn.XLOOKUP(AU9,Depths,_xlfn.XLOOKUP($G9,Structures,StructureDamages),,1)-_xlfn.XLOOKUP(AU9,Depths,_xlfn.XLOOKUP($G9,Structures,StructureDamages),,-1))/(MIN(IF(Depths&gt;AU9,Depths))-MAX(IF(Depths&lt;AU9,Depths))))*$P9)</f>
        <v>0</v>
      </c>
      <c r="BG9" s="183" cm="1">
        <f t="array" ref="BG9">IF(AV9="no inundation",0,(_xlfn.XLOOKUP(AV9,Depths,_xlfn.XLOOKUP($G9,Structures,StructureDamages),,-1)+(AV9-MAX(IF(Depths&lt;AV9,Depths)))*(_xlfn.XLOOKUP(AV9,Depths,_xlfn.XLOOKUP($G9,Structures,StructureDamages),,1)-_xlfn.XLOOKUP(AV9,Depths,_xlfn.XLOOKUP($G9,Structures,StructureDamages),,-1))/(MIN(IF(Depths&gt;AV9,Depths))-MAX(IF(Depths&lt;AV9,Depths))))*$P9)</f>
        <v>20550.691814399263</v>
      </c>
      <c r="BH9" s="183" cm="1">
        <f t="array" ref="BH9">IF(AW9="no inundation",0,(_xlfn.XLOOKUP(AW9,Depths,_xlfn.XLOOKUP($G9,Structures,StructureDamages),,-1)+(AW9-MAX(IF(Depths&lt;AW9,Depths)))*(_xlfn.XLOOKUP(AW9,Depths,_xlfn.XLOOKUP($G9,Structures,StructureDamages),,1)-_xlfn.XLOOKUP(AW9,Depths,_xlfn.XLOOKUP($G9,Structures,StructureDamages),,-1))/(MIN(IF(Depths&gt;AW9,Depths))-MAX(IF(Depths&lt;AW9,Depths))))*$P9)</f>
        <v>25422.077260794835</v>
      </c>
      <c r="BI9" s="183" cm="1">
        <f t="array" ref="BI9">IF(AX9="no inundation",0,(_xlfn.XLOOKUP(AX9,Depths,_xlfn.XLOOKUP($G9,Structures,StructureDamages),,-1)+(AX9-MAX(IF(Depths&lt;AX9,Depths)))*(_xlfn.XLOOKUP(AX9,Depths,_xlfn.XLOOKUP($G9,Structures,StructureDamages),,1)-_xlfn.XLOOKUP(AX9,Depths,_xlfn.XLOOKUP($G9,Structures,StructureDamages),,-1))/(MIN(IF(Depths&gt;AX9,Depths))-MAX(IF(Depths&lt;AX9,Depths))))*$P9)</f>
        <v>32729.155430394341</v>
      </c>
      <c r="BJ9" s="183" cm="1">
        <f t="array" ref="BJ9">IF(AY9="no inundation",0,(_xlfn.XLOOKUP(AY9,Depths,_xlfn.XLOOKUP($G9,Structures,StructureDamages),,-1)+(AY9-MAX(IF(Depths&lt;AY9,Depths)))*(_xlfn.XLOOKUP(AY9,Depths,_xlfn.XLOOKUP($G9,Structures,StructureDamages),,1)-_xlfn.XLOOKUP(AY9,Depths,_xlfn.XLOOKUP($G9,Structures,StructureDamages),,-1))/(MIN(IF(Depths&gt;AY9,Depths))-MAX(IF(Depths&lt;AY9,Depths))))*$P9)</f>
        <v>36957.478271996646</v>
      </c>
      <c r="BK9" s="183" cm="1">
        <f t="array" ref="BK9">IF(AZ9="no inundation",0,(_xlfn.XLOOKUP(AZ9,Depths,_xlfn.XLOOKUP($G9,Structures,StructureDamages),,-1)+(AZ9-MAX(IF(Depths&lt;AZ9,Depths)))*(_xlfn.XLOOKUP(AZ9,Depths,_xlfn.XLOOKUP($G9,Structures,StructureDamages),,1)-_xlfn.XLOOKUP(AZ9,Depths,_xlfn.XLOOKUP($G9,Structures,StructureDamages),,-1))/(MIN(IF(Depths&gt;AZ9,Depths))-MAX(IF(Depths&lt;AZ9,Depths))))*$P9)</f>
        <v>39661.320652799775</v>
      </c>
      <c r="BL9" s="183" cm="1">
        <f t="array" ref="BL9">IF(BA9="no inundation",0,(_xlfn.XLOOKUP(BA9,Depths,_xlfn.XLOOKUP($G9,Structures,StructureDamages),,-1)+(BA9-MAX(IF(Depths&lt;BA9,Depths)))*(_xlfn.XLOOKUP(BA9,Depths,_xlfn.XLOOKUP($G9,Structures,StructureDamages),,1)-_xlfn.XLOOKUP(BA9,Depths,_xlfn.XLOOKUP($G9,Structures,StructureDamages),,-1))/(MIN(IF(Depths&gt;BA9,Depths))-MAX(IF(Depths&lt;BA9,Depths))))*$P9)</f>
        <v>121183.7822975996</v>
      </c>
      <c r="BM9" s="183" cm="1">
        <f t="array" ref="BM9">IF(BB9="no inundation",0,(_xlfn.XLOOKUP(BB9,Depths,_xlfn.XLOOKUP($G9,Structures,StructureDamages),,-1)+(BB9-MAX(IF(Depths&lt;BB9,Depths)))*(_xlfn.XLOOKUP(BB9,Depths,_xlfn.XLOOKUP($G9,Structures,StructureDamages),,1)-_xlfn.XLOOKUP(BB9,Depths,_xlfn.XLOOKUP($G9,Structures,StructureDamages),,-1))/(MIN(IF(Depths&gt;BB9,Depths))-MAX(IF(Depths&lt;BB9,Depths))))*$P9)</f>
        <v>125121.60967679946</v>
      </c>
      <c r="BN9" s="184" cm="1">
        <f t="array" ref="BN9">IF(BC9="no inundation",0,(_xlfn.XLOOKUP(BC9,Depths,_xlfn.XLOOKUP($G9,Structures,StructureDamages),,-1)+(BC9-MAX(IF(Depths&lt;BC9,Depths)))*(_xlfn.XLOOKUP(BC9,Depths,_xlfn.XLOOKUP($G9,Structures,StructureDamages),,1)-_xlfn.XLOOKUP(BC9,Depths,_xlfn.XLOOKUP($G9,Structures,StructureDamages),,-1))/(MIN(IF(Depths&gt;BC9,Depths))-MAX(IF(Depths&lt;BC9,Depths))))*$P9)</f>
        <v>128907.98215679947</v>
      </c>
      <c r="BO9" s="185"/>
      <c r="BP9" s="182" cm="1">
        <f t="array" ref="BP9">IF(AT9="no inundation",0,(_xlfn.XLOOKUP(AT9,Depths,_xlfn.XLOOKUP($G9,Structures,ContentDamages),,-1)+(AT9-MAX(IF(Depths&lt;AT9,Depths)))*(_xlfn.XLOOKUP(AT9,Depths,_xlfn.XLOOKUP($G9,Structures,ContentDamages),,1)-_xlfn.XLOOKUP(AT9,Depths,_xlfn.XLOOKUP($G9,Structures,ContentDamages),,-1))/(MIN(IF(Depths&gt;AT9,Depths))-MAX(IF(Depths&lt;AT9,Depths))))*$R9)</f>
        <v>0</v>
      </c>
      <c r="BQ9" s="183" cm="1">
        <f t="array" ref="BQ9">IF(AU9="no inundation",0,(_xlfn.XLOOKUP(AU9,Depths,_xlfn.XLOOKUP($G9,Structures,ContentDamages),,-1)+(AU9-MAX(IF(Depths&lt;AU9,Depths)))*(_xlfn.XLOOKUP(AU9,Depths,_xlfn.XLOOKUP($G9,Structures,ContentDamages),,1)-_xlfn.XLOOKUP(AU9,Depths,_xlfn.XLOOKUP($G9,Structures,ContentDamages),,-1))/(MIN(IF(Depths&gt;AU9,Depths))-MAX(IF(Depths&lt;AU9,Depths))))*$R9)</f>
        <v>0</v>
      </c>
      <c r="BR9" s="183" cm="1">
        <f t="array" ref="BR9">IF(AV9="no inundation",0,(_xlfn.XLOOKUP(AV9,Depths,_xlfn.XLOOKUP($G9,Structures,ContentDamages),,-1)+(AV9-MAX(IF(Depths&lt;AV9,Depths)))*(_xlfn.XLOOKUP(AV9,Depths,_xlfn.XLOOKUP($G9,Structures,ContentDamages),,1)-_xlfn.XLOOKUP(AV9,Depths,_xlfn.XLOOKUP($G9,Structures,ContentDamages),,-1))/(MIN(IF(Depths&gt;AV9,Depths))-MAX(IF(Depths&lt;AV9,Depths))))*$R9)</f>
        <v>13459.623091199614</v>
      </c>
      <c r="BS9" s="183" cm="1">
        <f t="array" ref="BS9">IF(AW9="no inundation",0,(_xlfn.XLOOKUP(AW9,Depths,_xlfn.XLOOKUP($G9,Structures,ContentDamages),,-1)+(AW9-MAX(IF(Depths&lt;AW9,Depths)))*(_xlfn.XLOOKUP(AW9,Depths,_xlfn.XLOOKUP($G9,Structures,ContentDamages),,1)-_xlfn.XLOOKUP(AW9,Depths,_xlfn.XLOOKUP($G9,Structures,ContentDamages),,-1))/(MIN(IF(Depths&gt;AW9,Depths))-MAX(IF(Depths&lt;AW9,Depths))))*$R9)</f>
        <v>16007.044838397298</v>
      </c>
      <c r="BT9" s="183" cm="1">
        <f t="array" ref="BT9">IF(AX9="no inundation",0,(_xlfn.XLOOKUP(AX9,Depths,_xlfn.XLOOKUP($G9,Structures,ContentDamages),,-1)+(AX9-MAX(IF(Depths&lt;AX9,Depths)))*(_xlfn.XLOOKUP(AX9,Depths,_xlfn.XLOOKUP($G9,Structures,ContentDamages),,1)-_xlfn.XLOOKUP(AX9,Depths,_xlfn.XLOOKUP($G9,Structures,ContentDamages),,-1))/(MIN(IF(Depths&gt;AX9,Depths))-MAX(IF(Depths&lt;AX9,Depths))))*$R9)</f>
        <v>19828.177459197039</v>
      </c>
      <c r="BU9" s="183" cm="1">
        <f t="array" ref="BU9">IF(AY9="no inundation",0,(_xlfn.XLOOKUP(AY9,Depths,_xlfn.XLOOKUP($G9,Structures,ContentDamages),,-1)+(AY9-MAX(IF(Depths&lt;AY9,Depths)))*(_xlfn.XLOOKUP(AY9,Depths,_xlfn.XLOOKUP($G9,Structures,ContentDamages),,1)-_xlfn.XLOOKUP(AY9,Depths,_xlfn.XLOOKUP($G9,Structures,ContentDamages),,-1))/(MIN(IF(Depths&gt;AY9,Depths))-MAX(IF(Depths&lt;AY9,Depths))))*$R9)</f>
        <v>22047.860735998242</v>
      </c>
      <c r="BV9" s="183" cm="1">
        <f t="array" ref="BV9">IF(AZ9="no inundation",0,(_xlfn.XLOOKUP(AZ9,Depths,_xlfn.XLOOKUP($G9,Structures,ContentDamages),,-1)+(AZ9-MAX(IF(Depths&lt;AZ9,Depths)))*(_xlfn.XLOOKUP(AZ9,Depths,_xlfn.XLOOKUP($G9,Structures,ContentDamages),,1)-_xlfn.XLOOKUP(AZ9,Depths,_xlfn.XLOOKUP($G9,Structures,ContentDamages),,-1))/(MIN(IF(Depths&gt;AZ9,Depths))-MAX(IF(Depths&lt;AZ9,Depths))))*$R9)</f>
        <v>23468.060774399881</v>
      </c>
      <c r="BW9" s="183" cm="1">
        <f t="array" ref="BW9">IF(BA9="no inundation",0,(_xlfn.XLOOKUP(BA9,Depths,_xlfn.XLOOKUP($G9,Structures,ContentDamages),,-1)+(BA9-MAX(IF(Depths&lt;BA9,Depths)))*(_xlfn.XLOOKUP(BA9,Depths,_xlfn.XLOOKUP($G9,Structures,ContentDamages),,1)-_xlfn.XLOOKUP(BA9,Depths,_xlfn.XLOOKUP($G9,Structures,ContentDamages),,-1))/(MIN(IF(Depths&gt;BA9,Depths))-MAX(IF(Depths&lt;BA9,Depths))))*$R9)</f>
        <v>65964.815769599794</v>
      </c>
      <c r="BX9" s="183" cm="1">
        <f t="array" ref="BX9">IF(BB9="no inundation",0,(_xlfn.XLOOKUP(BB9,Depths,_xlfn.XLOOKUP($G9,Structures,ContentDamages),,-1)+(BB9-MAX(IF(Depths&lt;BB9,Depths)))*(_xlfn.XLOOKUP(BB9,Depths,_xlfn.XLOOKUP($G9,Structures,ContentDamages),,1)-_xlfn.XLOOKUP(BB9,Depths,_xlfn.XLOOKUP($G9,Structures,ContentDamages),,-1))/(MIN(IF(Depths&gt;BB9,Depths))-MAX(IF(Depths&lt;BB9,Depths))))*$R9)</f>
        <v>67966.006732799724</v>
      </c>
      <c r="BY9" s="183" cm="1">
        <f t="array" ref="BY9">IF(BC9="no inundation",0,(_xlfn.XLOOKUP(BC9,Depths,_xlfn.XLOOKUP($G9,Structures,ContentDamages),,-1)+(BC9-MAX(IF(Depths&lt;BC9,Depths)))*(_xlfn.XLOOKUP(BC9,Depths,_xlfn.XLOOKUP($G9,Structures,ContentDamages),,1)-_xlfn.XLOOKUP(BC9,Depths,_xlfn.XLOOKUP($G9,Structures,ContentDamages),,-1))/(MIN(IF(Depths&gt;BC9,Depths))-MAX(IF(Depths&lt;BC9,Depths))))*$R9)</f>
        <v>69890.228812799731</v>
      </c>
      <c r="BZ9" s="185"/>
      <c r="CA9" s="182">
        <f t="shared" ref="CA9:CA19" si="23">SUM(BE9,BP9)</f>
        <v>0</v>
      </c>
      <c r="CB9" s="183">
        <f t="shared" ref="CB9:CB19" si="24">SUM(BF9,BQ9)</f>
        <v>0</v>
      </c>
      <c r="CC9" s="183">
        <f t="shared" ref="CC9:CC19" si="25">SUM(BG9,BR9)</f>
        <v>34010.314905598876</v>
      </c>
      <c r="CD9" s="183">
        <f t="shared" ref="CD9:CD19" si="26">SUM(BH9,BS9)</f>
        <v>41429.122099192129</v>
      </c>
      <c r="CE9" s="183">
        <f t="shared" ref="CE9:CE19" si="27">SUM(BI9,BT9)</f>
        <v>52557.33288959138</v>
      </c>
      <c r="CF9" s="183">
        <f t="shared" ref="CF9:CF19" si="28">SUM(BJ9,BU9)</f>
        <v>59005.339007994888</v>
      </c>
      <c r="CG9" s="183">
        <f t="shared" ref="CG9:CG19" si="29">SUM(BK9,BV9)</f>
        <v>63129.381427199653</v>
      </c>
      <c r="CH9" s="183">
        <f t="shared" ref="CH9:CH19" si="30">SUM(BL9,BW9)</f>
        <v>187148.5980671994</v>
      </c>
      <c r="CI9" s="183">
        <f t="shared" ref="CI9:CI19" si="31">SUM(BM9,BX9)</f>
        <v>193087.6164095992</v>
      </c>
      <c r="CJ9" s="184">
        <f t="shared" ref="CJ9:CJ19" si="32">SUM(BN9,BY9)</f>
        <v>198798.2109695992</v>
      </c>
      <c r="CK9" s="177"/>
    </row>
    <row r="10" spans="1:89" ht="16.5" customHeight="1" x14ac:dyDescent="0.35">
      <c r="A10" s="198"/>
      <c r="B10" s="8">
        <v>5</v>
      </c>
      <c r="C10" s="157">
        <f t="shared" si="10"/>
        <v>0.2</v>
      </c>
      <c r="E10" s="33" t="s">
        <v>12</v>
      </c>
      <c r="F10" s="34" t="s">
        <v>23</v>
      </c>
      <c r="G10" s="10" t="s">
        <v>190</v>
      </c>
      <c r="H10" s="11" t="s">
        <v>242</v>
      </c>
      <c r="I10" s="12"/>
      <c r="J10" s="14"/>
      <c r="K10" s="26"/>
      <c r="L10" s="12"/>
      <c r="M10" s="14">
        <v>5</v>
      </c>
      <c r="N10" s="138">
        <v>120787</v>
      </c>
      <c r="O10" s="140">
        <v>0.04</v>
      </c>
      <c r="P10" s="195">
        <f t="shared" ref="P10:P73" si="33">N10*(1-O10)</f>
        <v>115955.51999999999</v>
      </c>
      <c r="Q10" s="20">
        <f>_xlfn.XLOOKUP(G10,'Content to Structure Ratios'!$D$3:$D$55,'Content to Structure Ratios'!$E$3:$E$55)</f>
        <v>1</v>
      </c>
      <c r="R10" s="183">
        <f t="shared" ref="R10:R73" si="34">P10*Q10</f>
        <v>115955.51999999999</v>
      </c>
      <c r="S10" s="13">
        <v>1169.3399999999999</v>
      </c>
      <c r="T10" s="14">
        <v>1167.8399999999999</v>
      </c>
      <c r="U10" s="15">
        <v>-1.5</v>
      </c>
      <c r="V10" s="179">
        <f t="shared" si="11"/>
        <v>1167.8399999999999</v>
      </c>
      <c r="W10" s="192"/>
      <c r="X10" s="22">
        <v>1167.4100000000001</v>
      </c>
      <c r="Y10" s="16">
        <v>1167.71</v>
      </c>
      <c r="Z10" s="16">
        <v>1167.82</v>
      </c>
      <c r="AA10" s="16">
        <v>1167.8599999999999</v>
      </c>
      <c r="AB10" s="16">
        <v>1167.8599999999999</v>
      </c>
      <c r="AC10" s="16">
        <v>1167.8800000000001</v>
      </c>
      <c r="AD10" s="16">
        <v>1167.8900000000001</v>
      </c>
      <c r="AE10" s="16">
        <v>1170.1099850000001</v>
      </c>
      <c r="AF10" s="16">
        <v>1170.73999</v>
      </c>
      <c r="AG10" s="16">
        <v>1171.219971</v>
      </c>
      <c r="AH10" s="177"/>
      <c r="AI10" s="178">
        <f t="shared" ref="AI10:AI20" si="35">(X10-$S10)</f>
        <v>-1.9299999999998363</v>
      </c>
      <c r="AJ10" s="179">
        <f t="shared" ref="AJ10:AJ19" si="36">(Y10-$S10)</f>
        <v>-1.6299999999998818</v>
      </c>
      <c r="AK10" s="179">
        <f t="shared" ref="AK10:AK19" si="37">(Z10-$S10)</f>
        <v>-1.5199999999999818</v>
      </c>
      <c r="AL10" s="179">
        <f t="shared" ref="AL10:AL19" si="38">(AA10-$S10)</f>
        <v>-1.4800000000000182</v>
      </c>
      <c r="AM10" s="179">
        <f t="shared" ref="AM10:AM19" si="39">(AB10-$S10)</f>
        <v>-1.4800000000000182</v>
      </c>
      <c r="AN10" s="179">
        <f t="shared" ref="AN10:AN19" si="40">(AC10-$S10)</f>
        <v>-1.459999999999809</v>
      </c>
      <c r="AO10" s="179">
        <f t="shared" ref="AO10:AO19" si="41">(AD10-$S10)</f>
        <v>-1.4499999999998181</v>
      </c>
      <c r="AP10" s="179">
        <f t="shared" ref="AP10:AP19" si="42">(AE10-$S10)</f>
        <v>0.76998500000013337</v>
      </c>
      <c r="AQ10" s="179">
        <f t="shared" ref="AQ10:AQ19" si="43">(AF10-$S10)</f>
        <v>1.3999900000001162</v>
      </c>
      <c r="AR10" s="180">
        <f t="shared" ref="AR10:AR19" si="44">(AG10-$S10)</f>
        <v>1.8799710000000687</v>
      </c>
      <c r="AS10" s="181"/>
      <c r="AT10" s="166" t="str">
        <f t="shared" si="13"/>
        <v>no inundation</v>
      </c>
      <c r="AU10" s="87" t="str">
        <f t="shared" si="14"/>
        <v>no inundation</v>
      </c>
      <c r="AV10" s="87" t="str">
        <f t="shared" si="15"/>
        <v>no inundation</v>
      </c>
      <c r="AW10" s="87">
        <f t="shared" si="16"/>
        <v>-1.4800000000000182</v>
      </c>
      <c r="AX10" s="87">
        <f t="shared" si="17"/>
        <v>-1.4800000000000182</v>
      </c>
      <c r="AY10" s="87">
        <f t="shared" si="18"/>
        <v>-1.459999999999809</v>
      </c>
      <c r="AZ10" s="87">
        <f t="shared" si="19"/>
        <v>-1.4499999999998181</v>
      </c>
      <c r="BA10" s="87">
        <f t="shared" si="20"/>
        <v>0.76998500000013337</v>
      </c>
      <c r="BB10" s="87">
        <f t="shared" si="21"/>
        <v>1.3999900000001162</v>
      </c>
      <c r="BC10" s="157">
        <f t="shared" si="22"/>
        <v>1.8799710000000687</v>
      </c>
      <c r="BD10" s="177"/>
      <c r="BE10" s="182" cm="1">
        <f t="array" ref="BE10">IF(AT10="no inundation",0,(_xlfn.XLOOKUP(AT10,Depths,_xlfn.XLOOKUP($G10,Structures,StructureDamages),,-1)+(AT10-MAX(IF(Depths&lt;AT10,Depths)))*(_xlfn.XLOOKUP(AT10,Depths,_xlfn.XLOOKUP($G10,Structures,StructureDamages),,1)-_xlfn.XLOOKUP(AT10,Depths,_xlfn.XLOOKUP($G10,Structures,StructureDamages),,-1))/(MIN(IF(Depths&gt;AT10,Depths))-MAX(IF(Depths&lt;AT10,Depths))))*$P10)</f>
        <v>0</v>
      </c>
      <c r="BF10" s="183" cm="1">
        <f t="array" ref="BF10">IF(AU10="no inundation",0,(_xlfn.XLOOKUP(AU10,Depths,_xlfn.XLOOKUP($G10,Structures,StructureDamages),,-1)+(AU10-MAX(IF(Depths&lt;AU10,Depths)))*(_xlfn.XLOOKUP(AU10,Depths,_xlfn.XLOOKUP($G10,Structures,StructureDamages),,1)-_xlfn.XLOOKUP(AU10,Depths,_xlfn.XLOOKUP($G10,Structures,StructureDamages),,-1))/(MIN(IF(Depths&gt;AU10,Depths))-MAX(IF(Depths&lt;AU10,Depths))))*$P10)</f>
        <v>0</v>
      </c>
      <c r="BG10" s="183" cm="1">
        <f t="array" ref="BG10">IF(AV10="no inundation",0,(_xlfn.XLOOKUP(AV10,Depths,_xlfn.XLOOKUP($G10,Structures,StructureDamages),,-1)+(AV10-MAX(IF(Depths&lt;AV10,Depths)))*(_xlfn.XLOOKUP(AV10,Depths,_xlfn.XLOOKUP($G10,Structures,StructureDamages),,1)-_xlfn.XLOOKUP(AV10,Depths,_xlfn.XLOOKUP($G10,Structures,StructureDamages),,-1))/(MIN(IF(Depths&gt;AV10,Depths))-MAX(IF(Depths&lt;AV10,Depths))))*$P10)</f>
        <v>0</v>
      </c>
      <c r="BH10" s="183" cm="1">
        <f t="array" ref="BH10">IF(AW10="no inundation",0,(_xlfn.XLOOKUP(AW10,Depths,_xlfn.XLOOKUP($G10,Structures,StructureDamages),,-1)+(AW10-MAX(IF(Depths&lt;AW10,Depths)))*(_xlfn.XLOOKUP(AW10,Depths,_xlfn.XLOOKUP($G10,Structures,StructureDamages),,1)-_xlfn.XLOOKUP(AW10,Depths,_xlfn.XLOOKUP($G10,Structures,StructureDamages),,-1))/(MIN(IF(Depths&gt;AW10,Depths))-MAX(IF(Depths&lt;AW10,Depths))))*$P10)</f>
        <v>1507.4217599999472</v>
      </c>
      <c r="BI10" s="183" cm="1">
        <f t="array" ref="BI10">IF(AX10="no inundation",0,(_xlfn.XLOOKUP(AX10,Depths,_xlfn.XLOOKUP($G10,Structures,StructureDamages),,-1)+(AX10-MAX(IF(Depths&lt;AX10,Depths)))*(_xlfn.XLOOKUP(AX10,Depths,_xlfn.XLOOKUP($G10,Structures,StructureDamages),,1)-_xlfn.XLOOKUP(AX10,Depths,_xlfn.XLOOKUP($G10,Structures,StructureDamages),,-1))/(MIN(IF(Depths&gt;AX10,Depths))-MAX(IF(Depths&lt;AX10,Depths))))*$P10)</f>
        <v>1507.4217599999472</v>
      </c>
      <c r="BJ10" s="183" cm="1">
        <f t="array" ref="BJ10">IF(AY10="no inundation",0,(_xlfn.XLOOKUP(AY10,Depths,_xlfn.XLOOKUP($G10,Structures,StructureDamages),,-1)+(AY10-MAX(IF(Depths&lt;AY10,Depths)))*(_xlfn.XLOOKUP(AY10,Depths,_xlfn.XLOOKUP($G10,Structures,StructureDamages),,1)-_xlfn.XLOOKUP(AY10,Depths,_xlfn.XLOOKUP($G10,Structures,StructureDamages),,-1))/(MIN(IF(Depths&gt;AY10,Depths))-MAX(IF(Depths&lt;AY10,Depths))))*$P10)</f>
        <v>1565.3995200005536</v>
      </c>
      <c r="BK10" s="183" cm="1">
        <f t="array" ref="BK10">IF(AZ10="no inundation",0,(_xlfn.XLOOKUP(AZ10,Depths,_xlfn.XLOOKUP($G10,Structures,StructureDamages),,-1)+(AZ10-MAX(IF(Depths&lt;AZ10,Depths)))*(_xlfn.XLOOKUP(AZ10,Depths,_xlfn.XLOOKUP($G10,Structures,StructureDamages),,1)-_xlfn.XLOOKUP(AZ10,Depths,_xlfn.XLOOKUP($G10,Structures,StructureDamages),,-1))/(MIN(IF(Depths&gt;AZ10,Depths))-MAX(IF(Depths&lt;AZ10,Depths))))*$P10)</f>
        <v>1594.3884000005273</v>
      </c>
      <c r="BL10" s="183" cm="1">
        <f t="array" ref="BL10">IF(BA10="no inundation",0,(_xlfn.XLOOKUP(BA10,Depths,_xlfn.XLOOKUP($G10,Structures,StructureDamages),,-1)+(BA10-MAX(IF(Depths&lt;BA10,Depths)))*(_xlfn.XLOOKUP(BA10,Depths,_xlfn.XLOOKUP($G10,Structures,StructureDamages),,1)-_xlfn.XLOOKUP(BA10,Depths,_xlfn.XLOOKUP($G10,Structures,StructureDamages),,-1))/(MIN(IF(Depths&gt;BA10,Depths))-MAX(IF(Depths&lt;BA10,Depths))))*$P10)</f>
        <v>24377.15677565433</v>
      </c>
      <c r="BM10" s="183" cm="1">
        <f t="array" ref="BM10">IF(BB10="no inundation",0,(_xlfn.XLOOKUP(BB10,Depths,_xlfn.XLOOKUP($G10,Structures,StructureDamages),,-1)+(BB10-MAX(IF(Depths&lt;BB10,Depths)))*(_xlfn.XLOOKUP(BB10,Depths,_xlfn.XLOOKUP($G10,Structures,StructureDamages),,1)-_xlfn.XLOOKUP(BB10,Depths,_xlfn.XLOOKUP($G10,Structures,StructureDamages),,-1))/(MIN(IF(Depths&gt;BB10,Depths))-MAX(IF(Depths&lt;BB10,Depths))))*$P10)</f>
        <v>31099.168423143583</v>
      </c>
      <c r="BN10" s="184" cm="1">
        <f t="array" ref="BN10">IF(BC10="no inundation",0,(_xlfn.XLOOKUP(BC10,Depths,_xlfn.XLOOKUP($G10,Structures,StructureDamages),,-1)+(BC10-MAX(IF(Depths&lt;BC10,Depths)))*(_xlfn.XLOOKUP(BC10,Depths,_xlfn.XLOOKUP($G10,Structures,StructureDamages),,1)-_xlfn.XLOOKUP(BC10,Depths,_xlfn.XLOOKUP($G10,Structures,StructureDamages),,-1))/(MIN(IF(Depths&gt;BC10,Depths))-MAX(IF(Depths&lt;BC10,Depths))))*$P10)</f>
        <v>35996.935710313657</v>
      </c>
      <c r="BO10" s="185"/>
      <c r="BP10" s="182" cm="1">
        <f t="array" ref="BP10">IF(AT10="no inundation",0,(_xlfn.XLOOKUP(AT10,Depths,_xlfn.XLOOKUP($G10,Structures,ContentDamages),,-1)+(AT10-MAX(IF(Depths&lt;AT10,Depths)))*(_xlfn.XLOOKUP(AT10,Depths,_xlfn.XLOOKUP($G10,Structures,ContentDamages),,1)-_xlfn.XLOOKUP(AT10,Depths,_xlfn.XLOOKUP($G10,Structures,ContentDamages),,-1))/(MIN(IF(Depths&gt;AT10,Depths))-MAX(IF(Depths&lt;AT10,Depths))))*$R10)</f>
        <v>0</v>
      </c>
      <c r="BQ10" s="183" cm="1">
        <f t="array" ref="BQ10">IF(AU10="no inundation",0,(_xlfn.XLOOKUP(AU10,Depths,_xlfn.XLOOKUP($G10,Structures,ContentDamages),,-1)+(AU10-MAX(IF(Depths&lt;AU10,Depths)))*(_xlfn.XLOOKUP(AU10,Depths,_xlfn.XLOOKUP($G10,Structures,ContentDamages),,1)-_xlfn.XLOOKUP(AU10,Depths,_xlfn.XLOOKUP($G10,Structures,ContentDamages),,-1))/(MIN(IF(Depths&gt;AU10,Depths))-MAX(IF(Depths&lt;AU10,Depths))))*$R10)</f>
        <v>0</v>
      </c>
      <c r="BR10" s="183" cm="1">
        <f t="array" ref="BR10">IF(AV10="no inundation",0,(_xlfn.XLOOKUP(AV10,Depths,_xlfn.XLOOKUP($G10,Structures,ContentDamages),,-1)+(AV10-MAX(IF(Depths&lt;AV10,Depths)))*(_xlfn.XLOOKUP(AV10,Depths,_xlfn.XLOOKUP($G10,Structures,ContentDamages),,1)-_xlfn.XLOOKUP(AV10,Depths,_xlfn.XLOOKUP($G10,Structures,ContentDamages),,-1))/(MIN(IF(Depths&gt;AV10,Depths))-MAX(IF(Depths&lt;AV10,Depths))))*$R10)</f>
        <v>0</v>
      </c>
      <c r="BS10" s="183" cm="1">
        <f t="array" ref="BS10">IF(AW10="no inundation",0,(_xlfn.XLOOKUP(AW10,Depths,_xlfn.XLOOKUP($G10,Structures,ContentDamages),,-1)+(AW10-MAX(IF(Depths&lt;AW10,Depths)))*(_xlfn.XLOOKUP(AW10,Depths,_xlfn.XLOOKUP($G10,Structures,ContentDamages),,1)-_xlfn.XLOOKUP(AW10,Depths,_xlfn.XLOOKUP($G10,Structures,ContentDamages),,-1))/(MIN(IF(Depths&gt;AW10,Depths))-MAX(IF(Depths&lt;AW10,Depths))))*$R10)</f>
        <v>1447.1248895999493</v>
      </c>
      <c r="BT10" s="183" cm="1">
        <f t="array" ref="BT10">IF(AX10="no inundation",0,(_xlfn.XLOOKUP(AX10,Depths,_xlfn.XLOOKUP($G10,Structures,ContentDamages),,-1)+(AX10-MAX(IF(Depths&lt;AX10,Depths)))*(_xlfn.XLOOKUP(AX10,Depths,_xlfn.XLOOKUP($G10,Structures,ContentDamages),,1)-_xlfn.XLOOKUP(AX10,Depths,_xlfn.XLOOKUP($G10,Structures,ContentDamages),,-1))/(MIN(IF(Depths&gt;AX10,Depths))-MAX(IF(Depths&lt;AX10,Depths))))*$R10)</f>
        <v>1447.1248895999493</v>
      </c>
      <c r="BU10" s="183" cm="1">
        <f t="array" ref="BU10">IF(AY10="no inundation",0,(_xlfn.XLOOKUP(AY10,Depths,_xlfn.XLOOKUP($G10,Structures,ContentDamages),,-1)+(AY10-MAX(IF(Depths&lt;AY10,Depths)))*(_xlfn.XLOOKUP(AY10,Depths,_xlfn.XLOOKUP($G10,Structures,ContentDamages),,1)-_xlfn.XLOOKUP(AY10,Depths,_xlfn.XLOOKUP($G10,Structures,ContentDamages),,-1))/(MIN(IF(Depths&gt;AY10,Depths))-MAX(IF(Depths&lt;AY10,Depths))))*$R10)</f>
        <v>1502.7835392005313</v>
      </c>
      <c r="BV10" s="183" cm="1">
        <f t="array" ref="BV10">IF(AZ10="no inundation",0,(_xlfn.XLOOKUP(AZ10,Depths,_xlfn.XLOOKUP($G10,Structures,ContentDamages),,-1)+(AZ10-MAX(IF(Depths&lt;AZ10,Depths)))*(_xlfn.XLOOKUP(AZ10,Depths,_xlfn.XLOOKUP($G10,Structures,ContentDamages),,1)-_xlfn.XLOOKUP(AZ10,Depths,_xlfn.XLOOKUP($G10,Structures,ContentDamages),,-1))/(MIN(IF(Depths&gt;AZ10,Depths))-MAX(IF(Depths&lt;AZ10,Depths))))*$R10)</f>
        <v>1530.6128640005061</v>
      </c>
      <c r="BW10" s="183" cm="1">
        <f t="array" ref="BW10">IF(BA10="no inundation",0,(_xlfn.XLOOKUP(BA10,Depths,_xlfn.XLOOKUP($G10,Structures,ContentDamages),,-1)+(BA10-MAX(IF(Depths&lt;BA10,Depths)))*(_xlfn.XLOOKUP(BA10,Depths,_xlfn.XLOOKUP($G10,Structures,ContentDamages),,1)-_xlfn.XLOOKUP(BA10,Depths,_xlfn.XLOOKUP($G10,Structures,ContentDamages),,-1))/(MIN(IF(Depths&gt;BA10,Depths))-MAX(IF(Depths&lt;BA10,Depths))))*$R10)</f>
        <v>14035.165695495203</v>
      </c>
      <c r="BX10" s="183" cm="1">
        <f t="array" ref="BX10">IF(BB10="no inundation",0,(_xlfn.XLOOKUP(BB10,Depths,_xlfn.XLOOKUP($G10,Structures,ContentDamages),,-1)+(BB10-MAX(IF(Depths&lt;BB10,Depths)))*(_xlfn.XLOOKUP(BB10,Depths,_xlfn.XLOOKUP($G10,Structures,ContentDamages),,1)-_xlfn.XLOOKUP(BB10,Depths,_xlfn.XLOOKUP($G10,Structures,ContentDamages),,-1))/(MIN(IF(Depths&gt;BB10,Depths))-MAX(IF(Depths&lt;BB10,Depths))))*$R10)</f>
        <v>17555.612388461421</v>
      </c>
      <c r="BY10" s="183" cm="1">
        <f t="array" ref="BY10">IF(BC10="no inundation",0,(_xlfn.XLOOKUP(BC10,Depths,_xlfn.XLOOKUP($G10,Structures,ContentDamages),,-1)+(BC10-MAX(IF(Depths&lt;BC10,Depths)))*(_xlfn.XLOOKUP(BC10,Depths,_xlfn.XLOOKUP($G10,Structures,ContentDamages),,1)-_xlfn.XLOOKUP(BC10,Depths,_xlfn.XLOOKUP($G10,Structures,ContentDamages),,-1))/(MIN(IF(Depths&gt;BC10,Depths))-MAX(IF(Depths&lt;BC10,Depths))))*$R10)</f>
        <v>20115.808924936686</v>
      </c>
      <c r="BZ10" s="185"/>
      <c r="CA10" s="182">
        <f t="shared" si="23"/>
        <v>0</v>
      </c>
      <c r="CB10" s="183">
        <f t="shared" si="24"/>
        <v>0</v>
      </c>
      <c r="CC10" s="183">
        <f t="shared" si="25"/>
        <v>0</v>
      </c>
      <c r="CD10" s="183">
        <f t="shared" si="26"/>
        <v>2954.5466495998962</v>
      </c>
      <c r="CE10" s="183">
        <f t="shared" si="27"/>
        <v>2954.5466495998962</v>
      </c>
      <c r="CF10" s="183">
        <f t="shared" si="28"/>
        <v>3068.1830592010847</v>
      </c>
      <c r="CG10" s="183">
        <f t="shared" si="29"/>
        <v>3125.0012640010336</v>
      </c>
      <c r="CH10" s="183">
        <f t="shared" si="30"/>
        <v>38412.322471149535</v>
      </c>
      <c r="CI10" s="183">
        <f t="shared" si="31"/>
        <v>48654.780811605</v>
      </c>
      <c r="CJ10" s="184">
        <f t="shared" si="32"/>
        <v>56112.744635250347</v>
      </c>
      <c r="CK10" s="177"/>
    </row>
    <row r="11" spans="1:89" ht="16.5" customHeight="1" x14ac:dyDescent="0.35">
      <c r="A11" s="198"/>
      <c r="B11" s="8">
        <v>10</v>
      </c>
      <c r="C11" s="157">
        <f t="shared" si="10"/>
        <v>0.1</v>
      </c>
      <c r="E11" s="33" t="s">
        <v>13</v>
      </c>
      <c r="F11" s="34" t="s">
        <v>24</v>
      </c>
      <c r="G11" s="10" t="s">
        <v>190</v>
      </c>
      <c r="H11" s="11" t="s">
        <v>242</v>
      </c>
      <c r="I11" s="12"/>
      <c r="J11" s="14"/>
      <c r="K11" s="26"/>
      <c r="L11" s="12"/>
      <c r="M11" s="14">
        <v>5</v>
      </c>
      <c r="N11" s="138">
        <v>138113</v>
      </c>
      <c r="O11" s="140">
        <v>0.04</v>
      </c>
      <c r="P11" s="195">
        <f t="shared" si="33"/>
        <v>132588.47999999998</v>
      </c>
      <c r="Q11" s="20">
        <f>_xlfn.XLOOKUP(G11,'Content to Structure Ratios'!$D$3:$D$55,'Content to Structure Ratios'!$E$3:$E$55)</f>
        <v>1</v>
      </c>
      <c r="R11" s="183">
        <f t="shared" si="34"/>
        <v>132588.47999999998</v>
      </c>
      <c r="S11" s="13">
        <v>1157.0999999999999</v>
      </c>
      <c r="T11" s="14">
        <v>1156.5899999999999</v>
      </c>
      <c r="U11" s="15">
        <v>-0.50999999999999091</v>
      </c>
      <c r="V11" s="179">
        <f t="shared" si="11"/>
        <v>1156.5899999999999</v>
      </c>
      <c r="W11" s="192"/>
      <c r="X11" s="22">
        <v>1137.21</v>
      </c>
      <c r="Y11" s="16">
        <v>1141.53</v>
      </c>
      <c r="Z11" s="16">
        <v>1143.33</v>
      </c>
      <c r="AA11" s="16">
        <v>1146.1400000000001</v>
      </c>
      <c r="AB11" s="16">
        <v>1149.47</v>
      </c>
      <c r="AC11" s="16">
        <v>1151.8800000000001</v>
      </c>
      <c r="AD11" s="16">
        <v>1154.1500000000001</v>
      </c>
      <c r="AE11" s="16">
        <v>1158.26</v>
      </c>
      <c r="AF11" s="16">
        <v>1158.94</v>
      </c>
      <c r="AG11" s="16">
        <v>1159.44</v>
      </c>
      <c r="AH11" s="177"/>
      <c r="AI11" s="178">
        <f t="shared" si="35"/>
        <v>-19.889999999999873</v>
      </c>
      <c r="AJ11" s="179">
        <f t="shared" si="36"/>
        <v>-15.569999999999936</v>
      </c>
      <c r="AK11" s="179">
        <f t="shared" si="37"/>
        <v>-13.769999999999982</v>
      </c>
      <c r="AL11" s="179">
        <f t="shared" si="38"/>
        <v>-10.959999999999809</v>
      </c>
      <c r="AM11" s="179">
        <f t="shared" si="39"/>
        <v>-7.6299999999998818</v>
      </c>
      <c r="AN11" s="179">
        <f t="shared" si="40"/>
        <v>-5.2199999999997999</v>
      </c>
      <c r="AO11" s="179">
        <f t="shared" si="41"/>
        <v>-2.9499999999998181</v>
      </c>
      <c r="AP11" s="179">
        <f t="shared" si="42"/>
        <v>1.1600000000000819</v>
      </c>
      <c r="AQ11" s="179">
        <f t="shared" si="43"/>
        <v>1.8400000000001455</v>
      </c>
      <c r="AR11" s="180">
        <f t="shared" si="44"/>
        <v>2.3400000000001455</v>
      </c>
      <c r="AS11" s="181"/>
      <c r="AT11" s="166" t="str">
        <f t="shared" si="13"/>
        <v>no inundation</v>
      </c>
      <c r="AU11" s="87" t="str">
        <f t="shared" si="14"/>
        <v>no inundation</v>
      </c>
      <c r="AV11" s="87" t="str">
        <f t="shared" si="15"/>
        <v>no inundation</v>
      </c>
      <c r="AW11" s="87" t="str">
        <f t="shared" si="16"/>
        <v>no inundation</v>
      </c>
      <c r="AX11" s="87" t="str">
        <f t="shared" si="17"/>
        <v>no inundation</v>
      </c>
      <c r="AY11" s="87" t="str">
        <f t="shared" si="18"/>
        <v>no inundation</v>
      </c>
      <c r="AZ11" s="87" t="str">
        <f t="shared" si="19"/>
        <v>no inundation</v>
      </c>
      <c r="BA11" s="87">
        <f t="shared" si="20"/>
        <v>1.1600000000000819</v>
      </c>
      <c r="BB11" s="87">
        <f t="shared" si="21"/>
        <v>1.8400000000001455</v>
      </c>
      <c r="BC11" s="157">
        <f t="shared" si="22"/>
        <v>2.3400000000001455</v>
      </c>
      <c r="BD11" s="177"/>
      <c r="BE11" s="182" cm="1">
        <f t="array" ref="BE11">IF(AT11="no inundation",0,(_xlfn.XLOOKUP(AT11,Depths,_xlfn.XLOOKUP($G11,Structures,StructureDamages),,-1)+(AT11-MAX(IF(Depths&lt;AT11,Depths)))*(_xlfn.XLOOKUP(AT11,Depths,_xlfn.XLOOKUP($G11,Structures,StructureDamages),,1)-_xlfn.XLOOKUP(AT11,Depths,_xlfn.XLOOKUP($G11,Structures,StructureDamages),,-1))/(MIN(IF(Depths&gt;AT11,Depths))-MAX(IF(Depths&lt;AT11,Depths))))*$P11)</f>
        <v>0</v>
      </c>
      <c r="BF11" s="183" cm="1">
        <f t="array" ref="BF11">IF(AU11="no inundation",0,(_xlfn.XLOOKUP(AU11,Depths,_xlfn.XLOOKUP($G11,Structures,StructureDamages),,-1)+(AU11-MAX(IF(Depths&lt;AU11,Depths)))*(_xlfn.XLOOKUP(AU11,Depths,_xlfn.XLOOKUP($G11,Structures,StructureDamages),,1)-_xlfn.XLOOKUP(AU11,Depths,_xlfn.XLOOKUP($G11,Structures,StructureDamages),,-1))/(MIN(IF(Depths&gt;AU11,Depths))-MAX(IF(Depths&lt;AU11,Depths))))*$P11)</f>
        <v>0</v>
      </c>
      <c r="BG11" s="183" cm="1">
        <f t="array" ref="BG11">IF(AV11="no inundation",0,(_xlfn.XLOOKUP(AV11,Depths,_xlfn.XLOOKUP($G11,Structures,StructureDamages),,-1)+(AV11-MAX(IF(Depths&lt;AV11,Depths)))*(_xlfn.XLOOKUP(AV11,Depths,_xlfn.XLOOKUP($G11,Structures,StructureDamages),,1)-_xlfn.XLOOKUP(AV11,Depths,_xlfn.XLOOKUP($G11,Structures,StructureDamages),,-1))/(MIN(IF(Depths&gt;AV11,Depths))-MAX(IF(Depths&lt;AV11,Depths))))*$P11)</f>
        <v>0</v>
      </c>
      <c r="BH11" s="183" cm="1">
        <f t="array" ref="BH11">IF(AW11="no inundation",0,(_xlfn.XLOOKUP(AW11,Depths,_xlfn.XLOOKUP($G11,Structures,StructureDamages),,-1)+(AW11-MAX(IF(Depths&lt;AW11,Depths)))*(_xlfn.XLOOKUP(AW11,Depths,_xlfn.XLOOKUP($G11,Structures,StructureDamages),,1)-_xlfn.XLOOKUP(AW11,Depths,_xlfn.XLOOKUP($G11,Structures,StructureDamages),,-1))/(MIN(IF(Depths&gt;AW11,Depths))-MAX(IF(Depths&lt;AW11,Depths))))*$P11)</f>
        <v>0</v>
      </c>
      <c r="BI11" s="183" cm="1">
        <f t="array" ref="BI11">IF(AX11="no inundation",0,(_xlfn.XLOOKUP(AX11,Depths,_xlfn.XLOOKUP($G11,Structures,StructureDamages),,-1)+(AX11-MAX(IF(Depths&lt;AX11,Depths)))*(_xlfn.XLOOKUP(AX11,Depths,_xlfn.XLOOKUP($G11,Structures,StructureDamages),,1)-_xlfn.XLOOKUP(AX11,Depths,_xlfn.XLOOKUP($G11,Structures,StructureDamages),,-1))/(MIN(IF(Depths&gt;AX11,Depths))-MAX(IF(Depths&lt;AX11,Depths))))*$P11)</f>
        <v>0</v>
      </c>
      <c r="BJ11" s="183" cm="1">
        <f t="array" ref="BJ11">IF(AY11="no inundation",0,(_xlfn.XLOOKUP(AY11,Depths,_xlfn.XLOOKUP($G11,Structures,StructureDamages),,-1)+(AY11-MAX(IF(Depths&lt;AY11,Depths)))*(_xlfn.XLOOKUP(AY11,Depths,_xlfn.XLOOKUP($G11,Structures,StructureDamages),,1)-_xlfn.XLOOKUP(AY11,Depths,_xlfn.XLOOKUP($G11,Structures,StructureDamages),,-1))/(MIN(IF(Depths&gt;AY11,Depths))-MAX(IF(Depths&lt;AY11,Depths))))*$P11)</f>
        <v>0</v>
      </c>
      <c r="BK11" s="183" cm="1">
        <f t="array" ref="BK11">IF(AZ11="no inundation",0,(_xlfn.XLOOKUP(AZ11,Depths,_xlfn.XLOOKUP($G11,Structures,StructureDamages),,-1)+(AZ11-MAX(IF(Depths&lt;AZ11,Depths)))*(_xlfn.XLOOKUP(AZ11,Depths,_xlfn.XLOOKUP($G11,Structures,StructureDamages),,1)-_xlfn.XLOOKUP(AZ11,Depths,_xlfn.XLOOKUP($G11,Structures,StructureDamages),,-1))/(MIN(IF(Depths&gt;AZ11,Depths))-MAX(IF(Depths&lt;AZ11,Depths))))*$P11)</f>
        <v>0</v>
      </c>
      <c r="BL11" s="183" cm="1">
        <f t="array" ref="BL11">IF(BA11="no inundation",0,(_xlfn.XLOOKUP(BA11,Depths,_xlfn.XLOOKUP($G11,Structures,StructureDamages),,-1)+(BA11-MAX(IF(Depths&lt;BA11,Depths)))*(_xlfn.XLOOKUP(BA11,Depths,_xlfn.XLOOKUP($G11,Structures,StructureDamages),,1)-_xlfn.XLOOKUP(BA11,Depths,_xlfn.XLOOKUP($G11,Structures,StructureDamages),,-1))/(MIN(IF(Depths&gt;BA11,Depths))-MAX(IF(Depths&lt;BA11,Depths))))*$P11)</f>
        <v>32759.961638400953</v>
      </c>
      <c r="BM11" s="183" cm="1">
        <f t="array" ref="BM11">IF(BB11="no inundation",0,(_xlfn.XLOOKUP(BB11,Depths,_xlfn.XLOOKUP($G11,Structures,StructureDamages),,-1)+(BB11-MAX(IF(Depths&lt;BB11,Depths)))*(_xlfn.XLOOKUP(BB11,Depths,_xlfn.XLOOKUP($G11,Structures,StructureDamages),,1)-_xlfn.XLOOKUP(BB11,Depths,_xlfn.XLOOKUP($G11,Structures,StructureDamages),,-1))/(MIN(IF(Depths&gt;BB11,Depths))-MAX(IF(Depths&lt;BB11,Depths))))*$P11)</f>
        <v>40694.05628160169</v>
      </c>
      <c r="BN11" s="184" cm="1">
        <f t="array" ref="BN11">IF(BC11="no inundation",0,(_xlfn.XLOOKUP(BC11,Depths,_xlfn.XLOOKUP($G11,Structures,StructureDamages),,-1)+(BC11-MAX(IF(Depths&lt;BC11,Depths)))*(_xlfn.XLOOKUP(BC11,Depths,_xlfn.XLOOKUP($G11,Structures,StructureDamages),,1)-_xlfn.XLOOKUP(BC11,Depths,_xlfn.XLOOKUP($G11,Structures,StructureDamages),,-1))/(MIN(IF(Depths&gt;BC11,Depths))-MAX(IF(Depths&lt;BC11,Depths))))*$P11)</f>
        <v>46167.308736001542</v>
      </c>
      <c r="BO11" s="185"/>
      <c r="BP11" s="182" cm="1">
        <f t="array" ref="BP11">IF(AT11="no inundation",0,(_xlfn.XLOOKUP(AT11,Depths,_xlfn.XLOOKUP($G11,Structures,ContentDamages),,-1)+(AT11-MAX(IF(Depths&lt;AT11,Depths)))*(_xlfn.XLOOKUP(AT11,Depths,_xlfn.XLOOKUP($G11,Structures,ContentDamages),,1)-_xlfn.XLOOKUP(AT11,Depths,_xlfn.XLOOKUP($G11,Structures,ContentDamages),,-1))/(MIN(IF(Depths&gt;AT11,Depths))-MAX(IF(Depths&lt;AT11,Depths))))*$R11)</f>
        <v>0</v>
      </c>
      <c r="BQ11" s="183" cm="1">
        <f t="array" ref="BQ11">IF(AU11="no inundation",0,(_xlfn.XLOOKUP(AU11,Depths,_xlfn.XLOOKUP($G11,Structures,ContentDamages),,-1)+(AU11-MAX(IF(Depths&lt;AU11,Depths)))*(_xlfn.XLOOKUP(AU11,Depths,_xlfn.XLOOKUP($G11,Structures,ContentDamages),,1)-_xlfn.XLOOKUP(AU11,Depths,_xlfn.XLOOKUP($G11,Structures,ContentDamages),,-1))/(MIN(IF(Depths&gt;AU11,Depths))-MAX(IF(Depths&lt;AU11,Depths))))*$R11)</f>
        <v>0</v>
      </c>
      <c r="BR11" s="183" cm="1">
        <f t="array" ref="BR11">IF(AV11="no inundation",0,(_xlfn.XLOOKUP(AV11,Depths,_xlfn.XLOOKUP($G11,Structures,ContentDamages),,-1)+(AV11-MAX(IF(Depths&lt;AV11,Depths)))*(_xlfn.XLOOKUP(AV11,Depths,_xlfn.XLOOKUP($G11,Structures,ContentDamages),,1)-_xlfn.XLOOKUP(AV11,Depths,_xlfn.XLOOKUP($G11,Structures,ContentDamages),,-1))/(MIN(IF(Depths&gt;AV11,Depths))-MAX(IF(Depths&lt;AV11,Depths))))*$R11)</f>
        <v>0</v>
      </c>
      <c r="BS11" s="183" cm="1">
        <f t="array" ref="BS11">IF(AW11="no inundation",0,(_xlfn.XLOOKUP(AW11,Depths,_xlfn.XLOOKUP($G11,Structures,ContentDamages),,-1)+(AW11-MAX(IF(Depths&lt;AW11,Depths)))*(_xlfn.XLOOKUP(AW11,Depths,_xlfn.XLOOKUP($G11,Structures,ContentDamages),,1)-_xlfn.XLOOKUP(AW11,Depths,_xlfn.XLOOKUP($G11,Structures,ContentDamages),,-1))/(MIN(IF(Depths&gt;AW11,Depths))-MAX(IF(Depths&lt;AW11,Depths))))*$R11)</f>
        <v>0</v>
      </c>
      <c r="BT11" s="183" cm="1">
        <f t="array" ref="BT11">IF(AX11="no inundation",0,(_xlfn.XLOOKUP(AX11,Depths,_xlfn.XLOOKUP($G11,Structures,ContentDamages),,-1)+(AX11-MAX(IF(Depths&lt;AX11,Depths)))*(_xlfn.XLOOKUP(AX11,Depths,_xlfn.XLOOKUP($G11,Structures,ContentDamages),,1)-_xlfn.XLOOKUP(AX11,Depths,_xlfn.XLOOKUP($G11,Structures,ContentDamages),,-1))/(MIN(IF(Depths&gt;AX11,Depths))-MAX(IF(Depths&lt;AX11,Depths))))*$R11)</f>
        <v>0</v>
      </c>
      <c r="BU11" s="183" cm="1">
        <f t="array" ref="BU11">IF(AY11="no inundation",0,(_xlfn.XLOOKUP(AY11,Depths,_xlfn.XLOOKUP($G11,Structures,ContentDamages),,-1)+(AY11-MAX(IF(Depths&lt;AY11,Depths)))*(_xlfn.XLOOKUP(AY11,Depths,_xlfn.XLOOKUP($G11,Structures,ContentDamages),,1)-_xlfn.XLOOKUP(AY11,Depths,_xlfn.XLOOKUP($G11,Structures,ContentDamages),,-1))/(MIN(IF(Depths&gt;AY11,Depths))-MAX(IF(Depths&lt;AY11,Depths))))*$R11)</f>
        <v>0</v>
      </c>
      <c r="BV11" s="183" cm="1">
        <f t="array" ref="BV11">IF(AZ11="no inundation",0,(_xlfn.XLOOKUP(AZ11,Depths,_xlfn.XLOOKUP($G11,Structures,ContentDamages),,-1)+(AZ11-MAX(IF(Depths&lt;AZ11,Depths)))*(_xlfn.XLOOKUP(AZ11,Depths,_xlfn.XLOOKUP($G11,Structures,ContentDamages),,1)-_xlfn.XLOOKUP(AZ11,Depths,_xlfn.XLOOKUP($G11,Structures,ContentDamages),,-1))/(MIN(IF(Depths&gt;AZ11,Depths))-MAX(IF(Depths&lt;AZ11,Depths))))*$R11)</f>
        <v>0</v>
      </c>
      <c r="BW11" s="183" cm="1">
        <f t="array" ref="BW11">IF(BA11="no inundation",0,(_xlfn.XLOOKUP(BA11,Depths,_xlfn.XLOOKUP($G11,Structures,ContentDamages),,-1)+(BA11-MAX(IF(Depths&lt;BA11,Depths)))*(_xlfn.XLOOKUP(BA11,Depths,_xlfn.XLOOKUP($G11,Structures,ContentDamages),,1)-_xlfn.XLOOKUP(BA11,Depths,_xlfn.XLOOKUP($G11,Structures,ContentDamages),,-1))/(MIN(IF(Depths&gt;BA11,Depths))-MAX(IF(Depths&lt;BA11,Depths))))*$R11)</f>
        <v>18610.119052800495</v>
      </c>
      <c r="BX11" s="183" cm="1">
        <f t="array" ref="BX11">IF(BB11="no inundation",0,(_xlfn.XLOOKUP(BB11,Depths,_xlfn.XLOOKUP($G11,Structures,ContentDamages),,-1)+(BB11-MAX(IF(Depths&lt;BB11,Depths)))*(_xlfn.XLOOKUP(BB11,Depths,_xlfn.XLOOKUP($G11,Structures,ContentDamages),,1)-_xlfn.XLOOKUP(BB11,Depths,_xlfn.XLOOKUP($G11,Structures,ContentDamages),,-1))/(MIN(IF(Depths&gt;BB11,Depths))-MAX(IF(Depths&lt;BB11,Depths))))*$R11)</f>
        <v>22757.486707200882</v>
      </c>
      <c r="BY11" s="183" cm="1">
        <f t="array" ref="BY11">IF(BC11="no inundation",0,(_xlfn.XLOOKUP(BC11,Depths,_xlfn.XLOOKUP($G11,Structures,ContentDamages),,-1)+(BC11-MAX(IF(Depths&lt;BC11,Depths)))*(_xlfn.XLOOKUP(BC11,Depths,_xlfn.XLOOKUP($G11,Structures,ContentDamages),,1)-_xlfn.XLOOKUP(BC11,Depths,_xlfn.XLOOKUP($G11,Structures,ContentDamages),,-1))/(MIN(IF(Depths&gt;BC11,Depths))-MAX(IF(Depths&lt;BC11,Depths))))*$R11)</f>
        <v>25581.621331200789</v>
      </c>
      <c r="BZ11" s="185"/>
      <c r="CA11" s="182">
        <f t="shared" si="23"/>
        <v>0</v>
      </c>
      <c r="CB11" s="183">
        <f t="shared" si="24"/>
        <v>0</v>
      </c>
      <c r="CC11" s="183">
        <f t="shared" si="25"/>
        <v>0</v>
      </c>
      <c r="CD11" s="183">
        <f t="shared" si="26"/>
        <v>0</v>
      </c>
      <c r="CE11" s="183">
        <f t="shared" si="27"/>
        <v>0</v>
      </c>
      <c r="CF11" s="183">
        <f t="shared" si="28"/>
        <v>0</v>
      </c>
      <c r="CG11" s="183">
        <f t="shared" si="29"/>
        <v>0</v>
      </c>
      <c r="CH11" s="183">
        <f t="shared" si="30"/>
        <v>51370.080691201452</v>
      </c>
      <c r="CI11" s="183">
        <f t="shared" si="31"/>
        <v>63451.542988802568</v>
      </c>
      <c r="CJ11" s="184">
        <f t="shared" si="32"/>
        <v>71748.930067202338</v>
      </c>
      <c r="CK11" s="177"/>
    </row>
    <row r="12" spans="1:89" ht="16.5" customHeight="1" x14ac:dyDescent="0.35">
      <c r="A12" s="198"/>
      <c r="B12" s="8">
        <v>25</v>
      </c>
      <c r="C12" s="157">
        <f t="shared" si="10"/>
        <v>0.04</v>
      </c>
      <c r="E12" s="33" t="s">
        <v>14</v>
      </c>
      <c r="F12" s="34" t="s">
        <v>25</v>
      </c>
      <c r="G12" s="10" t="s">
        <v>190</v>
      </c>
      <c r="H12" s="11" t="s">
        <v>242</v>
      </c>
      <c r="I12" s="12"/>
      <c r="J12" s="14"/>
      <c r="K12" s="26"/>
      <c r="L12" s="12"/>
      <c r="M12" s="14">
        <v>5</v>
      </c>
      <c r="N12" s="138">
        <v>58755</v>
      </c>
      <c r="O12" s="140">
        <v>0.04</v>
      </c>
      <c r="P12" s="195">
        <f t="shared" si="33"/>
        <v>56404.799999999996</v>
      </c>
      <c r="Q12" s="20">
        <f>_xlfn.XLOOKUP(G12,'Content to Structure Ratios'!$D$3:$D$55,'Content to Structure Ratios'!$E$3:$E$55)</f>
        <v>1</v>
      </c>
      <c r="R12" s="183">
        <f t="shared" si="34"/>
        <v>56404.799999999996</v>
      </c>
      <c r="S12" s="13">
        <v>1146.17</v>
      </c>
      <c r="T12" s="16">
        <v>1144.5</v>
      </c>
      <c r="U12" s="15">
        <v>-1.6700000000000728</v>
      </c>
      <c r="V12" s="179">
        <f t="shared" si="11"/>
        <v>1144.5</v>
      </c>
      <c r="W12" s="192"/>
      <c r="X12" s="22">
        <v>1129.68</v>
      </c>
      <c r="Y12" s="16">
        <v>1133.5999999999999</v>
      </c>
      <c r="Z12" s="16">
        <v>1136.1400000000001</v>
      </c>
      <c r="AA12" s="16">
        <v>1139.42</v>
      </c>
      <c r="AB12" s="16">
        <v>1143.06</v>
      </c>
      <c r="AC12" s="16">
        <v>1145.28</v>
      </c>
      <c r="AD12" s="16">
        <v>1146.8900000000001</v>
      </c>
      <c r="AE12" s="16">
        <v>1150.67</v>
      </c>
      <c r="AF12" s="16">
        <v>1151.44</v>
      </c>
      <c r="AG12" s="16">
        <v>1152.02</v>
      </c>
      <c r="AH12" s="177"/>
      <c r="AI12" s="178">
        <f t="shared" si="35"/>
        <v>-16.490000000000009</v>
      </c>
      <c r="AJ12" s="179">
        <f t="shared" si="36"/>
        <v>-12.570000000000164</v>
      </c>
      <c r="AK12" s="179">
        <f t="shared" si="37"/>
        <v>-10.029999999999973</v>
      </c>
      <c r="AL12" s="179">
        <f t="shared" si="38"/>
        <v>-6.75</v>
      </c>
      <c r="AM12" s="179">
        <f t="shared" si="39"/>
        <v>-3.1100000000001273</v>
      </c>
      <c r="AN12" s="179">
        <f t="shared" si="40"/>
        <v>-0.89000000000010004</v>
      </c>
      <c r="AO12" s="179">
        <f t="shared" si="41"/>
        <v>0.72000000000002728</v>
      </c>
      <c r="AP12" s="179">
        <f t="shared" si="42"/>
        <v>4.5</v>
      </c>
      <c r="AQ12" s="179">
        <f t="shared" si="43"/>
        <v>5.2699999999999818</v>
      </c>
      <c r="AR12" s="180">
        <f t="shared" si="44"/>
        <v>5.8499999999999091</v>
      </c>
      <c r="AS12" s="181"/>
      <c r="AT12" s="166" t="str">
        <f t="shared" si="13"/>
        <v>no inundation</v>
      </c>
      <c r="AU12" s="87" t="str">
        <f t="shared" si="14"/>
        <v>no inundation</v>
      </c>
      <c r="AV12" s="87" t="str">
        <f t="shared" si="15"/>
        <v>no inundation</v>
      </c>
      <c r="AW12" s="87" t="str">
        <f t="shared" si="16"/>
        <v>no inundation</v>
      </c>
      <c r="AX12" s="87" t="str">
        <f t="shared" si="17"/>
        <v>no inundation</v>
      </c>
      <c r="AY12" s="87">
        <f t="shared" si="18"/>
        <v>-0.89000000000010004</v>
      </c>
      <c r="AZ12" s="87">
        <f t="shared" si="19"/>
        <v>0.72000000000002728</v>
      </c>
      <c r="BA12" s="87">
        <f t="shared" si="20"/>
        <v>4.5</v>
      </c>
      <c r="BB12" s="87">
        <f t="shared" si="21"/>
        <v>5.2699999999999818</v>
      </c>
      <c r="BC12" s="157">
        <f t="shared" si="22"/>
        <v>5.8499999999999091</v>
      </c>
      <c r="BD12" s="177"/>
      <c r="BE12" s="182" cm="1">
        <f t="array" ref="BE12">IF(AT12="no inundation",0,(_xlfn.XLOOKUP(AT12,Depths,_xlfn.XLOOKUP($G12,Structures,StructureDamages),,-1)+(AT12-MAX(IF(Depths&lt;AT12,Depths)))*(_xlfn.XLOOKUP(AT12,Depths,_xlfn.XLOOKUP($G12,Structures,StructureDamages),,1)-_xlfn.XLOOKUP(AT12,Depths,_xlfn.XLOOKUP($G12,Structures,StructureDamages),,-1))/(MIN(IF(Depths&gt;AT12,Depths))-MAX(IF(Depths&lt;AT12,Depths))))*$P12)</f>
        <v>0</v>
      </c>
      <c r="BF12" s="183" cm="1">
        <f t="array" ref="BF12">IF(AU12="no inundation",0,(_xlfn.XLOOKUP(AU12,Depths,_xlfn.XLOOKUP($G12,Structures,StructureDamages),,-1)+(AU12-MAX(IF(Depths&lt;AU12,Depths)))*(_xlfn.XLOOKUP(AU12,Depths,_xlfn.XLOOKUP($G12,Structures,StructureDamages),,1)-_xlfn.XLOOKUP(AU12,Depths,_xlfn.XLOOKUP($G12,Structures,StructureDamages),,-1))/(MIN(IF(Depths&gt;AU12,Depths))-MAX(IF(Depths&lt;AU12,Depths))))*$P12)</f>
        <v>0</v>
      </c>
      <c r="BG12" s="183" cm="1">
        <f t="array" ref="BG12">IF(AV12="no inundation",0,(_xlfn.XLOOKUP(AV12,Depths,_xlfn.XLOOKUP($G12,Structures,StructureDamages),,-1)+(AV12-MAX(IF(Depths&lt;AV12,Depths)))*(_xlfn.XLOOKUP(AV12,Depths,_xlfn.XLOOKUP($G12,Structures,StructureDamages),,1)-_xlfn.XLOOKUP(AV12,Depths,_xlfn.XLOOKUP($G12,Structures,StructureDamages),,-1))/(MIN(IF(Depths&gt;AV12,Depths))-MAX(IF(Depths&lt;AV12,Depths))))*$P12)</f>
        <v>0</v>
      </c>
      <c r="BH12" s="183" cm="1">
        <f t="array" ref="BH12">IF(AW12="no inundation",0,(_xlfn.XLOOKUP(AW12,Depths,_xlfn.XLOOKUP($G12,Structures,StructureDamages),,-1)+(AW12-MAX(IF(Depths&lt;AW12,Depths)))*(_xlfn.XLOOKUP(AW12,Depths,_xlfn.XLOOKUP($G12,Structures,StructureDamages),,1)-_xlfn.XLOOKUP(AW12,Depths,_xlfn.XLOOKUP($G12,Structures,StructureDamages),,-1))/(MIN(IF(Depths&gt;AW12,Depths))-MAX(IF(Depths&lt;AW12,Depths))))*$P12)</f>
        <v>0</v>
      </c>
      <c r="BI12" s="183" cm="1">
        <f t="array" ref="BI12">IF(AX12="no inundation",0,(_xlfn.XLOOKUP(AX12,Depths,_xlfn.XLOOKUP($G12,Structures,StructureDamages),,-1)+(AX12-MAX(IF(Depths&lt;AX12,Depths)))*(_xlfn.XLOOKUP(AX12,Depths,_xlfn.XLOOKUP($G12,Structures,StructureDamages),,1)-_xlfn.XLOOKUP(AX12,Depths,_xlfn.XLOOKUP($G12,Structures,StructureDamages),,-1))/(MIN(IF(Depths&gt;AX12,Depths))-MAX(IF(Depths&lt;AX12,Depths))))*$P12)</f>
        <v>0</v>
      </c>
      <c r="BJ12" s="183" cm="1">
        <f t="array" ref="BJ12">IF(AY12="no inundation",0,(_xlfn.XLOOKUP(AY12,Depths,_xlfn.XLOOKUP($G12,Structures,StructureDamages),,-1)+(AY12-MAX(IF(Depths&lt;AY12,Depths)))*(_xlfn.XLOOKUP(AY12,Depths,_xlfn.XLOOKUP($G12,Structures,StructureDamages),,1)-_xlfn.XLOOKUP(AY12,Depths,_xlfn.XLOOKUP($G12,Structures,StructureDamages),,-1))/(MIN(IF(Depths&gt;AY12,Depths))-MAX(IF(Depths&lt;AY12,Depths))))*$P12)</f>
        <v>2086.4135519993847</v>
      </c>
      <c r="BK12" s="183" cm="1">
        <f t="array" ref="BK12">IF(AZ12="no inundation",0,(_xlfn.XLOOKUP(AZ12,Depths,_xlfn.XLOOKUP($G12,Structures,StructureDamages),,-1)+(AZ12-MAX(IF(Depths&lt;AZ12,Depths)))*(_xlfn.XLOOKUP(AZ12,Depths,_xlfn.XLOOKUP($G12,Structures,StructureDamages),,1)-_xlfn.XLOOKUP(AZ12,Depths,_xlfn.XLOOKUP($G12,Structures,StructureDamages),,-1))/(MIN(IF(Depths&gt;AZ12,Depths))-MAX(IF(Depths&lt;AZ12,Depths))))*$P12)</f>
        <v>11578.777344000153</v>
      </c>
      <c r="BL12" s="183" cm="1">
        <f t="array" ref="BL12">IF(BA12="no inundation",0,(_xlfn.XLOOKUP(BA12,Depths,_xlfn.XLOOKUP($G12,Structures,StructureDamages),,-1)+(BA12-MAX(IF(Depths&lt;BA12,Depths)))*(_xlfn.XLOOKUP(BA12,Depths,_xlfn.XLOOKUP($G12,Structures,StructureDamages),,1)-_xlfn.XLOOKUP(BA12,Depths,_xlfn.XLOOKUP($G12,Structures,StructureDamages),,-1))/(MIN(IF(Depths&gt;BA12,Depths))-MAX(IF(Depths&lt;BA12,Depths))))*$P12)</f>
        <v>28287.0072</v>
      </c>
      <c r="BM12" s="183" cm="1">
        <f t="array" ref="BM12">IF(BB12="no inundation",0,(_xlfn.XLOOKUP(BB12,Depths,_xlfn.XLOOKUP($G12,Structures,StructureDamages),,-1)+(BB12-MAX(IF(Depths&lt;BB12,Depths)))*(_xlfn.XLOOKUP(BB12,Depths,_xlfn.XLOOKUP($G12,Structures,StructureDamages),,1)-_xlfn.XLOOKUP(BB12,Depths,_xlfn.XLOOKUP($G12,Structures,StructureDamages),,-1))/(MIN(IF(Depths&gt;BB12,Depths))-MAX(IF(Depths&lt;BB12,Depths))))*$P12)</f>
        <v>30829.735583999944</v>
      </c>
      <c r="BN12" s="184" cm="1">
        <f t="array" ref="BN12">IF(BC12="no inundation",0,(_xlfn.XLOOKUP(BC12,Depths,_xlfn.XLOOKUP($G12,Structures,StructureDamages),,-1)+(BC12-MAX(IF(Depths&lt;BC12,Depths)))*(_xlfn.XLOOKUP(BC12,Depths,_xlfn.XLOOKUP($G12,Structures,StructureDamages),,1)-_xlfn.XLOOKUP(BC12,Depths,_xlfn.XLOOKUP($G12,Structures,StructureDamages),,-1))/(MIN(IF(Depths&gt;BC12,Depths))-MAX(IF(Depths&lt;BC12,Depths))))*$P12)</f>
        <v>32596.333919999721</v>
      </c>
      <c r="BO12" s="185"/>
      <c r="BP12" s="182" cm="1">
        <f t="array" ref="BP12">IF(AT12="no inundation",0,(_xlfn.XLOOKUP(AT12,Depths,_xlfn.XLOOKUP($G12,Structures,ContentDamages),,-1)+(AT12-MAX(IF(Depths&lt;AT12,Depths)))*(_xlfn.XLOOKUP(AT12,Depths,_xlfn.XLOOKUP($G12,Structures,ContentDamages),,1)-_xlfn.XLOOKUP(AT12,Depths,_xlfn.XLOOKUP($G12,Structures,ContentDamages),,-1))/(MIN(IF(Depths&gt;AT12,Depths))-MAX(IF(Depths&lt;AT12,Depths))))*$R12)</f>
        <v>0</v>
      </c>
      <c r="BQ12" s="183" cm="1">
        <f t="array" ref="BQ12">IF(AU12="no inundation",0,(_xlfn.XLOOKUP(AU12,Depths,_xlfn.XLOOKUP($G12,Structures,ContentDamages),,-1)+(AU12-MAX(IF(Depths&lt;AU12,Depths)))*(_xlfn.XLOOKUP(AU12,Depths,_xlfn.XLOOKUP($G12,Structures,ContentDamages),,1)-_xlfn.XLOOKUP(AU12,Depths,_xlfn.XLOOKUP($G12,Structures,ContentDamages),,-1))/(MIN(IF(Depths&gt;AU12,Depths))-MAX(IF(Depths&lt;AU12,Depths))))*$R12)</f>
        <v>0</v>
      </c>
      <c r="BR12" s="183" cm="1">
        <f t="array" ref="BR12">IF(AV12="no inundation",0,(_xlfn.XLOOKUP(AV12,Depths,_xlfn.XLOOKUP($G12,Structures,ContentDamages),,-1)+(AV12-MAX(IF(Depths&lt;AV12,Depths)))*(_xlfn.XLOOKUP(AV12,Depths,_xlfn.XLOOKUP($G12,Structures,ContentDamages),,1)-_xlfn.XLOOKUP(AV12,Depths,_xlfn.XLOOKUP($G12,Structures,ContentDamages),,-1))/(MIN(IF(Depths&gt;AV12,Depths))-MAX(IF(Depths&lt;AV12,Depths))))*$R12)</f>
        <v>0</v>
      </c>
      <c r="BS12" s="183" cm="1">
        <f t="array" ref="BS12">IF(AW12="no inundation",0,(_xlfn.XLOOKUP(AW12,Depths,_xlfn.XLOOKUP($G12,Structures,ContentDamages),,-1)+(AW12-MAX(IF(Depths&lt;AW12,Depths)))*(_xlfn.XLOOKUP(AW12,Depths,_xlfn.XLOOKUP($G12,Structures,ContentDamages),,1)-_xlfn.XLOOKUP(AW12,Depths,_xlfn.XLOOKUP($G12,Structures,ContentDamages),,-1))/(MIN(IF(Depths&gt;AW12,Depths))-MAX(IF(Depths&lt;AW12,Depths))))*$R12)</f>
        <v>0</v>
      </c>
      <c r="BT12" s="183" cm="1">
        <f t="array" ref="BT12">IF(AX12="no inundation",0,(_xlfn.XLOOKUP(AX12,Depths,_xlfn.XLOOKUP($G12,Structures,ContentDamages),,-1)+(AX12-MAX(IF(Depths&lt;AX12,Depths)))*(_xlfn.XLOOKUP(AX12,Depths,_xlfn.XLOOKUP($G12,Structures,ContentDamages),,1)-_xlfn.XLOOKUP(AX12,Depths,_xlfn.XLOOKUP($G12,Structures,ContentDamages),,-1))/(MIN(IF(Depths&gt;AX12,Depths))-MAX(IF(Depths&lt;AX12,Depths))))*$R12)</f>
        <v>0</v>
      </c>
      <c r="BU12" s="183" cm="1">
        <f t="array" ref="BU12">IF(AY12="no inundation",0,(_xlfn.XLOOKUP(AY12,Depths,_xlfn.XLOOKUP($G12,Structures,ContentDamages),,-1)+(AY12-MAX(IF(Depths&lt;AY12,Depths)))*(_xlfn.XLOOKUP(AY12,Depths,_xlfn.XLOOKUP($G12,Structures,ContentDamages),,1)-_xlfn.XLOOKUP(AY12,Depths,_xlfn.XLOOKUP($G12,Structures,ContentDamages),,-1))/(MIN(IF(Depths&gt;AY12,Depths))-MAX(IF(Depths&lt;AY12,Depths))))*$R12)</f>
        <v>1707.3732959996782</v>
      </c>
      <c r="BV12" s="183" cm="1">
        <f t="array" ref="BV12">IF(AZ12="no inundation",0,(_xlfn.XLOOKUP(AZ12,Depths,_xlfn.XLOOKUP($G12,Structures,ContentDamages),,-1)+(AZ12-MAX(IF(Depths&lt;AZ12,Depths)))*(_xlfn.XLOOKUP(AZ12,Depths,_xlfn.XLOOKUP($G12,Structures,ContentDamages),,1)-_xlfn.XLOOKUP(AZ12,Depths,_xlfn.XLOOKUP($G12,Structures,ContentDamages),,-1))/(MIN(IF(Depths&gt;AZ12,Depths))-MAX(IF(Depths&lt;AZ12,Depths))))*$R12)</f>
        <v>6680.5845120000795</v>
      </c>
      <c r="BW12" s="183" cm="1">
        <f t="array" ref="BW12">IF(BA12="no inundation",0,(_xlfn.XLOOKUP(BA12,Depths,_xlfn.XLOOKUP($G12,Structures,ContentDamages),,-1)+(BA12-MAX(IF(Depths&lt;BA12,Depths)))*(_xlfn.XLOOKUP(BA12,Depths,_xlfn.XLOOKUP($G12,Structures,ContentDamages),,1)-_xlfn.XLOOKUP(BA12,Depths,_xlfn.XLOOKUP($G12,Structures,ContentDamages),,-1))/(MIN(IF(Depths&gt;BA12,Depths))-MAX(IF(Depths&lt;BA12,Depths))))*$R12)</f>
        <v>15370.307999999999</v>
      </c>
      <c r="BX12" s="183" cm="1">
        <f t="array" ref="BX12">IF(BB12="no inundation",0,(_xlfn.XLOOKUP(BB12,Depths,_xlfn.XLOOKUP($G12,Structures,ContentDamages),,-1)+(BB12-MAX(IF(Depths&lt;BB12,Depths)))*(_xlfn.XLOOKUP(BB12,Depths,_xlfn.XLOOKUP($G12,Structures,ContentDamages),,1)-_xlfn.XLOOKUP(BB12,Depths,_xlfn.XLOOKUP($G12,Structures,ContentDamages),,-1))/(MIN(IF(Depths&gt;BB12,Depths))-MAX(IF(Depths&lt;BB12,Depths))))*$R12)</f>
        <v>16655.773391999974</v>
      </c>
      <c r="BY12" s="183" cm="1">
        <f t="array" ref="BY12">IF(BC12="no inundation",0,(_xlfn.XLOOKUP(BC12,Depths,_xlfn.XLOOKUP($G12,Structures,ContentDamages),,-1)+(BC12-MAX(IF(Depths&lt;BC12,Depths)))*(_xlfn.XLOOKUP(BC12,Depths,_xlfn.XLOOKUP($G12,Structures,ContentDamages),,1)-_xlfn.XLOOKUP(BC12,Depths,_xlfn.XLOOKUP($G12,Structures,ContentDamages),,-1))/(MIN(IF(Depths&gt;BC12,Depths))-MAX(IF(Depths&lt;BC12,Depths))))*$R12)</f>
        <v>17539.072559999862</v>
      </c>
      <c r="BZ12" s="185"/>
      <c r="CA12" s="182">
        <f t="shared" si="23"/>
        <v>0</v>
      </c>
      <c r="CB12" s="183">
        <f t="shared" si="24"/>
        <v>0</v>
      </c>
      <c r="CC12" s="183">
        <f t="shared" si="25"/>
        <v>0</v>
      </c>
      <c r="CD12" s="183">
        <f t="shared" si="26"/>
        <v>0</v>
      </c>
      <c r="CE12" s="183">
        <f t="shared" si="27"/>
        <v>0</v>
      </c>
      <c r="CF12" s="183">
        <f t="shared" si="28"/>
        <v>3793.786847999063</v>
      </c>
      <c r="CG12" s="183">
        <f t="shared" si="29"/>
        <v>18259.361856000232</v>
      </c>
      <c r="CH12" s="183">
        <f t="shared" si="30"/>
        <v>43657.315199999997</v>
      </c>
      <c r="CI12" s="183">
        <f t="shared" si="31"/>
        <v>47485.508975999917</v>
      </c>
      <c r="CJ12" s="184">
        <f t="shared" si="32"/>
        <v>50135.406479999583</v>
      </c>
      <c r="CK12" s="177"/>
    </row>
    <row r="13" spans="1:89" ht="16.5" customHeight="1" x14ac:dyDescent="0.35">
      <c r="A13" s="198"/>
      <c r="B13" s="8">
        <v>50</v>
      </c>
      <c r="C13" s="157">
        <f t="shared" si="10"/>
        <v>0.02</v>
      </c>
      <c r="E13" s="33" t="s">
        <v>15</v>
      </c>
      <c r="F13" s="34" t="s">
        <v>2</v>
      </c>
      <c r="G13" s="10" t="s">
        <v>190</v>
      </c>
      <c r="H13" s="11" t="s">
        <v>242</v>
      </c>
      <c r="I13" s="12"/>
      <c r="J13" s="14"/>
      <c r="K13" s="26"/>
      <c r="L13" s="12"/>
      <c r="M13" s="14">
        <v>5</v>
      </c>
      <c r="N13" s="138">
        <v>139550</v>
      </c>
      <c r="O13" s="140">
        <v>0.04</v>
      </c>
      <c r="P13" s="195">
        <f t="shared" si="33"/>
        <v>133968</v>
      </c>
      <c r="Q13" s="20">
        <f>_xlfn.XLOOKUP(G13,'Content to Structure Ratios'!$D$3:$D$55,'Content to Structure Ratios'!$E$3:$E$55)</f>
        <v>1</v>
      </c>
      <c r="R13" s="183">
        <f t="shared" si="34"/>
        <v>133968</v>
      </c>
      <c r="S13" s="13">
        <v>1146.3800000000001</v>
      </c>
      <c r="T13" s="14">
        <v>1143.3800000000001</v>
      </c>
      <c r="U13" s="15">
        <v>-3</v>
      </c>
      <c r="V13" s="179">
        <f t="shared" si="11"/>
        <v>1143.3800000000001</v>
      </c>
      <c r="W13" s="192"/>
      <c r="X13" s="22">
        <v>1126.47</v>
      </c>
      <c r="Y13" s="16">
        <v>1130.55</v>
      </c>
      <c r="Z13" s="16">
        <v>1133.07</v>
      </c>
      <c r="AA13" s="16">
        <v>1136.26</v>
      </c>
      <c r="AB13" s="16">
        <v>1139.97</v>
      </c>
      <c r="AC13" s="16">
        <v>1142.5999999999999</v>
      </c>
      <c r="AD13" s="16">
        <v>1144.04</v>
      </c>
      <c r="AE13" s="16">
        <v>1145.0999999999999</v>
      </c>
      <c r="AF13" s="16">
        <v>1145.5899999999999</v>
      </c>
      <c r="AG13" s="16">
        <v>1145.99</v>
      </c>
      <c r="AH13" s="177"/>
      <c r="AI13" s="178">
        <f t="shared" si="35"/>
        <v>-19.910000000000082</v>
      </c>
      <c r="AJ13" s="179">
        <f t="shared" si="36"/>
        <v>-15.830000000000155</v>
      </c>
      <c r="AK13" s="179">
        <f t="shared" si="37"/>
        <v>-13.310000000000173</v>
      </c>
      <c r="AL13" s="179">
        <f t="shared" si="38"/>
        <v>-10.120000000000118</v>
      </c>
      <c r="AM13" s="179">
        <f t="shared" si="39"/>
        <v>-6.4100000000000819</v>
      </c>
      <c r="AN13" s="179">
        <f t="shared" si="40"/>
        <v>-3.7800000000002001</v>
      </c>
      <c r="AO13" s="179">
        <f t="shared" si="41"/>
        <v>-2.3400000000001455</v>
      </c>
      <c r="AP13" s="179">
        <f t="shared" si="42"/>
        <v>-1.2800000000002001</v>
      </c>
      <c r="AQ13" s="179">
        <f t="shared" si="43"/>
        <v>-0.79000000000019099</v>
      </c>
      <c r="AR13" s="180">
        <f t="shared" si="44"/>
        <v>-0.39000000000010004</v>
      </c>
      <c r="AS13" s="181"/>
      <c r="AT13" s="166" t="str">
        <f t="shared" si="13"/>
        <v>no inundation</v>
      </c>
      <c r="AU13" s="87" t="str">
        <f t="shared" si="14"/>
        <v>no inundation</v>
      </c>
      <c r="AV13" s="87" t="str">
        <f t="shared" si="15"/>
        <v>no inundation</v>
      </c>
      <c r="AW13" s="87" t="str">
        <f t="shared" si="16"/>
        <v>no inundation</v>
      </c>
      <c r="AX13" s="87" t="str">
        <f t="shared" si="17"/>
        <v>no inundation</v>
      </c>
      <c r="AY13" s="87" t="str">
        <f t="shared" si="18"/>
        <v>no inundation</v>
      </c>
      <c r="AZ13" s="87">
        <f t="shared" si="19"/>
        <v>-2.3400000000001455</v>
      </c>
      <c r="BA13" s="87">
        <f t="shared" si="20"/>
        <v>-1.2800000000002001</v>
      </c>
      <c r="BB13" s="87">
        <f t="shared" si="21"/>
        <v>-0.79000000000019099</v>
      </c>
      <c r="BC13" s="157">
        <f t="shared" si="22"/>
        <v>-0.39000000000010004</v>
      </c>
      <c r="BD13" s="177"/>
      <c r="BE13" s="182" cm="1">
        <f t="array" ref="BE13">IF(AT13="no inundation",0,(_xlfn.XLOOKUP(AT13,Depths,_xlfn.XLOOKUP($G13,Structures,StructureDamages),,-1)+(AT13-MAX(IF(Depths&lt;AT13,Depths)))*(_xlfn.XLOOKUP(AT13,Depths,_xlfn.XLOOKUP($G13,Structures,StructureDamages),,1)-_xlfn.XLOOKUP(AT13,Depths,_xlfn.XLOOKUP($G13,Structures,StructureDamages),,-1))/(MIN(IF(Depths&gt;AT13,Depths))-MAX(IF(Depths&lt;AT13,Depths))))*$P13)</f>
        <v>0</v>
      </c>
      <c r="BF13" s="183" cm="1">
        <f t="array" ref="BF13">IF(AU13="no inundation",0,(_xlfn.XLOOKUP(AU13,Depths,_xlfn.XLOOKUP($G13,Structures,StructureDamages),,-1)+(AU13-MAX(IF(Depths&lt;AU13,Depths)))*(_xlfn.XLOOKUP(AU13,Depths,_xlfn.XLOOKUP($G13,Structures,StructureDamages),,1)-_xlfn.XLOOKUP(AU13,Depths,_xlfn.XLOOKUP($G13,Structures,StructureDamages),,-1))/(MIN(IF(Depths&gt;AU13,Depths))-MAX(IF(Depths&lt;AU13,Depths))))*$P13)</f>
        <v>0</v>
      </c>
      <c r="BG13" s="183" cm="1">
        <f t="array" ref="BG13">IF(AV13="no inundation",0,(_xlfn.XLOOKUP(AV13,Depths,_xlfn.XLOOKUP($G13,Structures,StructureDamages),,-1)+(AV13-MAX(IF(Depths&lt;AV13,Depths)))*(_xlfn.XLOOKUP(AV13,Depths,_xlfn.XLOOKUP($G13,Structures,StructureDamages),,1)-_xlfn.XLOOKUP(AV13,Depths,_xlfn.XLOOKUP($G13,Structures,StructureDamages),,-1))/(MIN(IF(Depths&gt;AV13,Depths))-MAX(IF(Depths&lt;AV13,Depths))))*$P13)</f>
        <v>0</v>
      </c>
      <c r="BH13" s="183" cm="1">
        <f t="array" ref="BH13">IF(AW13="no inundation",0,(_xlfn.XLOOKUP(AW13,Depths,_xlfn.XLOOKUP($G13,Structures,StructureDamages),,-1)+(AW13-MAX(IF(Depths&lt;AW13,Depths)))*(_xlfn.XLOOKUP(AW13,Depths,_xlfn.XLOOKUP($G13,Structures,StructureDamages),,1)-_xlfn.XLOOKUP(AW13,Depths,_xlfn.XLOOKUP($G13,Structures,StructureDamages),,-1))/(MIN(IF(Depths&gt;AW13,Depths))-MAX(IF(Depths&lt;AW13,Depths))))*$P13)</f>
        <v>0</v>
      </c>
      <c r="BI13" s="183" cm="1">
        <f t="array" ref="BI13">IF(AX13="no inundation",0,(_xlfn.XLOOKUP(AX13,Depths,_xlfn.XLOOKUP($G13,Structures,StructureDamages),,-1)+(AX13-MAX(IF(Depths&lt;AX13,Depths)))*(_xlfn.XLOOKUP(AX13,Depths,_xlfn.XLOOKUP($G13,Structures,StructureDamages),,1)-_xlfn.XLOOKUP(AX13,Depths,_xlfn.XLOOKUP($G13,Structures,StructureDamages),,-1))/(MIN(IF(Depths&gt;AX13,Depths))-MAX(IF(Depths&lt;AX13,Depths))))*$P13)</f>
        <v>0</v>
      </c>
      <c r="BJ13" s="183" cm="1">
        <f t="array" ref="BJ13">IF(AY13="no inundation",0,(_xlfn.XLOOKUP(AY13,Depths,_xlfn.XLOOKUP($G13,Structures,StructureDamages),,-1)+(AY13-MAX(IF(Depths&lt;AY13,Depths)))*(_xlfn.XLOOKUP(AY13,Depths,_xlfn.XLOOKUP($G13,Structures,StructureDamages),,1)-_xlfn.XLOOKUP(AY13,Depths,_xlfn.XLOOKUP($G13,Structures,StructureDamages),,-1))/(MIN(IF(Depths&gt;AY13,Depths))-MAX(IF(Depths&lt;AY13,Depths))))*$P13)</f>
        <v>0</v>
      </c>
      <c r="BK13" s="183" cm="1">
        <f t="array" ref="BK13">IF(AZ13="no inundation",0,(_xlfn.XLOOKUP(AZ13,Depths,_xlfn.XLOOKUP($G13,Structures,StructureDamages),,-1)+(AZ13-MAX(IF(Depths&lt;AZ13,Depths)))*(_xlfn.XLOOKUP(AZ13,Depths,_xlfn.XLOOKUP($G13,Structures,StructureDamages),,1)-_xlfn.XLOOKUP(AZ13,Depths,_xlfn.XLOOKUP($G13,Structures,StructureDamages),,-1))/(MIN(IF(Depths&gt;AZ13,Depths))-MAX(IF(Depths&lt;AZ13,Depths))))*$P13)</f>
        <v>0</v>
      </c>
      <c r="BL13" s="183" cm="1">
        <f t="array" ref="BL13">IF(BA13="no inundation",0,(_xlfn.XLOOKUP(BA13,Depths,_xlfn.XLOOKUP($G13,Structures,StructureDamages),,-1)+(BA13-MAX(IF(Depths&lt;BA13,Depths)))*(_xlfn.XLOOKUP(BA13,Depths,_xlfn.XLOOKUP($G13,Structures,StructureDamages),,1)-_xlfn.XLOOKUP(BA13,Depths,_xlfn.XLOOKUP($G13,Structures,StructureDamages),,-1))/(MIN(IF(Depths&gt;BA13,Depths))-MAX(IF(Depths&lt;BA13,Depths))))*$P13)</f>
        <v>2411.4239999993301</v>
      </c>
      <c r="BM13" s="183" cm="1">
        <f t="array" ref="BM13">IF(BB13="no inundation",0,(_xlfn.XLOOKUP(BB13,Depths,_xlfn.XLOOKUP($G13,Structures,StructureDamages),,-1)+(BB13-MAX(IF(Depths&lt;BB13,Depths)))*(_xlfn.XLOOKUP(BB13,Depths,_xlfn.XLOOKUP($G13,Structures,StructureDamages),,1)-_xlfn.XLOOKUP(BB13,Depths,_xlfn.XLOOKUP($G13,Structures,StructureDamages),,-1))/(MIN(IF(Depths&gt;BB13,Depths))-MAX(IF(Depths&lt;BB13,Depths))))*$P13)</f>
        <v>6415.7275199972119</v>
      </c>
      <c r="BN13" s="184" cm="1">
        <f t="array" ref="BN13">IF(BC13="no inundation",0,(_xlfn.XLOOKUP(BC13,Depths,_xlfn.XLOOKUP($G13,Structures,StructureDamages),,-1)+(BC13-MAX(IF(Depths&lt;BC13,Depths)))*(_xlfn.XLOOKUP(BC13,Depths,_xlfn.XLOOKUP($G13,Structures,StructureDamages),,1)-_xlfn.XLOOKUP(BC13,Depths,_xlfn.XLOOKUP($G13,Structures,StructureDamages),,-1))/(MIN(IF(Depths&gt;BC13,Depths))-MAX(IF(Depths&lt;BC13,Depths))))*$P13)</f>
        <v>12256.732319998539</v>
      </c>
      <c r="BO13" s="185"/>
      <c r="BP13" s="182" cm="1">
        <f t="array" ref="BP13">IF(AT13="no inundation",0,(_xlfn.XLOOKUP(AT13,Depths,_xlfn.XLOOKUP($G13,Structures,ContentDamages),,-1)+(AT13-MAX(IF(Depths&lt;AT13,Depths)))*(_xlfn.XLOOKUP(AT13,Depths,_xlfn.XLOOKUP($G13,Structures,ContentDamages),,1)-_xlfn.XLOOKUP(AT13,Depths,_xlfn.XLOOKUP($G13,Structures,ContentDamages),,-1))/(MIN(IF(Depths&gt;AT13,Depths))-MAX(IF(Depths&lt;AT13,Depths))))*$R13)</f>
        <v>0</v>
      </c>
      <c r="BQ13" s="183" cm="1">
        <f t="array" ref="BQ13">IF(AU13="no inundation",0,(_xlfn.XLOOKUP(AU13,Depths,_xlfn.XLOOKUP($G13,Structures,ContentDamages),,-1)+(AU13-MAX(IF(Depths&lt;AU13,Depths)))*(_xlfn.XLOOKUP(AU13,Depths,_xlfn.XLOOKUP($G13,Structures,ContentDamages),,1)-_xlfn.XLOOKUP(AU13,Depths,_xlfn.XLOOKUP($G13,Structures,ContentDamages),,-1))/(MIN(IF(Depths&gt;AU13,Depths))-MAX(IF(Depths&lt;AU13,Depths))))*$R13)</f>
        <v>0</v>
      </c>
      <c r="BR13" s="183" cm="1">
        <f t="array" ref="BR13">IF(AV13="no inundation",0,(_xlfn.XLOOKUP(AV13,Depths,_xlfn.XLOOKUP($G13,Structures,ContentDamages),,-1)+(AV13-MAX(IF(Depths&lt;AV13,Depths)))*(_xlfn.XLOOKUP(AV13,Depths,_xlfn.XLOOKUP($G13,Structures,ContentDamages),,1)-_xlfn.XLOOKUP(AV13,Depths,_xlfn.XLOOKUP($G13,Structures,ContentDamages),,-1))/(MIN(IF(Depths&gt;AV13,Depths))-MAX(IF(Depths&lt;AV13,Depths))))*$R13)</f>
        <v>0</v>
      </c>
      <c r="BS13" s="183" cm="1">
        <f t="array" ref="BS13">IF(AW13="no inundation",0,(_xlfn.XLOOKUP(AW13,Depths,_xlfn.XLOOKUP($G13,Structures,ContentDamages),,-1)+(AW13-MAX(IF(Depths&lt;AW13,Depths)))*(_xlfn.XLOOKUP(AW13,Depths,_xlfn.XLOOKUP($G13,Structures,ContentDamages),,1)-_xlfn.XLOOKUP(AW13,Depths,_xlfn.XLOOKUP($G13,Structures,ContentDamages),,-1))/(MIN(IF(Depths&gt;AW13,Depths))-MAX(IF(Depths&lt;AW13,Depths))))*$R13)</f>
        <v>0</v>
      </c>
      <c r="BT13" s="183" cm="1">
        <f t="array" ref="BT13">IF(AX13="no inundation",0,(_xlfn.XLOOKUP(AX13,Depths,_xlfn.XLOOKUP($G13,Structures,ContentDamages),,-1)+(AX13-MAX(IF(Depths&lt;AX13,Depths)))*(_xlfn.XLOOKUP(AX13,Depths,_xlfn.XLOOKUP($G13,Structures,ContentDamages),,1)-_xlfn.XLOOKUP(AX13,Depths,_xlfn.XLOOKUP($G13,Structures,ContentDamages),,-1))/(MIN(IF(Depths&gt;AX13,Depths))-MAX(IF(Depths&lt;AX13,Depths))))*$R13)</f>
        <v>0</v>
      </c>
      <c r="BU13" s="183" cm="1">
        <f t="array" ref="BU13">IF(AY13="no inundation",0,(_xlfn.XLOOKUP(AY13,Depths,_xlfn.XLOOKUP($G13,Structures,ContentDamages),,-1)+(AY13-MAX(IF(Depths&lt;AY13,Depths)))*(_xlfn.XLOOKUP(AY13,Depths,_xlfn.XLOOKUP($G13,Structures,ContentDamages),,1)-_xlfn.XLOOKUP(AY13,Depths,_xlfn.XLOOKUP($G13,Structures,ContentDamages),,-1))/(MIN(IF(Depths&gt;AY13,Depths))-MAX(IF(Depths&lt;AY13,Depths))))*$R13)</f>
        <v>0</v>
      </c>
      <c r="BV13" s="183" cm="1">
        <f t="array" ref="BV13">IF(AZ13="no inundation",0,(_xlfn.XLOOKUP(AZ13,Depths,_xlfn.XLOOKUP($G13,Structures,ContentDamages),,-1)+(AZ13-MAX(IF(Depths&lt;AZ13,Depths)))*(_xlfn.XLOOKUP(AZ13,Depths,_xlfn.XLOOKUP($G13,Structures,ContentDamages),,1)-_xlfn.XLOOKUP(AZ13,Depths,_xlfn.XLOOKUP($G13,Structures,ContentDamages),,-1))/(MIN(IF(Depths&gt;AZ13,Depths))-MAX(IF(Depths&lt;AZ13,Depths))))*$R13)</f>
        <v>0</v>
      </c>
      <c r="BW13" s="183" cm="1">
        <f t="array" ref="BW13">IF(BA13="no inundation",0,(_xlfn.XLOOKUP(BA13,Depths,_xlfn.XLOOKUP($G13,Structures,ContentDamages),,-1)+(BA13-MAX(IF(Depths&lt;BA13,Depths)))*(_xlfn.XLOOKUP(BA13,Depths,_xlfn.XLOOKUP($G13,Structures,ContentDamages),,1)-_xlfn.XLOOKUP(BA13,Depths,_xlfn.XLOOKUP($G13,Structures,ContentDamages),,-1))/(MIN(IF(Depths&gt;BA13,Depths))-MAX(IF(Depths&lt;BA13,Depths))))*$R13)</f>
        <v>2314.9670399993565</v>
      </c>
      <c r="BX13" s="183" cm="1">
        <f t="array" ref="BX13">IF(BB13="no inundation",0,(_xlfn.XLOOKUP(BB13,Depths,_xlfn.XLOOKUP($G13,Structures,ContentDamages),,-1)+(BB13-MAX(IF(Depths&lt;BB13,Depths)))*(_xlfn.XLOOKUP(BB13,Depths,_xlfn.XLOOKUP($G13,Structures,ContentDamages),,1)-_xlfn.XLOOKUP(BB13,Depths,_xlfn.XLOOKUP($G13,Structures,ContentDamages),,-1))/(MIN(IF(Depths&gt;BB13,Depths))-MAX(IF(Depths&lt;BB13,Depths))))*$R13)</f>
        <v>4818.8289599985419</v>
      </c>
      <c r="BY13" s="183" cm="1">
        <f t="array" ref="BY13">IF(BC13="no inundation",0,(_xlfn.XLOOKUP(BC13,Depths,_xlfn.XLOOKUP($G13,Structures,ContentDamages),,-1)+(BC13-MAX(IF(Depths&lt;BC13,Depths)))*(_xlfn.XLOOKUP(BC13,Depths,_xlfn.XLOOKUP($G13,Structures,ContentDamages),,1)-_xlfn.XLOOKUP(BC13,Depths,_xlfn.XLOOKUP($G13,Structures,ContentDamages),,-1))/(MIN(IF(Depths&gt;BC13,Depths))-MAX(IF(Depths&lt;BC13,Depths))))*$R13)</f>
        <v>7873.299359999236</v>
      </c>
      <c r="BZ13" s="185"/>
      <c r="CA13" s="182">
        <f t="shared" si="23"/>
        <v>0</v>
      </c>
      <c r="CB13" s="183">
        <f t="shared" si="24"/>
        <v>0</v>
      </c>
      <c r="CC13" s="183">
        <f t="shared" si="25"/>
        <v>0</v>
      </c>
      <c r="CD13" s="183">
        <f t="shared" si="26"/>
        <v>0</v>
      </c>
      <c r="CE13" s="183">
        <f t="shared" si="27"/>
        <v>0</v>
      </c>
      <c r="CF13" s="183">
        <f t="shared" si="28"/>
        <v>0</v>
      </c>
      <c r="CG13" s="183">
        <f t="shared" si="29"/>
        <v>0</v>
      </c>
      <c r="CH13" s="183">
        <f t="shared" si="30"/>
        <v>4726.3910399986871</v>
      </c>
      <c r="CI13" s="183">
        <f t="shared" si="31"/>
        <v>11234.556479995754</v>
      </c>
      <c r="CJ13" s="184">
        <f t="shared" si="32"/>
        <v>20130.031679997774</v>
      </c>
      <c r="CK13" s="177"/>
    </row>
    <row r="14" spans="1:89" ht="16.5" customHeight="1" x14ac:dyDescent="0.35">
      <c r="A14" s="198"/>
      <c r="B14" s="8">
        <v>100</v>
      </c>
      <c r="C14" s="157">
        <f t="shared" si="10"/>
        <v>0.01</v>
      </c>
      <c r="E14" s="33" t="s">
        <v>19</v>
      </c>
      <c r="F14" s="34" t="s">
        <v>29</v>
      </c>
      <c r="G14" s="10" t="s">
        <v>190</v>
      </c>
      <c r="H14" s="11" t="s">
        <v>242</v>
      </c>
      <c r="I14" s="12"/>
      <c r="J14" s="14"/>
      <c r="K14" s="26"/>
      <c r="L14" s="12"/>
      <c r="M14" s="14">
        <v>5</v>
      </c>
      <c r="N14" s="138">
        <v>195622</v>
      </c>
      <c r="O14" s="140">
        <v>0.04</v>
      </c>
      <c r="P14" s="195">
        <f t="shared" si="33"/>
        <v>187797.12</v>
      </c>
      <c r="Q14" s="20">
        <f>_xlfn.XLOOKUP(G14,'Content to Structure Ratios'!$D$3:$D$55,'Content to Structure Ratios'!$E$3:$E$55)</f>
        <v>1</v>
      </c>
      <c r="R14" s="183">
        <f t="shared" si="34"/>
        <v>187797.12</v>
      </c>
      <c r="S14" s="13">
        <v>1114.93</v>
      </c>
      <c r="T14" s="14">
        <v>1114.43</v>
      </c>
      <c r="U14" s="15">
        <v>-0.5</v>
      </c>
      <c r="V14" s="179">
        <f t="shared" si="11"/>
        <v>1114.43</v>
      </c>
      <c r="W14" s="192"/>
      <c r="X14" s="22">
        <v>1111.5899999999999</v>
      </c>
      <c r="Y14" s="16">
        <v>1111.68</v>
      </c>
      <c r="Z14" s="16">
        <v>1111.92</v>
      </c>
      <c r="AA14" s="16">
        <v>1112.4100000000001</v>
      </c>
      <c r="AB14" s="16">
        <v>1113.08</v>
      </c>
      <c r="AC14" s="16">
        <v>1114.0899999999999</v>
      </c>
      <c r="AD14" s="16">
        <v>1115.24</v>
      </c>
      <c r="AE14" s="16">
        <v>1116.6400000000001</v>
      </c>
      <c r="AF14" s="16">
        <v>1117.92</v>
      </c>
      <c r="AG14" s="16">
        <v>1118.8699999999999</v>
      </c>
      <c r="AH14" s="177"/>
      <c r="AI14" s="178">
        <f t="shared" si="35"/>
        <v>-3.3400000000001455</v>
      </c>
      <c r="AJ14" s="179">
        <f t="shared" si="36"/>
        <v>-3.25</v>
      </c>
      <c r="AK14" s="179">
        <f t="shared" si="37"/>
        <v>-3.0099999999999909</v>
      </c>
      <c r="AL14" s="179">
        <f t="shared" si="38"/>
        <v>-2.5199999999999818</v>
      </c>
      <c r="AM14" s="179">
        <f t="shared" si="39"/>
        <v>-1.8500000000001364</v>
      </c>
      <c r="AN14" s="179">
        <f t="shared" si="40"/>
        <v>-0.84000000000014552</v>
      </c>
      <c r="AO14" s="179">
        <f t="shared" si="41"/>
        <v>0.30999999999994543</v>
      </c>
      <c r="AP14" s="179">
        <f t="shared" si="42"/>
        <v>1.7100000000000364</v>
      </c>
      <c r="AQ14" s="179">
        <f t="shared" si="43"/>
        <v>2.9900000000000091</v>
      </c>
      <c r="AR14" s="180">
        <f t="shared" si="44"/>
        <v>3.9399999999998272</v>
      </c>
      <c r="AS14" s="181"/>
      <c r="AT14" s="166" t="str">
        <f t="shared" si="13"/>
        <v>no inundation</v>
      </c>
      <c r="AU14" s="87" t="str">
        <f t="shared" si="14"/>
        <v>no inundation</v>
      </c>
      <c r="AV14" s="87" t="str">
        <f t="shared" si="15"/>
        <v>no inundation</v>
      </c>
      <c r="AW14" s="87" t="str">
        <f t="shared" si="16"/>
        <v>no inundation</v>
      </c>
      <c r="AX14" s="87" t="str">
        <f t="shared" si="17"/>
        <v>no inundation</v>
      </c>
      <c r="AY14" s="87" t="str">
        <f t="shared" si="18"/>
        <v>no inundation</v>
      </c>
      <c r="AZ14" s="87">
        <f t="shared" si="19"/>
        <v>0.30999999999994543</v>
      </c>
      <c r="BA14" s="87">
        <f t="shared" si="20"/>
        <v>1.7100000000000364</v>
      </c>
      <c r="BB14" s="87">
        <f t="shared" si="21"/>
        <v>2.9900000000000091</v>
      </c>
      <c r="BC14" s="157">
        <f t="shared" si="22"/>
        <v>3.9399999999998272</v>
      </c>
      <c r="BD14" s="177"/>
      <c r="BE14" s="182" cm="1">
        <f t="array" ref="BE14">IF(AT14="no inundation",0,(_xlfn.XLOOKUP(AT14,Depths,_xlfn.XLOOKUP($G14,Structures,StructureDamages),,-1)+(AT14-MAX(IF(Depths&lt;AT14,Depths)))*(_xlfn.XLOOKUP(AT14,Depths,_xlfn.XLOOKUP($G14,Structures,StructureDamages),,1)-_xlfn.XLOOKUP(AT14,Depths,_xlfn.XLOOKUP($G14,Structures,StructureDamages),,-1))/(MIN(IF(Depths&gt;AT14,Depths))-MAX(IF(Depths&lt;AT14,Depths))))*$P14)</f>
        <v>0</v>
      </c>
      <c r="BF14" s="183" cm="1">
        <f t="array" ref="BF14">IF(AU14="no inundation",0,(_xlfn.XLOOKUP(AU14,Depths,_xlfn.XLOOKUP($G14,Structures,StructureDamages),,-1)+(AU14-MAX(IF(Depths&lt;AU14,Depths)))*(_xlfn.XLOOKUP(AU14,Depths,_xlfn.XLOOKUP($G14,Structures,StructureDamages),,1)-_xlfn.XLOOKUP(AU14,Depths,_xlfn.XLOOKUP($G14,Structures,StructureDamages),,-1))/(MIN(IF(Depths&gt;AU14,Depths))-MAX(IF(Depths&lt;AU14,Depths))))*$P14)</f>
        <v>0</v>
      </c>
      <c r="BG14" s="183" cm="1">
        <f t="array" ref="BG14">IF(AV14="no inundation",0,(_xlfn.XLOOKUP(AV14,Depths,_xlfn.XLOOKUP($G14,Structures,StructureDamages),,-1)+(AV14-MAX(IF(Depths&lt;AV14,Depths)))*(_xlfn.XLOOKUP(AV14,Depths,_xlfn.XLOOKUP($G14,Structures,StructureDamages),,1)-_xlfn.XLOOKUP(AV14,Depths,_xlfn.XLOOKUP($G14,Structures,StructureDamages),,-1))/(MIN(IF(Depths&gt;AV14,Depths))-MAX(IF(Depths&lt;AV14,Depths))))*$P14)</f>
        <v>0</v>
      </c>
      <c r="BH14" s="183" cm="1">
        <f t="array" ref="BH14">IF(AW14="no inundation",0,(_xlfn.XLOOKUP(AW14,Depths,_xlfn.XLOOKUP($G14,Structures,StructureDamages),,-1)+(AW14-MAX(IF(Depths&lt;AW14,Depths)))*(_xlfn.XLOOKUP(AW14,Depths,_xlfn.XLOOKUP($G14,Structures,StructureDamages),,1)-_xlfn.XLOOKUP(AW14,Depths,_xlfn.XLOOKUP($G14,Structures,StructureDamages),,-1))/(MIN(IF(Depths&gt;AW14,Depths))-MAX(IF(Depths&lt;AW14,Depths))))*$P14)</f>
        <v>0</v>
      </c>
      <c r="BI14" s="183" cm="1">
        <f t="array" ref="BI14">IF(AX14="no inundation",0,(_xlfn.XLOOKUP(AX14,Depths,_xlfn.XLOOKUP($G14,Structures,StructureDamages),,-1)+(AX14-MAX(IF(Depths&lt;AX14,Depths)))*(_xlfn.XLOOKUP(AX14,Depths,_xlfn.XLOOKUP($G14,Structures,StructureDamages),,1)-_xlfn.XLOOKUP(AX14,Depths,_xlfn.XLOOKUP($G14,Structures,StructureDamages),,-1))/(MIN(IF(Depths&gt;AX14,Depths))-MAX(IF(Depths&lt;AX14,Depths))))*$P14)</f>
        <v>0</v>
      </c>
      <c r="BJ14" s="183" cm="1">
        <f t="array" ref="BJ14">IF(AY14="no inundation",0,(_xlfn.XLOOKUP(AY14,Depths,_xlfn.XLOOKUP($G14,Structures,StructureDamages),,-1)+(AY14-MAX(IF(Depths&lt;AY14,Depths)))*(_xlfn.XLOOKUP(AY14,Depths,_xlfn.XLOOKUP($G14,Structures,StructureDamages),,1)-_xlfn.XLOOKUP(AY14,Depths,_xlfn.XLOOKUP($G14,Structures,StructureDamages),,-1))/(MIN(IF(Depths&gt;AY14,Depths))-MAX(IF(Depths&lt;AY14,Depths))))*$P14)</f>
        <v>0</v>
      </c>
      <c r="BK14" s="183" cm="1">
        <f t="array" ref="BK14">IF(AZ14="no inundation",0,(_xlfn.XLOOKUP(AZ14,Depths,_xlfn.XLOOKUP($G14,Structures,StructureDamages),,-1)+(AZ14-MAX(IF(Depths&lt;AZ14,Depths)))*(_xlfn.XLOOKUP(AZ14,Depths,_xlfn.XLOOKUP($G14,Structures,StructureDamages),,1)-_xlfn.XLOOKUP(AZ14,Depths,_xlfn.XLOOKUP($G14,Structures,StructureDamages),,-1))/(MIN(IF(Depths&gt;AZ14,Depths))-MAX(IF(Depths&lt;AZ14,Depths))))*$P14)</f>
        <v>30928.30769279899</v>
      </c>
      <c r="BL14" s="183" cm="1">
        <f t="array" ref="BL14">IF(BA14="no inundation",0,(_xlfn.XLOOKUP(BA14,Depths,_xlfn.XLOOKUP($G14,Structures,StructureDamages),,-1)+(BA14-MAX(IF(Depths&lt;BA14,Depths)))*(_xlfn.XLOOKUP(BA14,Depths,_xlfn.XLOOKUP($G14,Structures,StructureDamages),,1)-_xlfn.XLOOKUP(BA14,Depths,_xlfn.XLOOKUP($G14,Structures,StructureDamages),,-1))/(MIN(IF(Depths&gt;BA14,Depths))-MAX(IF(Depths&lt;BA14,Depths))))*$P14)</f>
        <v>55490.293017600605</v>
      </c>
      <c r="BM14" s="183" cm="1">
        <f t="array" ref="BM14">IF(BB14="no inundation",0,(_xlfn.XLOOKUP(BB14,Depths,_xlfn.XLOOKUP($G14,Structures,StructureDamages),,-1)+(BB14-MAX(IF(Depths&lt;BB14,Depths)))*(_xlfn.XLOOKUP(BB14,Depths,_xlfn.XLOOKUP($G14,Structures,StructureDamages),,1)-_xlfn.XLOOKUP(BB14,Depths,_xlfn.XLOOKUP($G14,Structures,StructureDamages),,-1))/(MIN(IF(Depths&gt;BB14,Depths))-MAX(IF(Depths&lt;BB14,Depths))))*$P14)</f>
        <v>75156.40742400015</v>
      </c>
      <c r="BN14" s="184" cm="1">
        <f t="array" ref="BN14">IF(BC14="no inundation",0,(_xlfn.XLOOKUP(BC14,Depths,_xlfn.XLOOKUP($G14,Structures,StructureDamages),,-1)+(BC14-MAX(IF(Depths&lt;BC14,Depths)))*(_xlfn.XLOOKUP(BC14,Depths,_xlfn.XLOOKUP($G14,Structures,StructureDamages),,1)-_xlfn.XLOOKUP(BC14,Depths,_xlfn.XLOOKUP($G14,Structures,StructureDamages),,-1))/(MIN(IF(Depths&gt;BC14,Depths))-MAX(IF(Depths&lt;BC14,Depths))))*$P14)</f>
        <v>87663.695615997727</v>
      </c>
      <c r="BO14" s="185"/>
      <c r="BP14" s="182" cm="1">
        <f t="array" ref="BP14">IF(AT14="no inundation",0,(_xlfn.XLOOKUP(AT14,Depths,_xlfn.XLOOKUP($G14,Structures,ContentDamages),,-1)+(AT14-MAX(IF(Depths&lt;AT14,Depths)))*(_xlfn.XLOOKUP(AT14,Depths,_xlfn.XLOOKUP($G14,Structures,ContentDamages),,1)-_xlfn.XLOOKUP(AT14,Depths,_xlfn.XLOOKUP($G14,Structures,ContentDamages),,-1))/(MIN(IF(Depths&gt;AT14,Depths))-MAX(IF(Depths&lt;AT14,Depths))))*$R14)</f>
        <v>0</v>
      </c>
      <c r="BQ14" s="183" cm="1">
        <f t="array" ref="BQ14">IF(AU14="no inundation",0,(_xlfn.XLOOKUP(AU14,Depths,_xlfn.XLOOKUP($G14,Structures,ContentDamages),,-1)+(AU14-MAX(IF(Depths&lt;AU14,Depths)))*(_xlfn.XLOOKUP(AU14,Depths,_xlfn.XLOOKUP($G14,Structures,ContentDamages),,1)-_xlfn.XLOOKUP(AU14,Depths,_xlfn.XLOOKUP($G14,Structures,ContentDamages),,-1))/(MIN(IF(Depths&gt;AU14,Depths))-MAX(IF(Depths&lt;AU14,Depths))))*$R14)</f>
        <v>0</v>
      </c>
      <c r="BR14" s="183" cm="1">
        <f t="array" ref="BR14">IF(AV14="no inundation",0,(_xlfn.XLOOKUP(AV14,Depths,_xlfn.XLOOKUP($G14,Structures,ContentDamages),,-1)+(AV14-MAX(IF(Depths&lt;AV14,Depths)))*(_xlfn.XLOOKUP(AV14,Depths,_xlfn.XLOOKUP($G14,Structures,ContentDamages),,1)-_xlfn.XLOOKUP(AV14,Depths,_xlfn.XLOOKUP($G14,Structures,ContentDamages),,-1))/(MIN(IF(Depths&gt;AV14,Depths))-MAX(IF(Depths&lt;AV14,Depths))))*$R14)</f>
        <v>0</v>
      </c>
      <c r="BS14" s="183" cm="1">
        <f t="array" ref="BS14">IF(AW14="no inundation",0,(_xlfn.XLOOKUP(AW14,Depths,_xlfn.XLOOKUP($G14,Structures,ContentDamages),,-1)+(AW14-MAX(IF(Depths&lt;AW14,Depths)))*(_xlfn.XLOOKUP(AW14,Depths,_xlfn.XLOOKUP($G14,Structures,ContentDamages),,1)-_xlfn.XLOOKUP(AW14,Depths,_xlfn.XLOOKUP($G14,Structures,ContentDamages),,-1))/(MIN(IF(Depths&gt;AW14,Depths))-MAX(IF(Depths&lt;AW14,Depths))))*$R14)</f>
        <v>0</v>
      </c>
      <c r="BT14" s="183" cm="1">
        <f t="array" ref="BT14">IF(AX14="no inundation",0,(_xlfn.XLOOKUP(AX14,Depths,_xlfn.XLOOKUP($G14,Structures,ContentDamages),,-1)+(AX14-MAX(IF(Depths&lt;AX14,Depths)))*(_xlfn.XLOOKUP(AX14,Depths,_xlfn.XLOOKUP($G14,Structures,ContentDamages),,1)-_xlfn.XLOOKUP(AX14,Depths,_xlfn.XLOOKUP($G14,Structures,ContentDamages),,-1))/(MIN(IF(Depths&gt;AX14,Depths))-MAX(IF(Depths&lt;AX14,Depths))))*$R14)</f>
        <v>0</v>
      </c>
      <c r="BU14" s="183" cm="1">
        <f t="array" ref="BU14">IF(AY14="no inundation",0,(_xlfn.XLOOKUP(AY14,Depths,_xlfn.XLOOKUP($G14,Structures,ContentDamages),,-1)+(AY14-MAX(IF(Depths&lt;AY14,Depths)))*(_xlfn.XLOOKUP(AY14,Depths,_xlfn.XLOOKUP($G14,Structures,ContentDamages),,1)-_xlfn.XLOOKUP(AY14,Depths,_xlfn.XLOOKUP($G14,Structures,ContentDamages),,-1))/(MIN(IF(Depths&gt;AY14,Depths))-MAX(IF(Depths&lt;AY14,Depths))))*$R14)</f>
        <v>0</v>
      </c>
      <c r="BV14" s="183" cm="1">
        <f t="array" ref="BV14">IF(AZ14="no inundation",0,(_xlfn.XLOOKUP(AZ14,Depths,_xlfn.XLOOKUP($G14,Structures,ContentDamages),,-1)+(AZ14-MAX(IF(Depths&lt;AZ14,Depths)))*(_xlfn.XLOOKUP(AZ14,Depths,_xlfn.XLOOKUP($G14,Structures,ContentDamages),,1)-_xlfn.XLOOKUP(AZ14,Depths,_xlfn.XLOOKUP($G14,Structures,ContentDamages),,-1))/(MIN(IF(Depths&gt;AZ14,Depths))-MAX(IF(Depths&lt;AZ14,Depths))))*$R14)</f>
        <v>18238.856294399466</v>
      </c>
      <c r="BW14" s="183" cm="1">
        <f t="array" ref="BW14">IF(BA14="no inundation",0,(_xlfn.XLOOKUP(BA14,Depths,_xlfn.XLOOKUP($G14,Structures,ContentDamages),,-1)+(BA14-MAX(IF(Depths&lt;BA14,Depths)))*(_xlfn.XLOOKUP(BA14,Depths,_xlfn.XLOOKUP($G14,Structures,ContentDamages),,1)-_xlfn.XLOOKUP(BA14,Depths,_xlfn.XLOOKUP($G14,Structures,ContentDamages),,-1))/(MIN(IF(Depths&gt;BA14,Depths))-MAX(IF(Depths&lt;BA14,Depths))))*$R14)</f>
        <v>31110.470899200311</v>
      </c>
      <c r="BX14" s="183" cm="1">
        <f t="array" ref="BX14">IF(BB14="no inundation",0,(_xlfn.XLOOKUP(BB14,Depths,_xlfn.XLOOKUP($G14,Structures,ContentDamages),,-1)+(BB14-MAX(IF(Depths&lt;BB14,Depths)))*(_xlfn.XLOOKUP(BB14,Depths,_xlfn.XLOOKUP($G14,Structures,ContentDamages),,1)-_xlfn.XLOOKUP(BB14,Depths,_xlfn.XLOOKUP($G14,Structures,ContentDamages),,-1))/(MIN(IF(Depths&gt;BB14,Depths))-MAX(IF(Depths&lt;BB14,Depths))))*$R14)</f>
        <v>41238.36958080007</v>
      </c>
      <c r="BY14" s="183" cm="1">
        <f t="array" ref="BY14">IF(BC14="no inundation",0,(_xlfn.XLOOKUP(BC14,Depths,_xlfn.XLOOKUP($G14,Structures,ContentDamages),,-1)+(BC14-MAX(IF(Depths&lt;BC14,Depths)))*(_xlfn.XLOOKUP(BC14,Depths,_xlfn.XLOOKUP($G14,Structures,ContentDamages),,1)-_xlfn.XLOOKUP(BC14,Depths,_xlfn.XLOOKUP($G14,Structures,ContentDamages),,-1))/(MIN(IF(Depths&gt;BC14,Depths))-MAX(IF(Depths&lt;BC14,Depths))))*$R14)</f>
        <v>47846.9502335988</v>
      </c>
      <c r="BZ14" s="185"/>
      <c r="CA14" s="182">
        <f t="shared" si="23"/>
        <v>0</v>
      </c>
      <c r="CB14" s="183">
        <f t="shared" si="24"/>
        <v>0</v>
      </c>
      <c r="CC14" s="183">
        <f t="shared" si="25"/>
        <v>0</v>
      </c>
      <c r="CD14" s="183">
        <f t="shared" si="26"/>
        <v>0</v>
      </c>
      <c r="CE14" s="183">
        <f t="shared" si="27"/>
        <v>0</v>
      </c>
      <c r="CF14" s="183">
        <f t="shared" si="28"/>
        <v>0</v>
      </c>
      <c r="CG14" s="183">
        <f t="shared" si="29"/>
        <v>49167.163987198452</v>
      </c>
      <c r="CH14" s="183">
        <f t="shared" si="30"/>
        <v>86600.763916800919</v>
      </c>
      <c r="CI14" s="183">
        <f t="shared" si="31"/>
        <v>116394.77700480021</v>
      </c>
      <c r="CJ14" s="184">
        <f t="shared" si="32"/>
        <v>135510.64584959653</v>
      </c>
      <c r="CK14" s="177"/>
    </row>
    <row r="15" spans="1:89" ht="16.5" customHeight="1" x14ac:dyDescent="0.35">
      <c r="A15" s="198"/>
      <c r="B15" s="8">
        <v>200</v>
      </c>
      <c r="C15" s="157">
        <f t="shared" si="10"/>
        <v>5.0000000000000001E-3</v>
      </c>
      <c r="E15" s="33" t="s">
        <v>16</v>
      </c>
      <c r="F15" s="34" t="s">
        <v>26</v>
      </c>
      <c r="G15" s="10" t="s">
        <v>190</v>
      </c>
      <c r="H15" s="11" t="s">
        <v>242</v>
      </c>
      <c r="I15" s="12"/>
      <c r="J15" s="14"/>
      <c r="K15" s="26"/>
      <c r="L15" s="12"/>
      <c r="M15" s="14">
        <v>5</v>
      </c>
      <c r="N15" s="138">
        <v>211158</v>
      </c>
      <c r="O15" s="140">
        <v>0.04</v>
      </c>
      <c r="P15" s="195">
        <f t="shared" si="33"/>
        <v>202711.67999999999</v>
      </c>
      <c r="Q15" s="20">
        <f>_xlfn.XLOOKUP(G15,'Content to Structure Ratios'!$D$3:$D$55,'Content to Structure Ratios'!$E$3:$E$55)</f>
        <v>1</v>
      </c>
      <c r="R15" s="183">
        <f t="shared" si="34"/>
        <v>202711.67999999999</v>
      </c>
      <c r="S15" s="13">
        <v>1100.46</v>
      </c>
      <c r="T15" s="14">
        <v>1099.46</v>
      </c>
      <c r="U15" s="15">
        <v>-1</v>
      </c>
      <c r="V15" s="179">
        <f t="shared" si="11"/>
        <v>1099.46</v>
      </c>
      <c r="W15" s="192"/>
      <c r="X15" s="22">
        <v>1091.68</v>
      </c>
      <c r="Y15" s="16">
        <v>1095.99</v>
      </c>
      <c r="Z15" s="16">
        <v>1098.19</v>
      </c>
      <c r="AA15" s="16">
        <v>1099.6400000000001</v>
      </c>
      <c r="AB15" s="16">
        <v>1100.96</v>
      </c>
      <c r="AC15" s="16">
        <v>1101.98</v>
      </c>
      <c r="AD15" s="16">
        <v>1103.32</v>
      </c>
      <c r="AE15" s="16">
        <v>1104.68</v>
      </c>
      <c r="AF15" s="16">
        <v>1106.22</v>
      </c>
      <c r="AG15" s="16">
        <v>1107.4100000000001</v>
      </c>
      <c r="AH15" s="177"/>
      <c r="AI15" s="178">
        <f t="shared" si="35"/>
        <v>-8.7799999999999727</v>
      </c>
      <c r="AJ15" s="179">
        <f t="shared" si="36"/>
        <v>-4.4700000000000273</v>
      </c>
      <c r="AK15" s="179">
        <f t="shared" si="37"/>
        <v>-2.2699999999999818</v>
      </c>
      <c r="AL15" s="179">
        <f t="shared" si="38"/>
        <v>-0.81999999999993634</v>
      </c>
      <c r="AM15" s="179">
        <f t="shared" si="39"/>
        <v>0.5</v>
      </c>
      <c r="AN15" s="179">
        <f t="shared" si="40"/>
        <v>1.5199999999999818</v>
      </c>
      <c r="AO15" s="179">
        <f t="shared" si="41"/>
        <v>2.8599999999999</v>
      </c>
      <c r="AP15" s="179">
        <f t="shared" si="42"/>
        <v>4.2200000000000273</v>
      </c>
      <c r="AQ15" s="179">
        <f t="shared" si="43"/>
        <v>5.7599999999999909</v>
      </c>
      <c r="AR15" s="180">
        <f t="shared" si="44"/>
        <v>6.9500000000000455</v>
      </c>
      <c r="AS15" s="181"/>
      <c r="AT15" s="166" t="str">
        <f t="shared" si="13"/>
        <v>no inundation</v>
      </c>
      <c r="AU15" s="87" t="str">
        <f t="shared" si="14"/>
        <v>no inundation</v>
      </c>
      <c r="AV15" s="87" t="str">
        <f t="shared" si="15"/>
        <v>no inundation</v>
      </c>
      <c r="AW15" s="87">
        <f t="shared" si="16"/>
        <v>-0.81999999999993634</v>
      </c>
      <c r="AX15" s="87">
        <f t="shared" si="17"/>
        <v>0.5</v>
      </c>
      <c r="AY15" s="87">
        <f t="shared" si="18"/>
        <v>1.5199999999999818</v>
      </c>
      <c r="AZ15" s="87">
        <f t="shared" si="19"/>
        <v>2.8599999999999</v>
      </c>
      <c r="BA15" s="87">
        <f t="shared" si="20"/>
        <v>4.2200000000000273</v>
      </c>
      <c r="BB15" s="87">
        <f t="shared" si="21"/>
        <v>5.7599999999999909</v>
      </c>
      <c r="BC15" s="157">
        <f t="shared" si="22"/>
        <v>6.9500000000000455</v>
      </c>
      <c r="BD15" s="177"/>
      <c r="BE15" s="182" cm="1">
        <f t="array" ref="BE15">IF(AT15="no inundation",0,(_xlfn.XLOOKUP(AT15,Depths,_xlfn.XLOOKUP($G15,Structures,StructureDamages),,-1)+(AT15-MAX(IF(Depths&lt;AT15,Depths)))*(_xlfn.XLOOKUP(AT15,Depths,_xlfn.XLOOKUP($G15,Structures,StructureDamages),,1)-_xlfn.XLOOKUP(AT15,Depths,_xlfn.XLOOKUP($G15,Structures,StructureDamages),,-1))/(MIN(IF(Depths&gt;AT15,Depths))-MAX(IF(Depths&lt;AT15,Depths))))*$P15)</f>
        <v>0</v>
      </c>
      <c r="BF15" s="183" cm="1">
        <f t="array" ref="BF15">IF(AU15="no inundation",0,(_xlfn.XLOOKUP(AU15,Depths,_xlfn.XLOOKUP($G15,Structures,StructureDamages),,-1)+(AU15-MAX(IF(Depths&lt;AU15,Depths)))*(_xlfn.XLOOKUP(AU15,Depths,_xlfn.XLOOKUP($G15,Structures,StructureDamages),,1)-_xlfn.XLOOKUP(AU15,Depths,_xlfn.XLOOKUP($G15,Structures,StructureDamages),,-1))/(MIN(IF(Depths&gt;AU15,Depths))-MAX(IF(Depths&lt;AU15,Depths))))*$P15)</f>
        <v>0</v>
      </c>
      <c r="BG15" s="183" cm="1">
        <f t="array" ref="BG15">IF(AV15="no inundation",0,(_xlfn.XLOOKUP(AV15,Depths,_xlfn.XLOOKUP($G15,Structures,StructureDamages),,-1)+(AV15-MAX(IF(Depths&lt;AV15,Depths)))*(_xlfn.XLOOKUP(AV15,Depths,_xlfn.XLOOKUP($G15,Structures,StructureDamages),,1)-_xlfn.XLOOKUP(AV15,Depths,_xlfn.XLOOKUP($G15,Structures,StructureDamages),,-1))/(MIN(IF(Depths&gt;AV15,Depths))-MAX(IF(Depths&lt;AV15,Depths))))*$P15)</f>
        <v>0</v>
      </c>
      <c r="BH15" s="183" cm="1">
        <f t="array" ref="BH15">IF(AW15="no inundation",0,(_xlfn.XLOOKUP(AW15,Depths,_xlfn.XLOOKUP($G15,Structures,StructureDamages),,-1)+(AW15-MAX(IF(Depths&lt;AW15,Depths)))*(_xlfn.XLOOKUP(AW15,Depths,_xlfn.XLOOKUP($G15,Structures,StructureDamages),,1)-_xlfn.XLOOKUP(AW15,Depths,_xlfn.XLOOKUP($G15,Structures,StructureDamages),,-1))/(MIN(IF(Depths&gt;AW15,Depths))-MAX(IF(Depths&lt;AW15,Depths))))*$P15)</f>
        <v>9044.9951616014077</v>
      </c>
      <c r="BI15" s="183" cm="1">
        <f t="array" ref="BI15">IF(AX15="no inundation",0,(_xlfn.XLOOKUP(AX15,Depths,_xlfn.XLOOKUP($G15,Structures,StructureDamages),,-1)+(AX15-MAX(IF(Depths&lt;AX15,Depths)))*(_xlfn.XLOOKUP(AX15,Depths,_xlfn.XLOOKUP($G15,Structures,StructureDamages),,1)-_xlfn.XLOOKUP(AX15,Depths,_xlfn.XLOOKUP($G15,Structures,StructureDamages),,-1))/(MIN(IF(Depths&gt;AX15,Depths))-MAX(IF(Depths&lt;AX15,Depths))))*$P15)</f>
        <v>37197.593280000001</v>
      </c>
      <c r="BJ15" s="183" cm="1">
        <f t="array" ref="BJ15">IF(AY15="no inundation",0,(_xlfn.XLOOKUP(AY15,Depths,_xlfn.XLOOKUP($G15,Structures,StructureDamages),,-1)+(AY15-MAX(IF(Depths&lt;AY15,Depths)))*(_xlfn.XLOOKUP(AY15,Depths,_xlfn.XLOOKUP($G15,Structures,StructureDamages),,1)-_xlfn.XLOOKUP(AY15,Depths,_xlfn.XLOOKUP($G15,Structures,StructureDamages),,-1))/(MIN(IF(Depths&gt;AY15,Depths))-MAX(IF(Depths&lt;AY15,Depths))))*$P15)</f>
        <v>56507.907916799675</v>
      </c>
      <c r="BK15" s="183" cm="1">
        <f t="array" ref="BK15">IF(AZ15="no inundation",0,(_xlfn.XLOOKUP(AZ15,Depths,_xlfn.XLOOKUP($G15,Structures,StructureDamages),,-1)+(AZ15-MAX(IF(Depths&lt;AZ15,Depths)))*(_xlfn.XLOOKUP(AZ15,Depths,_xlfn.XLOOKUP($G15,Structures,StructureDamages),,1)-_xlfn.XLOOKUP(AZ15,Depths,_xlfn.XLOOKUP($G15,Structures,StructureDamages),,-1))/(MIN(IF(Depths&gt;AZ15,Depths))-MAX(IF(Depths&lt;AZ15,Depths))))*$P15)</f>
        <v>79017.012863998389</v>
      </c>
      <c r="BL15" s="183" cm="1">
        <f t="array" ref="BL15">IF(BA15="no inundation",0,(_xlfn.XLOOKUP(BA15,Depths,_xlfn.XLOOKUP($G15,Structures,StructureDamages),,-1)+(BA15-MAX(IF(Depths&lt;BA15,Depths)))*(_xlfn.XLOOKUP(BA15,Depths,_xlfn.XLOOKUP($G15,Structures,StructureDamages),,1)-_xlfn.XLOOKUP(BA15,Depths,_xlfn.XLOOKUP($G15,Structures,StructureDamages),,-1))/(MIN(IF(Depths&gt;BA15,Depths))-MAX(IF(Depths&lt;BA15,Depths))))*$P15)</f>
        <v>98197.592025600345</v>
      </c>
      <c r="BM15" s="183" cm="1">
        <f t="array" ref="BM15">IF(BB15="no inundation",0,(_xlfn.XLOOKUP(BB15,Depths,_xlfn.XLOOKUP($G15,Structures,StructureDamages),,-1)+(BB15-MAX(IF(Depths&lt;BB15,Depths)))*(_xlfn.XLOOKUP(BB15,Depths,_xlfn.XLOOKUP($G15,Structures,StructureDamages),,1)-_xlfn.XLOOKUP(BB15,Depths,_xlfn.XLOOKUP($G15,Structures,StructureDamages),,-1))/(MIN(IF(Depths&gt;BB15,Depths))-MAX(IF(Depths&lt;BB15,Depths))))*$P15)</f>
        <v>116161.90110719988</v>
      </c>
      <c r="BN15" s="184" cm="1">
        <f t="array" ref="BN15">IF(BC15="no inundation",0,(_xlfn.XLOOKUP(BC15,Depths,_xlfn.XLOOKUP($G15,Structures,StructureDamages),,-1)+(BC15-MAX(IF(Depths&lt;BC15,Depths)))*(_xlfn.XLOOKUP(BC15,Depths,_xlfn.XLOOKUP($G15,Structures,StructureDamages),,1)-_xlfn.XLOOKUP(BC15,Depths,_xlfn.XLOOKUP($G15,Structures,StructureDamages),,-1))/(MIN(IF(Depths&gt;BC15,Depths))-MAX(IF(Depths&lt;BC15,Depths))))*$P15)</f>
        <v>127647.54489600043</v>
      </c>
      <c r="BO15" s="185"/>
      <c r="BP15" s="182" cm="1">
        <f t="array" ref="BP15">IF(AT15="no inundation",0,(_xlfn.XLOOKUP(AT15,Depths,_xlfn.XLOOKUP($G15,Structures,ContentDamages),,-1)+(AT15-MAX(IF(Depths&lt;AT15,Depths)))*(_xlfn.XLOOKUP(AT15,Depths,_xlfn.XLOOKUP($G15,Structures,ContentDamages),,1)-_xlfn.XLOOKUP(AT15,Depths,_xlfn.XLOOKUP($G15,Structures,ContentDamages),,-1))/(MIN(IF(Depths&gt;AT15,Depths))-MAX(IF(Depths&lt;AT15,Depths))))*$R15)</f>
        <v>0</v>
      </c>
      <c r="BQ15" s="183" cm="1">
        <f t="array" ref="BQ15">IF(AU15="no inundation",0,(_xlfn.XLOOKUP(AU15,Depths,_xlfn.XLOOKUP($G15,Structures,ContentDamages),,-1)+(AU15-MAX(IF(Depths&lt;AU15,Depths)))*(_xlfn.XLOOKUP(AU15,Depths,_xlfn.XLOOKUP($G15,Structures,ContentDamages),,1)-_xlfn.XLOOKUP(AU15,Depths,_xlfn.XLOOKUP($G15,Structures,ContentDamages),,-1))/(MIN(IF(Depths&gt;AU15,Depths))-MAX(IF(Depths&lt;AU15,Depths))))*$R15)</f>
        <v>0</v>
      </c>
      <c r="BR15" s="183" cm="1">
        <f t="array" ref="BR15">IF(AV15="no inundation",0,(_xlfn.XLOOKUP(AV15,Depths,_xlfn.XLOOKUP($G15,Structures,ContentDamages),,-1)+(AV15-MAX(IF(Depths&lt;AV15,Depths)))*(_xlfn.XLOOKUP(AV15,Depths,_xlfn.XLOOKUP($G15,Structures,ContentDamages),,1)-_xlfn.XLOOKUP(AV15,Depths,_xlfn.XLOOKUP($G15,Structures,ContentDamages),,-1))/(MIN(IF(Depths&gt;AV15,Depths))-MAX(IF(Depths&lt;AV15,Depths))))*$R15)</f>
        <v>0</v>
      </c>
      <c r="BS15" s="183" cm="1">
        <f t="array" ref="BS15">IF(AW15="no inundation",0,(_xlfn.XLOOKUP(AW15,Depths,_xlfn.XLOOKUP($G15,Structures,ContentDamages),,-1)+(AW15-MAX(IF(Depths&lt;AW15,Depths)))*(_xlfn.XLOOKUP(AW15,Depths,_xlfn.XLOOKUP($G15,Structures,ContentDamages),,1)-_xlfn.XLOOKUP(AW15,Depths,_xlfn.XLOOKUP($G15,Structures,ContentDamages),,-1))/(MIN(IF(Depths&gt;AW15,Depths))-MAX(IF(Depths&lt;AW15,Depths))))*$R15)</f>
        <v>6944.9021568007356</v>
      </c>
      <c r="BT15" s="183" cm="1">
        <f t="array" ref="BT15">IF(AX15="no inundation",0,(_xlfn.XLOOKUP(AX15,Depths,_xlfn.XLOOKUP($G15,Structures,ContentDamages),,-1)+(AX15-MAX(IF(Depths&lt;AX15,Depths)))*(_xlfn.XLOOKUP(AX15,Depths,_xlfn.XLOOKUP($G15,Structures,ContentDamages),,1)-_xlfn.XLOOKUP(AX15,Depths,_xlfn.XLOOKUP($G15,Structures,ContentDamages),,-1))/(MIN(IF(Depths&gt;AX15,Depths))-MAX(IF(Depths&lt;AX15,Depths))))*$R15)</f>
        <v>21690.14976</v>
      </c>
      <c r="BU15" s="183" cm="1">
        <f t="array" ref="BU15">IF(AY15="no inundation",0,(_xlfn.XLOOKUP(AY15,Depths,_xlfn.XLOOKUP($G15,Structures,ContentDamages),,-1)+(AY15-MAX(IF(Depths&lt;AY15,Depths)))*(_xlfn.XLOOKUP(AY15,Depths,_xlfn.XLOOKUP($G15,Structures,ContentDamages),,1)-_xlfn.XLOOKUP(AY15,Depths,_xlfn.XLOOKUP($G15,Structures,ContentDamages),,-1))/(MIN(IF(Depths&gt;AY15,Depths))-MAX(IF(Depths&lt;AY15,Depths))))*$R15)</f>
        <v>31809.516825599832</v>
      </c>
      <c r="BV15" s="183" cm="1">
        <f t="array" ref="BV15">IF(AZ15="no inundation",0,(_xlfn.XLOOKUP(AZ15,Depths,_xlfn.XLOOKUP($G15,Structures,ContentDamages),,-1)+(AZ15-MAX(IF(Depths&lt;AZ15,Depths)))*(_xlfn.XLOOKUP(AZ15,Depths,_xlfn.XLOOKUP($G15,Structures,ContentDamages),,1)-_xlfn.XLOOKUP(AZ15,Depths,_xlfn.XLOOKUP($G15,Structures,ContentDamages),,-1))/(MIN(IF(Depths&gt;AZ15,Depths))-MAX(IF(Depths&lt;AZ15,Depths))))*$R15)</f>
        <v>43433.004556799169</v>
      </c>
      <c r="BW15" s="183" cm="1">
        <f t="array" ref="BW15">IF(BA15="no inundation",0,(_xlfn.XLOOKUP(BA15,Depths,_xlfn.XLOOKUP($G15,Structures,ContentDamages),,-1)+(BA15-MAX(IF(Depths&lt;BA15,Depths)))*(_xlfn.XLOOKUP(BA15,Depths,_xlfn.XLOOKUP($G15,Structures,ContentDamages),,1)-_xlfn.XLOOKUP(BA15,Depths,_xlfn.XLOOKUP($G15,Structures,ContentDamages),,-1))/(MIN(IF(Depths&gt;BA15,Depths))-MAX(IF(Depths&lt;BA15,Depths))))*$R15)</f>
        <v>53479.395417600164</v>
      </c>
      <c r="BX15" s="183" cm="1">
        <f t="array" ref="BX15">IF(BB15="no inundation",0,(_xlfn.XLOOKUP(BB15,Depths,_xlfn.XLOOKUP($G15,Structures,ContentDamages),,-1)+(BB15-MAX(IF(Depths&lt;BB15,Depths)))*(_xlfn.XLOOKUP(BB15,Depths,_xlfn.XLOOKUP($G15,Structures,ContentDamages),,1)-_xlfn.XLOOKUP(BB15,Depths,_xlfn.XLOOKUP($G15,Structures,ContentDamages),,-1))/(MIN(IF(Depths&gt;BB15,Depths))-MAX(IF(Depths&lt;BB15,Depths))))*$R15)</f>
        <v>62540.607513599942</v>
      </c>
      <c r="BY15" s="183" cm="1">
        <f t="array" ref="BY15">IF(BC15="no inundation",0,(_xlfn.XLOOKUP(BC15,Depths,_xlfn.XLOOKUP($G15,Structures,ContentDamages),,-1)+(BC15-MAX(IF(Depths&lt;BC15,Depths)))*(_xlfn.XLOOKUP(BC15,Depths,_xlfn.XLOOKUP($G15,Structures,ContentDamages),,1)-_xlfn.XLOOKUP(BC15,Depths,_xlfn.XLOOKUP($G15,Structures,ContentDamages),,-1))/(MIN(IF(Depths&gt;BC15,Depths))-MAX(IF(Depths&lt;BC15,Depths))))*$R15)</f>
        <v>68283.429408000215</v>
      </c>
      <c r="BZ15" s="185"/>
      <c r="CA15" s="182">
        <f t="shared" si="23"/>
        <v>0</v>
      </c>
      <c r="CB15" s="183">
        <f t="shared" si="24"/>
        <v>0</v>
      </c>
      <c r="CC15" s="183">
        <f t="shared" si="25"/>
        <v>0</v>
      </c>
      <c r="CD15" s="183">
        <f t="shared" si="26"/>
        <v>15989.897318402143</v>
      </c>
      <c r="CE15" s="183">
        <f t="shared" si="27"/>
        <v>58887.743040000001</v>
      </c>
      <c r="CF15" s="183">
        <f t="shared" si="28"/>
        <v>88317.424742399511</v>
      </c>
      <c r="CG15" s="183">
        <f t="shared" si="29"/>
        <v>122450.01742079755</v>
      </c>
      <c r="CH15" s="183">
        <f t="shared" si="30"/>
        <v>151676.98744320052</v>
      </c>
      <c r="CI15" s="183">
        <f t="shared" si="31"/>
        <v>178702.50862079981</v>
      </c>
      <c r="CJ15" s="184">
        <f t="shared" si="32"/>
        <v>195930.97430400064</v>
      </c>
      <c r="CK15" s="177"/>
    </row>
    <row r="16" spans="1:89" ht="16.5" customHeight="1" x14ac:dyDescent="0.35">
      <c r="A16" s="198"/>
      <c r="B16" s="8">
        <v>210</v>
      </c>
      <c r="C16" s="197">
        <f t="shared" si="10"/>
        <v>4.7619047619047623E-3</v>
      </c>
      <c r="E16" s="33" t="s">
        <v>18</v>
      </c>
      <c r="F16" s="34" t="s">
        <v>28</v>
      </c>
      <c r="G16" s="10" t="s">
        <v>190</v>
      </c>
      <c r="H16" s="11" t="s">
        <v>242</v>
      </c>
      <c r="I16" s="12"/>
      <c r="J16" s="14"/>
      <c r="K16" s="26"/>
      <c r="L16" s="12"/>
      <c r="M16" s="14">
        <v>5</v>
      </c>
      <c r="N16" s="138">
        <v>15780</v>
      </c>
      <c r="O16" s="140">
        <v>0.04</v>
      </c>
      <c r="P16" s="195">
        <f t="shared" si="33"/>
        <v>15148.8</v>
      </c>
      <c r="Q16" s="20">
        <f>_xlfn.XLOOKUP(G16,'Content to Structure Ratios'!$D$3:$D$55,'Content to Structure Ratios'!$E$3:$E$55)</f>
        <v>1</v>
      </c>
      <c r="R16" s="183">
        <f t="shared" si="34"/>
        <v>15148.8</v>
      </c>
      <c r="S16" s="13">
        <v>1099.9000000000001</v>
      </c>
      <c r="T16" s="16">
        <v>1099.9000000000001</v>
      </c>
      <c r="U16" s="15">
        <v>0</v>
      </c>
      <c r="V16" s="179">
        <f t="shared" si="11"/>
        <v>1099.9000000000001</v>
      </c>
      <c r="W16" s="192"/>
      <c r="X16" s="22">
        <v>1091.68</v>
      </c>
      <c r="Y16" s="16">
        <v>1095.99</v>
      </c>
      <c r="Z16" s="16">
        <v>1098.19</v>
      </c>
      <c r="AA16" s="16">
        <v>1099.6400000000001</v>
      </c>
      <c r="AB16" s="16">
        <v>1100.83</v>
      </c>
      <c r="AC16" s="16">
        <v>1101.8699999999999</v>
      </c>
      <c r="AD16" s="16">
        <v>1103.21</v>
      </c>
      <c r="AE16" s="16">
        <v>1104.56</v>
      </c>
      <c r="AF16" s="16">
        <v>1106.1199999999999</v>
      </c>
      <c r="AG16" s="16">
        <v>1107.3</v>
      </c>
      <c r="AH16" s="177"/>
      <c r="AI16" s="178">
        <f t="shared" si="35"/>
        <v>-8.2200000000000273</v>
      </c>
      <c r="AJ16" s="179">
        <f t="shared" si="36"/>
        <v>-3.9100000000000819</v>
      </c>
      <c r="AK16" s="179">
        <f t="shared" si="37"/>
        <v>-1.7100000000000364</v>
      </c>
      <c r="AL16" s="179">
        <f t="shared" si="38"/>
        <v>-0.25999999999999091</v>
      </c>
      <c r="AM16" s="179">
        <f t="shared" si="39"/>
        <v>0.92999999999983629</v>
      </c>
      <c r="AN16" s="179">
        <f t="shared" si="40"/>
        <v>1.9699999999997999</v>
      </c>
      <c r="AO16" s="179">
        <f t="shared" si="41"/>
        <v>3.3099999999999454</v>
      </c>
      <c r="AP16" s="179">
        <f t="shared" si="42"/>
        <v>4.6599999999998545</v>
      </c>
      <c r="AQ16" s="179">
        <f t="shared" si="43"/>
        <v>6.2199999999997999</v>
      </c>
      <c r="AR16" s="180">
        <f t="shared" si="44"/>
        <v>7.3999999999998636</v>
      </c>
      <c r="AS16" s="181"/>
      <c r="AT16" s="166" t="str">
        <f t="shared" si="13"/>
        <v>no inundation</v>
      </c>
      <c r="AU16" s="87" t="str">
        <f t="shared" si="14"/>
        <v>no inundation</v>
      </c>
      <c r="AV16" s="87" t="str">
        <f t="shared" si="15"/>
        <v>no inundation</v>
      </c>
      <c r="AW16" s="87" t="str">
        <f t="shared" si="16"/>
        <v>no inundation</v>
      </c>
      <c r="AX16" s="87">
        <f t="shared" si="17"/>
        <v>0.92999999999983629</v>
      </c>
      <c r="AY16" s="87">
        <f t="shared" si="18"/>
        <v>1.9699999999997999</v>
      </c>
      <c r="AZ16" s="87">
        <f t="shared" si="19"/>
        <v>3.3099999999999454</v>
      </c>
      <c r="BA16" s="87">
        <f t="shared" si="20"/>
        <v>4.6599999999998545</v>
      </c>
      <c r="BB16" s="87">
        <f t="shared" si="21"/>
        <v>6.2199999999997999</v>
      </c>
      <c r="BC16" s="157">
        <f t="shared" si="22"/>
        <v>7.3999999999998636</v>
      </c>
      <c r="BD16" s="177"/>
      <c r="BE16" s="182" cm="1">
        <f t="array" ref="BE16">IF(AT16="no inundation",0,(_xlfn.XLOOKUP(AT16,Depths,_xlfn.XLOOKUP($G16,Structures,StructureDamages),,-1)+(AT16-MAX(IF(Depths&lt;AT16,Depths)))*(_xlfn.XLOOKUP(AT16,Depths,_xlfn.XLOOKUP($G16,Structures,StructureDamages),,1)-_xlfn.XLOOKUP(AT16,Depths,_xlfn.XLOOKUP($G16,Structures,StructureDamages),,-1))/(MIN(IF(Depths&gt;AT16,Depths))-MAX(IF(Depths&lt;AT16,Depths))))*$P16)</f>
        <v>0</v>
      </c>
      <c r="BF16" s="183" cm="1">
        <f t="array" ref="BF16">IF(AU16="no inundation",0,(_xlfn.XLOOKUP(AU16,Depths,_xlfn.XLOOKUP($G16,Structures,StructureDamages),,-1)+(AU16-MAX(IF(Depths&lt;AU16,Depths)))*(_xlfn.XLOOKUP(AU16,Depths,_xlfn.XLOOKUP($G16,Structures,StructureDamages),,1)-_xlfn.XLOOKUP(AU16,Depths,_xlfn.XLOOKUP($G16,Structures,StructureDamages),,-1))/(MIN(IF(Depths&gt;AU16,Depths))-MAX(IF(Depths&lt;AU16,Depths))))*$P16)</f>
        <v>0</v>
      </c>
      <c r="BG16" s="183" cm="1">
        <f t="array" ref="BG16">IF(AV16="no inundation",0,(_xlfn.XLOOKUP(AV16,Depths,_xlfn.XLOOKUP($G16,Structures,StructureDamages),,-1)+(AV16-MAX(IF(Depths&lt;AV16,Depths)))*(_xlfn.XLOOKUP(AV16,Depths,_xlfn.XLOOKUP($G16,Structures,StructureDamages),,1)-_xlfn.XLOOKUP(AV16,Depths,_xlfn.XLOOKUP($G16,Structures,StructureDamages),,-1))/(MIN(IF(Depths&gt;AV16,Depths))-MAX(IF(Depths&lt;AV16,Depths))))*$P16)</f>
        <v>0</v>
      </c>
      <c r="BH16" s="183" cm="1">
        <f t="array" ref="BH16">IF(AW16="no inundation",0,(_xlfn.XLOOKUP(AW16,Depths,_xlfn.XLOOKUP($G16,Structures,StructureDamages),,-1)+(AW16-MAX(IF(Depths&lt;AW16,Depths)))*(_xlfn.XLOOKUP(AW16,Depths,_xlfn.XLOOKUP($G16,Structures,StructureDamages),,1)-_xlfn.XLOOKUP(AW16,Depths,_xlfn.XLOOKUP($G16,Structures,StructureDamages),,-1))/(MIN(IF(Depths&gt;AW16,Depths))-MAX(IF(Depths&lt;AW16,Depths))))*$P16)</f>
        <v>0</v>
      </c>
      <c r="BI16" s="183" cm="1">
        <f t="array" ref="BI16">IF(AX16="no inundation",0,(_xlfn.XLOOKUP(AX16,Depths,_xlfn.XLOOKUP($G16,Structures,StructureDamages),,-1)+(AX16-MAX(IF(Depths&lt;AX16,Depths)))*(_xlfn.XLOOKUP(AX16,Depths,_xlfn.XLOOKUP($G16,Structures,StructureDamages),,1)-_xlfn.XLOOKUP(AX16,Depths,_xlfn.XLOOKUP($G16,Structures,StructureDamages),,-1))/(MIN(IF(Depths&gt;AX16,Depths))-MAX(IF(Depths&lt;AX16,Depths))))*$P16)</f>
        <v>3424.6892159997547</v>
      </c>
      <c r="BJ16" s="183" cm="1">
        <f t="array" ref="BJ16">IF(AY16="no inundation",0,(_xlfn.XLOOKUP(AY16,Depths,_xlfn.XLOOKUP($G16,Structures,StructureDamages),,-1)+(AY16-MAX(IF(Depths&lt;AY16,Depths)))*(_xlfn.XLOOKUP(AY16,Depths,_xlfn.XLOOKUP($G16,Structures,StructureDamages),,1)-_xlfn.XLOOKUP(AY16,Depths,_xlfn.XLOOKUP($G16,Structures,StructureDamages),,-1))/(MIN(IF(Depths&gt;AY16,Depths))-MAX(IF(Depths&lt;AY16,Depths))))*$P16)</f>
        <v>4822.7719679997326</v>
      </c>
      <c r="BK16" s="183" cm="1">
        <f t="array" ref="BK16">IF(AZ16="no inundation",0,(_xlfn.XLOOKUP(AZ16,Depths,_xlfn.XLOOKUP($G16,Structures,StructureDamages),,-1)+(AZ16-MAX(IF(Depths&lt;AZ16,Depths)))*(_xlfn.XLOOKUP(AZ16,Depths,_xlfn.XLOOKUP($G16,Structures,StructureDamages),,1)-_xlfn.XLOOKUP(AZ16,Depths,_xlfn.XLOOKUP($G16,Structures,StructureDamages),,-1))/(MIN(IF(Depths&gt;AZ16,Depths))-MAX(IF(Depths&lt;AZ16,Depths))))*$P16)</f>
        <v>6403.3977599999416</v>
      </c>
      <c r="BL16" s="183" cm="1">
        <f t="array" ref="BL16">IF(BA16="no inundation",0,(_xlfn.XLOOKUP(BA16,Depths,_xlfn.XLOOKUP($G16,Structures,StructureDamages),,-1)+(BA16-MAX(IF(Depths&lt;BA16,Depths)))*(_xlfn.XLOOKUP(BA16,Depths,_xlfn.XLOOKUP($G16,Structures,StructureDamages),,1)-_xlfn.XLOOKUP(BA16,Depths,_xlfn.XLOOKUP($G16,Structures,StructureDamages),,-1))/(MIN(IF(Depths&gt;BA16,Depths))-MAX(IF(Depths&lt;BA16,Depths))))*$P16)</f>
        <v>7744.9754879998654</v>
      </c>
      <c r="BM16" s="183" cm="1">
        <f t="array" ref="BM16">IF(BB16="no inundation",0,(_xlfn.XLOOKUP(BB16,Depths,_xlfn.XLOOKUP($G16,Structures,StructureDamages),,-1)+(BB16-MAX(IF(Depths&lt;BB16,Depths)))*(_xlfn.XLOOKUP(BB16,Depths,_xlfn.XLOOKUP($G16,Structures,StructureDamages),,1)-_xlfn.XLOOKUP(BB16,Depths,_xlfn.XLOOKUP($G16,Structures,StructureDamages),,-1))/(MIN(IF(Depths&gt;BB16,Depths))-MAX(IF(Depths&lt;BB16,Depths))))*$P16)</f>
        <v>9030.5026559998605</v>
      </c>
      <c r="BN16" s="184" cm="1">
        <f t="array" ref="BN16">IF(BC16="no inundation",0,(_xlfn.XLOOKUP(BC16,Depths,_xlfn.XLOOKUP($G16,Structures,StructureDamages),,-1)+(BC16-MAX(IF(Depths&lt;BC16,Depths)))*(_xlfn.XLOOKUP(BC16,Depths,_xlfn.XLOOKUP($G16,Structures,StructureDamages),,1)-_xlfn.XLOOKUP(BC16,Depths,_xlfn.XLOOKUP($G16,Structures,StructureDamages),,-1))/(MIN(IF(Depths&gt;BC16,Depths))-MAX(IF(Depths&lt;BC16,Depths))))*$P16)</f>
        <v>9816.4223999999176</v>
      </c>
      <c r="BO16" s="185"/>
      <c r="BP16" s="182" cm="1">
        <f t="array" ref="BP16">IF(AT16="no inundation",0,(_xlfn.XLOOKUP(AT16,Depths,_xlfn.XLOOKUP($G16,Structures,ContentDamages),,-1)+(AT16-MAX(IF(Depths&lt;AT16,Depths)))*(_xlfn.XLOOKUP(AT16,Depths,_xlfn.XLOOKUP($G16,Structures,ContentDamages),,1)-_xlfn.XLOOKUP(AT16,Depths,_xlfn.XLOOKUP($G16,Structures,ContentDamages),,-1))/(MIN(IF(Depths&gt;AT16,Depths))-MAX(IF(Depths&lt;AT16,Depths))))*$R16)</f>
        <v>0</v>
      </c>
      <c r="BQ16" s="183" cm="1">
        <f t="array" ref="BQ16">IF(AU16="no inundation",0,(_xlfn.XLOOKUP(AU16,Depths,_xlfn.XLOOKUP($G16,Structures,ContentDamages),,-1)+(AU16-MAX(IF(Depths&lt;AU16,Depths)))*(_xlfn.XLOOKUP(AU16,Depths,_xlfn.XLOOKUP($G16,Structures,ContentDamages),,1)-_xlfn.XLOOKUP(AU16,Depths,_xlfn.XLOOKUP($G16,Structures,ContentDamages),,-1))/(MIN(IF(Depths&gt;AU16,Depths))-MAX(IF(Depths&lt;AU16,Depths))))*$R16)</f>
        <v>0</v>
      </c>
      <c r="BR16" s="183" cm="1">
        <f t="array" ref="BR16">IF(AV16="no inundation",0,(_xlfn.XLOOKUP(AV16,Depths,_xlfn.XLOOKUP($G16,Structures,ContentDamages),,-1)+(AV16-MAX(IF(Depths&lt;AV16,Depths)))*(_xlfn.XLOOKUP(AV16,Depths,_xlfn.XLOOKUP($G16,Structures,ContentDamages),,1)-_xlfn.XLOOKUP(AV16,Depths,_xlfn.XLOOKUP($G16,Structures,ContentDamages),,-1))/(MIN(IF(Depths&gt;AV16,Depths))-MAX(IF(Depths&lt;AV16,Depths))))*$R16)</f>
        <v>0</v>
      </c>
      <c r="BS16" s="183" cm="1">
        <f t="array" ref="BS16">IF(AW16="no inundation",0,(_xlfn.XLOOKUP(AW16,Depths,_xlfn.XLOOKUP($G16,Structures,ContentDamages),,-1)+(AW16-MAX(IF(Depths&lt;AW16,Depths)))*(_xlfn.XLOOKUP(AW16,Depths,_xlfn.XLOOKUP($G16,Structures,ContentDamages),,1)-_xlfn.XLOOKUP(AW16,Depths,_xlfn.XLOOKUP($G16,Structures,ContentDamages),,-1))/(MIN(IF(Depths&gt;AW16,Depths))-MAX(IF(Depths&lt;AW16,Depths))))*$R16)</f>
        <v>0</v>
      </c>
      <c r="BT16" s="183" cm="1">
        <f t="array" ref="BT16">IF(AX16="no inundation",0,(_xlfn.XLOOKUP(AX16,Depths,_xlfn.XLOOKUP($G16,Structures,ContentDamages),,-1)+(AX16-MAX(IF(Depths&lt;AX16,Depths)))*(_xlfn.XLOOKUP(AX16,Depths,_xlfn.XLOOKUP($G16,Structures,ContentDamages),,1)-_xlfn.XLOOKUP(AX16,Depths,_xlfn.XLOOKUP($G16,Structures,ContentDamages),,-1))/(MIN(IF(Depths&gt;AX16,Depths))-MAX(IF(Depths&lt;AX16,Depths))))*$R16)</f>
        <v>1959.6487679998709</v>
      </c>
      <c r="BU16" s="183" cm="1">
        <f t="array" ref="BU16">IF(AY16="no inundation",0,(_xlfn.XLOOKUP(AY16,Depths,_xlfn.XLOOKUP($G16,Structures,ContentDamages),,-1)+(AY16-MAX(IF(Depths&lt;AY16,Depths)))*(_xlfn.XLOOKUP(AY16,Depths,_xlfn.XLOOKUP($G16,Structures,ContentDamages),,1)-_xlfn.XLOOKUP(AY16,Depths,_xlfn.XLOOKUP($G16,Structures,ContentDamages),,-1))/(MIN(IF(Depths&gt;AY16,Depths))-MAX(IF(Depths&lt;AY16,Depths))))*$R16)</f>
        <v>2690.7298559998603</v>
      </c>
      <c r="BV16" s="183" cm="1">
        <f t="array" ref="BV16">IF(AZ16="no inundation",0,(_xlfn.XLOOKUP(AZ16,Depths,_xlfn.XLOOKUP($G16,Structures,ContentDamages),,-1)+(AZ16-MAX(IF(Depths&lt;AZ16,Depths)))*(_xlfn.XLOOKUP(AZ16,Depths,_xlfn.XLOOKUP($G16,Structures,ContentDamages),,1)-_xlfn.XLOOKUP(AZ16,Depths,_xlfn.XLOOKUP($G16,Structures,ContentDamages),,-1))/(MIN(IF(Depths&gt;AZ16,Depths))-MAX(IF(Depths&lt;AZ16,Depths))))*$R16)</f>
        <v>3506.4927359999692</v>
      </c>
      <c r="BW16" s="183" cm="1">
        <f t="array" ref="BW16">IF(BA16="no inundation",0,(_xlfn.XLOOKUP(BA16,Depths,_xlfn.XLOOKUP($G16,Structures,ContentDamages),,-1)+(BA16-MAX(IF(Depths&lt;BA16,Depths)))*(_xlfn.XLOOKUP(BA16,Depths,_xlfn.XLOOKUP($G16,Structures,ContentDamages),,1)-_xlfn.XLOOKUP(BA16,Depths,_xlfn.XLOOKUP($G16,Structures,ContentDamages),,-1))/(MIN(IF(Depths&gt;BA16,Depths))-MAX(IF(Depths&lt;BA16,Depths))))*$R16)</f>
        <v>4203.1860479999314</v>
      </c>
      <c r="BX16" s="183" cm="1">
        <f t="array" ref="BX16">IF(BB16="no inundation",0,(_xlfn.XLOOKUP(BB16,Depths,_xlfn.XLOOKUP($G16,Structures,ContentDamages),,-1)+(BB16-MAX(IF(Depths&lt;BB16,Depths)))*(_xlfn.XLOOKUP(BB16,Depths,_xlfn.XLOOKUP($G16,Structures,ContentDamages),,1)-_xlfn.XLOOKUP(BB16,Depths,_xlfn.XLOOKUP($G16,Structures,ContentDamages),,-1))/(MIN(IF(Depths&gt;BB16,Depths))-MAX(IF(Depths&lt;BB16,Depths))))*$R16)</f>
        <v>4848.5249279999298</v>
      </c>
      <c r="BY16" s="183" cm="1">
        <f t="array" ref="BY16">IF(BC16="no inundation",0,(_xlfn.XLOOKUP(BC16,Depths,_xlfn.XLOOKUP($G16,Structures,ContentDamages),,-1)+(BC16-MAX(IF(Depths&lt;BC16,Depths)))*(_xlfn.XLOOKUP(BC16,Depths,_xlfn.XLOOKUP($G16,Structures,ContentDamages),,1)-_xlfn.XLOOKUP(BC16,Depths,_xlfn.XLOOKUP($G16,Structures,ContentDamages),,-1))/(MIN(IF(Depths&gt;BC16,Depths))-MAX(IF(Depths&lt;BC16,Depths))))*$R16)</f>
        <v>5235.4252799999604</v>
      </c>
      <c r="BZ16" s="185"/>
      <c r="CA16" s="182">
        <f t="shared" si="23"/>
        <v>0</v>
      </c>
      <c r="CB16" s="183">
        <f t="shared" si="24"/>
        <v>0</v>
      </c>
      <c r="CC16" s="183">
        <f t="shared" si="25"/>
        <v>0</v>
      </c>
      <c r="CD16" s="183">
        <f t="shared" si="26"/>
        <v>0</v>
      </c>
      <c r="CE16" s="183">
        <f t="shared" si="27"/>
        <v>5384.3379839996251</v>
      </c>
      <c r="CF16" s="183">
        <f t="shared" si="28"/>
        <v>7513.5018239995934</v>
      </c>
      <c r="CG16" s="183">
        <f t="shared" si="29"/>
        <v>9909.8904959999109</v>
      </c>
      <c r="CH16" s="183">
        <f t="shared" si="30"/>
        <v>11948.161535999796</v>
      </c>
      <c r="CI16" s="183">
        <f t="shared" si="31"/>
        <v>13879.02758399979</v>
      </c>
      <c r="CJ16" s="184">
        <f t="shared" si="32"/>
        <v>15051.847679999879</v>
      </c>
      <c r="CK16" s="177"/>
    </row>
    <row r="17" spans="1:89" ht="16.5" customHeight="1" x14ac:dyDescent="0.35">
      <c r="A17" s="198"/>
      <c r="B17" s="8">
        <v>500</v>
      </c>
      <c r="C17" s="157">
        <f t="shared" si="10"/>
        <v>2E-3</v>
      </c>
      <c r="E17" s="33" t="s">
        <v>17</v>
      </c>
      <c r="F17" s="34" t="s">
        <v>27</v>
      </c>
      <c r="G17" s="10" t="s">
        <v>190</v>
      </c>
      <c r="H17" s="11" t="s">
        <v>242</v>
      </c>
      <c r="I17" s="12"/>
      <c r="J17" s="14"/>
      <c r="K17" s="26"/>
      <c r="L17" s="12"/>
      <c r="M17" s="14">
        <v>5</v>
      </c>
      <c r="N17" s="138">
        <v>137020</v>
      </c>
      <c r="O17" s="140">
        <v>0.04</v>
      </c>
      <c r="P17" s="195">
        <f t="shared" si="33"/>
        <v>131539.19999999998</v>
      </c>
      <c r="Q17" s="20">
        <f>_xlfn.XLOOKUP(G17,'Content to Structure Ratios'!$D$3:$D$55,'Content to Structure Ratios'!$E$3:$E$55)</f>
        <v>1</v>
      </c>
      <c r="R17" s="183">
        <f t="shared" si="34"/>
        <v>131539.19999999998</v>
      </c>
      <c r="S17" s="13">
        <v>1098</v>
      </c>
      <c r="T17" s="16">
        <v>1098</v>
      </c>
      <c r="U17" s="15">
        <v>0</v>
      </c>
      <c r="V17" s="179">
        <f t="shared" si="11"/>
        <v>1098</v>
      </c>
      <c r="W17" s="192"/>
      <c r="X17" s="22">
        <v>1090.5999999999999</v>
      </c>
      <c r="Y17" s="16">
        <v>1094.9000000000001</v>
      </c>
      <c r="Z17" s="16">
        <v>1097</v>
      </c>
      <c r="AA17" s="16">
        <v>1098.69</v>
      </c>
      <c r="AB17" s="16">
        <v>1100.06</v>
      </c>
      <c r="AC17" s="16">
        <v>1101.1600000000001</v>
      </c>
      <c r="AD17" s="16">
        <v>1102.55</v>
      </c>
      <c r="AE17" s="16">
        <v>1103.93</v>
      </c>
      <c r="AF17" s="16">
        <v>1105.54</v>
      </c>
      <c r="AG17" s="16">
        <v>1106.76</v>
      </c>
      <c r="AH17" s="177"/>
      <c r="AI17" s="178">
        <f t="shared" si="35"/>
        <v>-7.4000000000000909</v>
      </c>
      <c r="AJ17" s="179">
        <f t="shared" si="36"/>
        <v>-3.0999999999999091</v>
      </c>
      <c r="AK17" s="179">
        <f t="shared" si="37"/>
        <v>-1</v>
      </c>
      <c r="AL17" s="179">
        <f t="shared" si="38"/>
        <v>0.69000000000005457</v>
      </c>
      <c r="AM17" s="179">
        <f t="shared" si="39"/>
        <v>2.0599999999999454</v>
      </c>
      <c r="AN17" s="179">
        <f t="shared" si="40"/>
        <v>3.1600000000000819</v>
      </c>
      <c r="AO17" s="179">
        <f t="shared" si="41"/>
        <v>4.5499999999999545</v>
      </c>
      <c r="AP17" s="179">
        <f t="shared" si="42"/>
        <v>5.9300000000000637</v>
      </c>
      <c r="AQ17" s="179">
        <f t="shared" si="43"/>
        <v>7.5399999999999636</v>
      </c>
      <c r="AR17" s="180">
        <f t="shared" si="44"/>
        <v>8.7599999999999909</v>
      </c>
      <c r="AS17" s="181"/>
      <c r="AT17" s="166" t="str">
        <f t="shared" si="13"/>
        <v>no inundation</v>
      </c>
      <c r="AU17" s="87" t="str">
        <f t="shared" si="14"/>
        <v>no inundation</v>
      </c>
      <c r="AV17" s="87" t="str">
        <f t="shared" si="15"/>
        <v>no inundation</v>
      </c>
      <c r="AW17" s="87">
        <f t="shared" si="16"/>
        <v>0.69000000000005457</v>
      </c>
      <c r="AX17" s="87">
        <f t="shared" si="17"/>
        <v>2.0599999999999454</v>
      </c>
      <c r="AY17" s="87">
        <f t="shared" si="18"/>
        <v>3.1600000000000819</v>
      </c>
      <c r="AZ17" s="87">
        <f t="shared" si="19"/>
        <v>4.5499999999999545</v>
      </c>
      <c r="BA17" s="87">
        <f t="shared" si="20"/>
        <v>5.9300000000000637</v>
      </c>
      <c r="BB17" s="87">
        <f t="shared" si="21"/>
        <v>7.5399999999999636</v>
      </c>
      <c r="BC17" s="157">
        <f t="shared" si="22"/>
        <v>8.7599999999999909</v>
      </c>
      <c r="BD17" s="177"/>
      <c r="BE17" s="182" cm="1">
        <f t="array" ref="BE17">IF(AT17="no inundation",0,(_xlfn.XLOOKUP(AT17,Depths,_xlfn.XLOOKUP($G17,Structures,StructureDamages),,-1)+(AT17-MAX(IF(Depths&lt;AT17,Depths)))*(_xlfn.XLOOKUP(AT17,Depths,_xlfn.XLOOKUP($G17,Structures,StructureDamages),,1)-_xlfn.XLOOKUP(AT17,Depths,_xlfn.XLOOKUP($G17,Structures,StructureDamages),,-1))/(MIN(IF(Depths&gt;AT17,Depths))-MAX(IF(Depths&lt;AT17,Depths))))*$P17)</f>
        <v>0</v>
      </c>
      <c r="BF17" s="183" cm="1">
        <f t="array" ref="BF17">IF(AU17="no inundation",0,(_xlfn.XLOOKUP(AU17,Depths,_xlfn.XLOOKUP($G17,Structures,StructureDamages),,-1)+(AU17-MAX(IF(Depths&lt;AU17,Depths)))*(_xlfn.XLOOKUP(AU17,Depths,_xlfn.XLOOKUP($G17,Structures,StructureDamages),,1)-_xlfn.XLOOKUP(AU17,Depths,_xlfn.XLOOKUP($G17,Structures,StructureDamages),,-1))/(MIN(IF(Depths&gt;AU17,Depths))-MAX(IF(Depths&lt;AU17,Depths))))*$P17)</f>
        <v>0</v>
      </c>
      <c r="BG17" s="183" cm="1">
        <f t="array" ref="BG17">IF(AV17="no inundation",0,(_xlfn.XLOOKUP(AV17,Depths,_xlfn.XLOOKUP($G17,Structures,StructureDamages),,-1)+(AV17-MAX(IF(Depths&lt;AV17,Depths)))*(_xlfn.XLOOKUP(AV17,Depths,_xlfn.XLOOKUP($G17,Structures,StructureDamages),,1)-_xlfn.XLOOKUP(AV17,Depths,_xlfn.XLOOKUP($G17,Structures,StructureDamages),,-1))/(MIN(IF(Depths&gt;AV17,Depths))-MAX(IF(Depths&lt;AV17,Depths))))*$P17)</f>
        <v>0</v>
      </c>
      <c r="BH17" s="183" cm="1">
        <f t="array" ref="BH17">IF(AW17="no inundation",0,(_xlfn.XLOOKUP(AW17,Depths,_xlfn.XLOOKUP($G17,Structures,StructureDamages),,-1)+(AW17-MAX(IF(Depths&lt;AW17,Depths)))*(_xlfn.XLOOKUP(AW17,Depths,_xlfn.XLOOKUP($G17,Structures,StructureDamages),,1)-_xlfn.XLOOKUP(AW17,Depths,_xlfn.XLOOKUP($G17,Structures,StructureDamages),,-1))/(MIN(IF(Depths&gt;AW17,Depths))-MAX(IF(Depths&lt;AW17,Depths))))*$P17)</f>
        <v>26611.69555200071</v>
      </c>
      <c r="BI17" s="183" cm="1">
        <f t="array" ref="BI17">IF(AX17="no inundation",0,(_xlfn.XLOOKUP(AX17,Depths,_xlfn.XLOOKUP($G17,Structures,StructureDamages),,-1)+(AX17-MAX(IF(Depths&lt;AX17,Depths)))*(_xlfn.XLOOKUP(AX17,Depths,_xlfn.XLOOKUP($G17,Structures,StructureDamages),,1)-_xlfn.XLOOKUP(AX17,Depths,_xlfn.XLOOKUP($G17,Structures,StructureDamages),,-1))/(MIN(IF(Depths&gt;AX17,Depths))-MAX(IF(Depths&lt;AX17,Depths))))*$P17)</f>
        <v>42855.471359999421</v>
      </c>
      <c r="BJ17" s="183" cm="1">
        <f t="array" ref="BJ17">IF(AY17="no inundation",0,(_xlfn.XLOOKUP(AY17,Depths,_xlfn.XLOOKUP($G17,Structures,StructureDamages),,-1)+(AY17-MAX(IF(Depths&lt;AY17,Depths)))*(_xlfn.XLOOKUP(AY17,Depths,_xlfn.XLOOKUP($G17,Structures,StructureDamages),,1)-_xlfn.XLOOKUP(AY17,Depths,_xlfn.XLOOKUP($G17,Structures,StructureDamages),,-1))/(MIN(IF(Depths&gt;AY17,Depths))-MAX(IF(Depths&lt;AY17,Depths))))*$P17)</f>
        <v>54220.458240000749</v>
      </c>
      <c r="BK17" s="183" cm="1">
        <f t="array" ref="BK17">IF(AZ17="no inundation",0,(_xlfn.XLOOKUP(AZ17,Depths,_xlfn.XLOOKUP($G17,Structures,StructureDamages),,-1)+(AZ17-MAX(IF(Depths&lt;AZ17,Depths)))*(_xlfn.XLOOKUP(AZ17,Depths,_xlfn.XLOOKUP($G17,Structures,StructureDamages),,1)-_xlfn.XLOOKUP(AZ17,Depths,_xlfn.XLOOKUP($G17,Structures,StructureDamages),,-1))/(MIN(IF(Depths&gt;AZ17,Depths))-MAX(IF(Depths&lt;AZ17,Depths))))*$P17)</f>
        <v>66368.10335999963</v>
      </c>
      <c r="BL17" s="183" cm="1">
        <f t="array" ref="BL17">IF(BA17="no inundation",0,(_xlfn.XLOOKUP(BA17,Depths,_xlfn.XLOOKUP($G17,Structures,StructureDamages),,-1)+(BA17-MAX(IF(Depths&lt;BA17,Depths)))*(_xlfn.XLOOKUP(BA17,Depths,_xlfn.XLOOKUP($G17,Structures,StructureDamages),,1)-_xlfn.XLOOKUP(BA17,Depths,_xlfn.XLOOKUP($G17,Structures,StructureDamages),,-1))/(MIN(IF(Depths&gt;BA17,Depths))-MAX(IF(Depths&lt;BA17,Depths))))*$P17)</f>
        <v>76584.753024000442</v>
      </c>
      <c r="BM17" s="183" cm="1">
        <f t="array" ref="BM17">IF(BB17="no inundation",0,(_xlfn.XLOOKUP(BB17,Depths,_xlfn.XLOOKUP($G17,Structures,StructureDamages),,-1)+(BB17-MAX(IF(Depths&lt;BB17,Depths)))*(_xlfn.XLOOKUP(BB17,Depths,_xlfn.XLOOKUP($G17,Structures,StructureDamages),,1)-_xlfn.XLOOKUP(BB17,Depths,_xlfn.XLOOKUP($G17,Structures,StructureDamages),,-1))/(MIN(IF(Depths&gt;BB17,Depths))-MAX(IF(Depths&lt;BB17,Depths))))*$P17)</f>
        <v>85974.021119999801</v>
      </c>
      <c r="BN17" s="184" cm="1">
        <f t="array" ref="BN17">IF(BC17="no inundation",0,(_xlfn.XLOOKUP(BC17,Depths,_xlfn.XLOOKUP($G17,Structures,StructureDamages),,-1)+(BC17-MAX(IF(Depths&lt;BC17,Depths)))*(_xlfn.XLOOKUP(BC17,Depths,_xlfn.XLOOKUP($G17,Structures,StructureDamages),,1)-_xlfn.XLOOKUP(BC17,Depths,_xlfn.XLOOKUP($G17,Structures,StructureDamages),,-1))/(MIN(IF(Depths&gt;BC17,Depths))-MAX(IF(Depths&lt;BC17,Depths))))*$P17)</f>
        <v>91693.34553599995</v>
      </c>
      <c r="BO17" s="185"/>
      <c r="BP17" s="182" cm="1">
        <f t="array" ref="BP17">IF(AT17="no inundation",0,(_xlfn.XLOOKUP(AT17,Depths,_xlfn.XLOOKUP($G17,Structures,ContentDamages),,-1)+(AT17-MAX(IF(Depths&lt;AT17,Depths)))*(_xlfn.XLOOKUP(AT17,Depths,_xlfn.XLOOKUP($G17,Structures,ContentDamages),,1)-_xlfn.XLOOKUP(AT17,Depths,_xlfn.XLOOKUP($G17,Structures,ContentDamages),,-1))/(MIN(IF(Depths&gt;AT17,Depths))-MAX(IF(Depths&lt;AT17,Depths))))*$R17)</f>
        <v>0</v>
      </c>
      <c r="BQ17" s="183" cm="1">
        <f t="array" ref="BQ17">IF(AU17="no inundation",0,(_xlfn.XLOOKUP(AU17,Depths,_xlfn.XLOOKUP($G17,Structures,ContentDamages),,-1)+(AU17-MAX(IF(Depths&lt;AU17,Depths)))*(_xlfn.XLOOKUP(AU17,Depths,_xlfn.XLOOKUP($G17,Structures,ContentDamages),,1)-_xlfn.XLOOKUP(AU17,Depths,_xlfn.XLOOKUP($G17,Structures,ContentDamages),,-1))/(MIN(IF(Depths&gt;AU17,Depths))-MAX(IF(Depths&lt;AU17,Depths))))*$R17)</f>
        <v>0</v>
      </c>
      <c r="BR17" s="183" cm="1">
        <f t="array" ref="BR17">IF(AV17="no inundation",0,(_xlfn.XLOOKUP(AV17,Depths,_xlfn.XLOOKUP($G17,Structures,ContentDamages),,-1)+(AV17-MAX(IF(Depths&lt;AV17,Depths)))*(_xlfn.XLOOKUP(AV17,Depths,_xlfn.XLOOKUP($G17,Structures,ContentDamages),,1)-_xlfn.XLOOKUP(AV17,Depths,_xlfn.XLOOKUP($G17,Structures,ContentDamages),,-1))/(MIN(IF(Depths&gt;AV17,Depths))-MAX(IF(Depths&lt;AV17,Depths))))*$R17)</f>
        <v>0</v>
      </c>
      <c r="BS17" s="183" cm="1">
        <f t="array" ref="BS17">IF(AW17="no inundation",0,(_xlfn.XLOOKUP(AW17,Depths,_xlfn.XLOOKUP($G17,Structures,ContentDamages),,-1)+(AW17-MAX(IF(Depths&lt;AW17,Depths)))*(_xlfn.XLOOKUP(AW17,Depths,_xlfn.XLOOKUP($G17,Structures,ContentDamages),,1)-_xlfn.XLOOKUP(AW17,Depths,_xlfn.XLOOKUP($G17,Structures,ContentDamages),,-1))/(MIN(IF(Depths&gt;AW17,Depths))-MAX(IF(Depths&lt;AW17,Depths))))*$R17)</f>
        <v>15374.301696000372</v>
      </c>
      <c r="BT17" s="183" cm="1">
        <f t="array" ref="BT17">IF(AX17="no inundation",0,(_xlfn.XLOOKUP(AX17,Depths,_xlfn.XLOOKUP($G17,Structures,ContentDamages),,-1)+(AX17-MAX(IF(Depths&lt;AX17,Depths)))*(_xlfn.XLOOKUP(AX17,Depths,_xlfn.XLOOKUP($G17,Structures,ContentDamages),,1)-_xlfn.XLOOKUP(AX17,Depths,_xlfn.XLOOKUP($G17,Structures,ContentDamages),,-1))/(MIN(IF(Depths&gt;AX17,Depths))-MAX(IF(Depths&lt;AX17,Depths))))*$R17)</f>
        <v>23869.103231999703</v>
      </c>
      <c r="BU17" s="183" cm="1">
        <f t="array" ref="BU17">IF(AY17="no inundation",0,(_xlfn.XLOOKUP(AY17,Depths,_xlfn.XLOOKUP($G17,Structures,ContentDamages),,-1)+(AY17-MAX(IF(Depths&lt;AY17,Depths)))*(_xlfn.XLOOKUP(AY17,Depths,_xlfn.XLOOKUP($G17,Structures,ContentDamages),,1)-_xlfn.XLOOKUP(AY17,Depths,_xlfn.XLOOKUP($G17,Structures,ContentDamages),,-1))/(MIN(IF(Depths&gt;AY17,Depths))-MAX(IF(Depths&lt;AY17,Depths))))*$R17)</f>
        <v>29717.336064000396</v>
      </c>
      <c r="BV17" s="183" cm="1">
        <f t="array" ref="BV17">IF(AZ17="no inundation",0,(_xlfn.XLOOKUP(AZ17,Depths,_xlfn.XLOOKUP($G17,Structures,ContentDamages),,-1)+(AZ17-MAX(IF(Depths&lt;AZ17,Depths)))*(_xlfn.XLOOKUP(AZ17,Depths,_xlfn.XLOOKUP($G17,Structures,ContentDamages),,1)-_xlfn.XLOOKUP(AZ17,Depths,_xlfn.XLOOKUP($G17,Structures,ContentDamages),,-1))/(MIN(IF(Depths&gt;AZ17,Depths))-MAX(IF(Depths&lt;AZ17,Depths))))*$R17)</f>
        <v>36048.317759999816</v>
      </c>
      <c r="BW17" s="183" cm="1">
        <f t="array" ref="BW17">IF(BA17="no inundation",0,(_xlfn.XLOOKUP(BA17,Depths,_xlfn.XLOOKUP($G17,Structures,ContentDamages),,-1)+(BA17-MAX(IF(Depths&lt;BA17,Depths)))*(_xlfn.XLOOKUP(BA17,Depths,_xlfn.XLOOKUP($G17,Structures,ContentDamages),,1)-_xlfn.XLOOKUP(BA17,Depths,_xlfn.XLOOKUP($G17,Structures,ContentDamages),,-1))/(MIN(IF(Depths&gt;BA17,Depths))-MAX(IF(Depths&lt;BA17,Depths))))*$R17)</f>
        <v>41186.238912000219</v>
      </c>
      <c r="BX17" s="183" cm="1">
        <f t="array" ref="BX17">IF(BB17="no inundation",0,(_xlfn.XLOOKUP(BB17,Depths,_xlfn.XLOOKUP($G17,Structures,ContentDamages),,-1)+(BB17-MAX(IF(Depths&lt;BB17,Depths)))*(_xlfn.XLOOKUP(BB17,Depths,_xlfn.XLOOKUP($G17,Structures,ContentDamages),,1)-_xlfn.XLOOKUP(BB17,Depths,_xlfn.XLOOKUP($G17,Structures,ContentDamages),,-1))/(MIN(IF(Depths&gt;BB17,Depths))-MAX(IF(Depths&lt;BB17,Depths))))*$R17)</f>
        <v>45809.841791999897</v>
      </c>
      <c r="BY17" s="183" cm="1">
        <f t="array" ref="BY17">IF(BC17="no inundation",0,(_xlfn.XLOOKUP(BC17,Depths,_xlfn.XLOOKUP($G17,Structures,ContentDamages),,-1)+(BC17-MAX(IF(Depths&lt;BC17,Depths)))*(_xlfn.XLOOKUP(BC17,Depths,_xlfn.XLOOKUP($G17,Structures,ContentDamages),,1)-_xlfn.XLOOKUP(BC17,Depths,_xlfn.XLOOKUP($G17,Structures,ContentDamages),,-1))/(MIN(IF(Depths&gt;BC17,Depths))-MAX(IF(Depths&lt;BC17,Depths))))*$R17)</f>
        <v>48459.041279999983</v>
      </c>
      <c r="BZ17" s="185"/>
      <c r="CA17" s="182">
        <f t="shared" si="23"/>
        <v>0</v>
      </c>
      <c r="CB17" s="183">
        <f t="shared" si="24"/>
        <v>0</v>
      </c>
      <c r="CC17" s="183">
        <f t="shared" si="25"/>
        <v>0</v>
      </c>
      <c r="CD17" s="183">
        <f t="shared" si="26"/>
        <v>41985.997248001084</v>
      </c>
      <c r="CE17" s="183">
        <f t="shared" si="27"/>
        <v>66724.574591999117</v>
      </c>
      <c r="CF17" s="183">
        <f t="shared" si="28"/>
        <v>83937.794304001145</v>
      </c>
      <c r="CG17" s="183">
        <f t="shared" si="29"/>
        <v>102416.42111999945</v>
      </c>
      <c r="CH17" s="183">
        <f t="shared" si="30"/>
        <v>117770.99193600066</v>
      </c>
      <c r="CI17" s="183">
        <f t="shared" si="31"/>
        <v>131783.86291199969</v>
      </c>
      <c r="CJ17" s="184">
        <f t="shared" si="32"/>
        <v>140152.38681599993</v>
      </c>
      <c r="CK17" s="177"/>
    </row>
    <row r="18" spans="1:89" ht="16.5" customHeight="1" thickBot="1" x14ac:dyDescent="0.4">
      <c r="A18" s="198"/>
      <c r="B18" s="9">
        <v>1000</v>
      </c>
      <c r="C18" s="174">
        <f t="shared" si="10"/>
        <v>1E-3</v>
      </c>
      <c r="E18" s="33" t="s">
        <v>20</v>
      </c>
      <c r="F18" s="34" t="s">
        <v>30</v>
      </c>
      <c r="G18" s="10" t="s">
        <v>175</v>
      </c>
      <c r="H18" s="11" t="s">
        <v>214</v>
      </c>
      <c r="I18" s="12"/>
      <c r="J18" s="14"/>
      <c r="K18" s="26"/>
      <c r="L18" s="12"/>
      <c r="M18" s="14">
        <v>5</v>
      </c>
      <c r="N18" s="138">
        <v>378000</v>
      </c>
      <c r="O18" s="140">
        <v>0.04</v>
      </c>
      <c r="P18" s="195">
        <f t="shared" si="33"/>
        <v>362880</v>
      </c>
      <c r="Q18" s="20">
        <f>_xlfn.XLOOKUP(G18,'Content to Structure Ratios'!$D$3:$D$55,'Content to Structure Ratios'!$E$3:$E$55)</f>
        <v>0.85</v>
      </c>
      <c r="R18" s="183">
        <f t="shared" si="34"/>
        <v>308448</v>
      </c>
      <c r="S18" s="13">
        <v>1094.5</v>
      </c>
      <c r="T18" s="16">
        <v>1094.5</v>
      </c>
      <c r="U18" s="15">
        <v>0</v>
      </c>
      <c r="V18" s="179">
        <f t="shared" si="11"/>
        <v>1094.5</v>
      </c>
      <c r="W18" s="192"/>
      <c r="X18" s="22">
        <v>1088.01</v>
      </c>
      <c r="Y18" s="16">
        <v>1092.54</v>
      </c>
      <c r="Z18" s="16">
        <v>1094.78</v>
      </c>
      <c r="AA18" s="16">
        <v>1096.53</v>
      </c>
      <c r="AB18" s="16">
        <v>1097.95</v>
      </c>
      <c r="AC18" s="16">
        <v>1099.0999999999999</v>
      </c>
      <c r="AD18" s="16">
        <v>1100.58</v>
      </c>
      <c r="AE18" s="16">
        <v>1102</v>
      </c>
      <c r="AF18" s="16">
        <v>1103.74</v>
      </c>
      <c r="AG18" s="16">
        <v>1105.08</v>
      </c>
      <c r="AH18" s="177"/>
      <c r="AI18" s="178">
        <f t="shared" si="35"/>
        <v>-6.4900000000000091</v>
      </c>
      <c r="AJ18" s="179">
        <f t="shared" si="36"/>
        <v>-1.9600000000000364</v>
      </c>
      <c r="AK18" s="179">
        <f t="shared" si="37"/>
        <v>0.27999999999997272</v>
      </c>
      <c r="AL18" s="179">
        <f t="shared" si="38"/>
        <v>2.0299999999999727</v>
      </c>
      <c r="AM18" s="179">
        <f t="shared" si="39"/>
        <v>3.4500000000000455</v>
      </c>
      <c r="AN18" s="179">
        <f t="shared" si="40"/>
        <v>4.5999999999999091</v>
      </c>
      <c r="AO18" s="179">
        <f t="shared" si="41"/>
        <v>6.0799999999999272</v>
      </c>
      <c r="AP18" s="179">
        <f t="shared" si="42"/>
        <v>7.5</v>
      </c>
      <c r="AQ18" s="179">
        <f t="shared" si="43"/>
        <v>9.2400000000000091</v>
      </c>
      <c r="AR18" s="180">
        <f t="shared" si="44"/>
        <v>10.579999999999927</v>
      </c>
      <c r="AS18" s="181"/>
      <c r="AT18" s="166" t="str">
        <f t="shared" si="13"/>
        <v>no inundation</v>
      </c>
      <c r="AU18" s="87" t="str">
        <f t="shared" si="14"/>
        <v>no inundation</v>
      </c>
      <c r="AV18" s="87">
        <f t="shared" si="15"/>
        <v>0.27999999999997272</v>
      </c>
      <c r="AW18" s="87">
        <f t="shared" si="16"/>
        <v>2.0299999999999727</v>
      </c>
      <c r="AX18" s="87">
        <f t="shared" si="17"/>
        <v>3.4500000000000455</v>
      </c>
      <c r="AY18" s="87">
        <f t="shared" si="18"/>
        <v>4.5999999999999091</v>
      </c>
      <c r="AZ18" s="87">
        <f t="shared" si="19"/>
        <v>6.0799999999999272</v>
      </c>
      <c r="BA18" s="87">
        <f t="shared" si="20"/>
        <v>7.5</v>
      </c>
      <c r="BB18" s="87">
        <f t="shared" si="21"/>
        <v>9.2400000000000091</v>
      </c>
      <c r="BC18" s="157">
        <f t="shared" si="22"/>
        <v>10.579999999999927</v>
      </c>
      <c r="BD18" s="177"/>
      <c r="BE18" s="182" cm="1">
        <f t="array" ref="BE18">IF(AT18="no inundation",0,(_xlfn.XLOOKUP(AT18,Depths,_xlfn.XLOOKUP($G18,Structures,StructureDamages),,-1)+(AT18-MAX(IF(Depths&lt;AT18,Depths)))*(_xlfn.XLOOKUP(AT18,Depths,_xlfn.XLOOKUP($G18,Structures,StructureDamages),,1)-_xlfn.XLOOKUP(AT18,Depths,_xlfn.XLOOKUP($G18,Structures,StructureDamages),,-1))/(MIN(IF(Depths&gt;AT18,Depths))-MAX(IF(Depths&lt;AT18,Depths))))*$P18)</f>
        <v>0</v>
      </c>
      <c r="BF18" s="183" cm="1">
        <f t="array" ref="BF18">IF(AU18="no inundation",0,(_xlfn.XLOOKUP(AU18,Depths,_xlfn.XLOOKUP($G18,Structures,StructureDamages),,-1)+(AU18-MAX(IF(Depths&lt;AU18,Depths)))*(_xlfn.XLOOKUP(AU18,Depths,_xlfn.XLOOKUP($G18,Structures,StructureDamages),,1)-_xlfn.XLOOKUP(AU18,Depths,_xlfn.XLOOKUP($G18,Structures,StructureDamages),,-1))/(MIN(IF(Depths&gt;AU18,Depths))-MAX(IF(Depths&lt;AU18,Depths))))*$P18)</f>
        <v>0</v>
      </c>
      <c r="BG18" s="183" cm="1">
        <f t="array" ref="BG18">IF(AV18="no inundation",0,(_xlfn.XLOOKUP(AV18,Depths,_xlfn.XLOOKUP($G18,Structures,StructureDamages),,-1)+(AV18-MAX(IF(Depths&lt;AV18,Depths)))*(_xlfn.XLOOKUP(AV18,Depths,_xlfn.XLOOKUP($G18,Structures,StructureDamages),,1)-_xlfn.XLOOKUP(AV18,Depths,_xlfn.XLOOKUP($G18,Structures,StructureDamages),,-1))/(MIN(IF(Depths&gt;AV18,Depths))-MAX(IF(Depths&lt;AV18,Depths))))*$P18)</f>
        <v>34881.477119999072</v>
      </c>
      <c r="BH18" s="183" cm="1">
        <f t="array" ref="BH18">IF(AW18="no inundation",0,(_xlfn.XLOOKUP(AW18,Depths,_xlfn.XLOOKUP($G18,Structures,StructureDamages),,-1)+(AW18-MAX(IF(Depths&lt;AW18,Depths)))*(_xlfn.XLOOKUP(AW18,Depths,_xlfn.XLOOKUP($G18,Structures,StructureDamages),,1)-_xlfn.XLOOKUP(AW18,Depths,_xlfn.XLOOKUP($G18,Structures,StructureDamages),,-1))/(MIN(IF(Depths&gt;AW18,Depths))-MAX(IF(Depths&lt;AW18,Depths))))*$P18)</f>
        <v>89924.929919999704</v>
      </c>
      <c r="BI18" s="183" cm="1">
        <f t="array" ref="BI18">IF(AX18="no inundation",0,(_xlfn.XLOOKUP(AX18,Depths,_xlfn.XLOOKUP($G18,Structures,StructureDamages),,-1)+(AX18-MAX(IF(Depths&lt;AX18,Depths)))*(_xlfn.XLOOKUP(AX18,Depths,_xlfn.XLOOKUP($G18,Structures,StructureDamages),,1)-_xlfn.XLOOKUP(AX18,Depths,_xlfn.XLOOKUP($G18,Structures,StructureDamages),,-1))/(MIN(IF(Depths&gt;AX18,Depths))-MAX(IF(Depths&lt;AX18,Depths))))*$P18)</f>
        <v>103725.61920000032</v>
      </c>
      <c r="BJ18" s="183" cm="1">
        <f t="array" ref="BJ18">IF(AY18="no inundation",0,(_xlfn.XLOOKUP(AY18,Depths,_xlfn.XLOOKUP($G18,Structures,StructureDamages),,-1)+(AY18-MAX(IF(Depths&lt;AY18,Depths)))*(_xlfn.XLOOKUP(AY18,Depths,_xlfn.XLOOKUP($G18,Structures,StructureDamages),,1)-_xlfn.XLOOKUP(AY18,Depths,_xlfn.XLOOKUP($G18,Structures,StructureDamages),,-1))/(MIN(IF(Depths&gt;AY18,Depths))-MAX(IF(Depths&lt;AY18,Depths))))*$P18)</f>
        <v>110213.91359999959</v>
      </c>
      <c r="BK18" s="183" cm="1">
        <f t="array" ref="BK18">IF(AZ18="no inundation",0,(_xlfn.XLOOKUP(AZ18,Depths,_xlfn.XLOOKUP($G18,Structures,StructureDamages),,-1)+(AZ18-MAX(IF(Depths&lt;AZ18,Depths)))*(_xlfn.XLOOKUP(AZ18,Depths,_xlfn.XLOOKUP($G18,Structures,StructureDamages),,1)-_xlfn.XLOOKUP(AZ18,Depths,_xlfn.XLOOKUP($G18,Structures,StructureDamages),,-1))/(MIN(IF(Depths&gt;AZ18,Depths))-MAX(IF(Depths&lt;AZ18,Depths))))*$P18)</f>
        <v>145352.30975999922</v>
      </c>
      <c r="BL18" s="183" cm="1">
        <f t="array" ref="BL18">IF(BA18="no inundation",0,(_xlfn.XLOOKUP(BA18,Depths,_xlfn.XLOOKUP($G18,Structures,StructureDamages),,-1)+(BA18-MAX(IF(Depths&lt;BA18,Depths)))*(_xlfn.XLOOKUP(BA18,Depths,_xlfn.XLOOKUP($G18,Structures,StructureDamages),,1)-_xlfn.XLOOKUP(BA18,Depths,_xlfn.XLOOKUP($G18,Structures,StructureDamages),,-1))/(MIN(IF(Depths&gt;BA18,Depths))-MAX(IF(Depths&lt;BA18,Depths))))*$P18)</f>
        <v>156183.552</v>
      </c>
      <c r="BM18" s="183" cm="1">
        <f t="array" ref="BM18">IF(BB18="no inundation",0,(_xlfn.XLOOKUP(BB18,Depths,_xlfn.XLOOKUP($G18,Structures,StructureDamages),,-1)+(BB18-MAX(IF(Depths&lt;BB18,Depths)))*(_xlfn.XLOOKUP(BB18,Depths,_xlfn.XLOOKUP($G18,Structures,StructureDamages),,1)-_xlfn.XLOOKUP(BB18,Depths,_xlfn.XLOOKUP($G18,Structures,StructureDamages),,-1))/(MIN(IF(Depths&gt;BB18,Depths))-MAX(IF(Depths&lt;BB18,Depths))))*$P18)</f>
        <v>163432.44288000002</v>
      </c>
      <c r="BN18" s="184" cm="1">
        <f t="array" ref="BN18">IF(BC18="no inundation",0,(_xlfn.XLOOKUP(BC18,Depths,_xlfn.XLOOKUP($G18,Structures,StructureDamages),,-1)+(BC18-MAX(IF(Depths&lt;BC18,Depths)))*(_xlfn.XLOOKUP(BC18,Depths,_xlfn.XLOOKUP($G18,Structures,StructureDamages),,1)-_xlfn.XLOOKUP(BC18,Depths,_xlfn.XLOOKUP($G18,Structures,StructureDamages),,-1))/(MIN(IF(Depths&gt;BC18,Depths))-MAX(IF(Depths&lt;BC18,Depths))))*$P18)</f>
        <v>168625.25567999968</v>
      </c>
      <c r="BO18" s="185"/>
      <c r="BP18" s="182" cm="1">
        <f t="array" ref="BP18">IF(AT18="no inundation",0,(_xlfn.XLOOKUP(AT18,Depths,_xlfn.XLOOKUP($G18,Structures,ContentDamages),,-1)+(AT18-MAX(IF(Depths&lt;AT18,Depths)))*(_xlfn.XLOOKUP(AT18,Depths,_xlfn.XLOOKUP($G18,Structures,ContentDamages),,1)-_xlfn.XLOOKUP(AT18,Depths,_xlfn.XLOOKUP($G18,Structures,ContentDamages),,-1))/(MIN(IF(Depths&gt;AT18,Depths))-MAX(IF(Depths&lt;AT18,Depths))))*$R18)</f>
        <v>0</v>
      </c>
      <c r="BQ18" s="183" cm="1">
        <f t="array" ref="BQ18">IF(AU18="no inundation",0,(_xlfn.XLOOKUP(AU18,Depths,_xlfn.XLOOKUP($G18,Structures,ContentDamages),,-1)+(AU18-MAX(IF(Depths&lt;AU18,Depths)))*(_xlfn.XLOOKUP(AU18,Depths,_xlfn.XLOOKUP($G18,Structures,ContentDamages),,1)-_xlfn.XLOOKUP(AU18,Depths,_xlfn.XLOOKUP($G18,Structures,ContentDamages),,-1))/(MIN(IF(Depths&gt;AU18,Depths))-MAX(IF(Depths&lt;AU18,Depths))))*$R18)</f>
        <v>0</v>
      </c>
      <c r="BR18" s="183" cm="1">
        <f t="array" ref="BR18">IF(AV18="no inundation",0,(_xlfn.XLOOKUP(AV18,Depths,_xlfn.XLOOKUP($G18,Structures,ContentDamages),,-1)+(AV18-MAX(IF(Depths&lt;AV18,Depths)))*(_xlfn.XLOOKUP(AV18,Depths,_xlfn.XLOOKUP($G18,Structures,ContentDamages),,1)-_xlfn.XLOOKUP(AV18,Depths,_xlfn.XLOOKUP($G18,Structures,ContentDamages),,-1))/(MIN(IF(Depths&gt;AV18,Depths))-MAX(IF(Depths&lt;AV18,Depths))))*$R18)</f>
        <v>32951.416864559062</v>
      </c>
      <c r="BS18" s="183" cm="1">
        <f t="array" ref="BS18">IF(AW18="no inundation",0,(_xlfn.XLOOKUP(AW18,Depths,_xlfn.XLOOKUP($G18,Structures,ContentDamages),,-1)+(AW18-MAX(IF(Depths&lt;AW18,Depths)))*(_xlfn.XLOOKUP(AW18,Depths,_xlfn.XLOOKUP($G18,Structures,ContentDamages),,1)-_xlfn.XLOOKUP(AW18,Depths,_xlfn.XLOOKUP($G18,Structures,ContentDamages),,-1))/(MIN(IF(Depths&gt;AW18,Depths))-MAX(IF(Depths&lt;AW18,Depths))))*$R18)</f>
        <v>199096.11549992138</v>
      </c>
      <c r="BT18" s="183" cm="1">
        <f t="array" ref="BT18">IF(AX18="no inundation",0,(_xlfn.XLOOKUP(AX18,Depths,_xlfn.XLOOKUP($G18,Structures,ContentDamages),,-1)+(AX18-MAX(IF(Depths&lt;AX18,Depths)))*(_xlfn.XLOOKUP(AX18,Depths,_xlfn.XLOOKUP($G18,Structures,ContentDamages),,1)-_xlfn.XLOOKUP(AX18,Depths,_xlfn.XLOOKUP($G18,Structures,ContentDamages),,-1))/(MIN(IF(Depths&gt;AX18,Depths))-MAX(IF(Depths&lt;AX18,Depths))))*$R18)</f>
        <v>254308.44539263187</v>
      </c>
      <c r="BU18" s="183" cm="1">
        <f t="array" ref="BU18">IF(AY18="no inundation",0,(_xlfn.XLOOKUP(AY18,Depths,_xlfn.XLOOKUP($G18,Structures,ContentDamages),,-1)+(AY18-MAX(IF(Depths&lt;AY18,Depths)))*(_xlfn.XLOOKUP(AY18,Depths,_xlfn.XLOOKUP($G18,Structures,ContentDamages),,1)-_xlfn.XLOOKUP(AY18,Depths,_xlfn.XLOOKUP($G18,Structures,ContentDamages),,-1))/(MIN(IF(Depths&gt;AY18,Depths))-MAX(IF(Depths&lt;AY18,Depths))))*$R18)</f>
        <v>291373.28564764297</v>
      </c>
      <c r="BV18" s="183" cm="1">
        <f t="array" ref="BV18">IF(AZ18="no inundation",0,(_xlfn.XLOOKUP(AZ18,Depths,_xlfn.XLOOKUP($G18,Structures,ContentDamages),,-1)+(AZ18-MAX(IF(Depths&lt;AZ18,Depths)))*(_xlfn.XLOOKUP(AZ18,Depths,_xlfn.XLOOKUP($G18,Structures,ContentDamages),,1)-_xlfn.XLOOKUP(AZ18,Depths,_xlfn.XLOOKUP($G18,Structures,ContentDamages),,-1))/(MIN(IF(Depths&gt;AZ18,Depths))-MAX(IF(Depths&lt;AZ18,Depths))))*$R18)</f>
        <v>308448</v>
      </c>
      <c r="BW18" s="183" cm="1">
        <f t="array" ref="BW18">IF(BA18="no inundation",0,(_xlfn.XLOOKUP(BA18,Depths,_xlfn.XLOOKUP($G18,Structures,ContentDamages),,-1)+(BA18-MAX(IF(Depths&lt;BA18,Depths)))*(_xlfn.XLOOKUP(BA18,Depths,_xlfn.XLOOKUP($G18,Structures,ContentDamages),,1)-_xlfn.XLOOKUP(BA18,Depths,_xlfn.XLOOKUP($G18,Structures,ContentDamages),,-1))/(MIN(IF(Depths&gt;BA18,Depths))-MAX(IF(Depths&lt;BA18,Depths))))*$R18)</f>
        <v>308448</v>
      </c>
      <c r="BX18" s="183" cm="1">
        <f t="array" ref="BX18">IF(BB18="no inundation",0,(_xlfn.XLOOKUP(BB18,Depths,_xlfn.XLOOKUP($G18,Structures,ContentDamages),,-1)+(BB18-MAX(IF(Depths&lt;BB18,Depths)))*(_xlfn.XLOOKUP(BB18,Depths,_xlfn.XLOOKUP($G18,Structures,ContentDamages),,1)-_xlfn.XLOOKUP(BB18,Depths,_xlfn.XLOOKUP($G18,Structures,ContentDamages),,-1))/(MIN(IF(Depths&gt;BB18,Depths))-MAX(IF(Depths&lt;BB18,Depths))))*$R18)</f>
        <v>308448</v>
      </c>
      <c r="BY18" s="183" cm="1">
        <f t="array" ref="BY18">IF(BC18="no inundation",0,(_xlfn.XLOOKUP(BC18,Depths,_xlfn.XLOOKUP($G18,Structures,ContentDamages),,-1)+(BC18-MAX(IF(Depths&lt;BC18,Depths)))*(_xlfn.XLOOKUP(BC18,Depths,_xlfn.XLOOKUP($G18,Structures,ContentDamages),,1)-_xlfn.XLOOKUP(BC18,Depths,_xlfn.XLOOKUP($G18,Structures,ContentDamages),,-1))/(MIN(IF(Depths&gt;BC18,Depths))-MAX(IF(Depths&lt;BC18,Depths))))*$R18)</f>
        <v>308448</v>
      </c>
      <c r="BZ18" s="185"/>
      <c r="CA18" s="182">
        <f t="shared" si="23"/>
        <v>0</v>
      </c>
      <c r="CB18" s="183">
        <f t="shared" si="24"/>
        <v>0</v>
      </c>
      <c r="CC18" s="183">
        <f t="shared" si="25"/>
        <v>67832.893984558134</v>
      </c>
      <c r="CD18" s="183">
        <f t="shared" si="26"/>
        <v>289021.04541992105</v>
      </c>
      <c r="CE18" s="183">
        <f t="shared" si="27"/>
        <v>358034.06459263217</v>
      </c>
      <c r="CF18" s="183">
        <f t="shared" si="28"/>
        <v>401587.19924764254</v>
      </c>
      <c r="CG18" s="183">
        <f t="shared" si="29"/>
        <v>453800.30975999922</v>
      </c>
      <c r="CH18" s="183">
        <f t="shared" si="30"/>
        <v>464631.55200000003</v>
      </c>
      <c r="CI18" s="183">
        <f t="shared" si="31"/>
        <v>471880.44287999999</v>
      </c>
      <c r="CJ18" s="184">
        <f t="shared" si="32"/>
        <v>477073.25567999971</v>
      </c>
      <c r="CK18" s="177"/>
    </row>
    <row r="19" spans="1:89" ht="16.5" customHeight="1" thickTop="1" x14ac:dyDescent="0.35">
      <c r="E19" s="33" t="s">
        <v>21</v>
      </c>
      <c r="F19" s="34" t="s">
        <v>31</v>
      </c>
      <c r="G19" s="10" t="s">
        <v>190</v>
      </c>
      <c r="H19" s="11" t="s">
        <v>242</v>
      </c>
      <c r="I19" s="12"/>
      <c r="J19" s="14"/>
      <c r="K19" s="26"/>
      <c r="L19" s="12"/>
      <c r="M19" s="14">
        <v>5</v>
      </c>
      <c r="N19" s="138">
        <v>457454</v>
      </c>
      <c r="O19" s="140">
        <v>0.04</v>
      </c>
      <c r="P19" s="195">
        <f t="shared" si="33"/>
        <v>439155.83999999997</v>
      </c>
      <c r="Q19" s="20">
        <f>_xlfn.XLOOKUP(G19,'Content to Structure Ratios'!$D$3:$D$55,'Content to Structure Ratios'!$E$3:$E$55)</f>
        <v>1</v>
      </c>
      <c r="R19" s="183">
        <f t="shared" si="34"/>
        <v>439155.83999999997</v>
      </c>
      <c r="S19" s="13">
        <v>1097.4100000000001</v>
      </c>
      <c r="T19" s="14">
        <v>1097.08</v>
      </c>
      <c r="U19" s="15">
        <v>-0.33000000000015461</v>
      </c>
      <c r="V19" s="179">
        <f t="shared" si="11"/>
        <v>1097.08</v>
      </c>
      <c r="W19" s="192"/>
      <c r="X19" s="22">
        <v>1087.5039999999999</v>
      </c>
      <c r="Y19" s="16">
        <v>1092.056</v>
      </c>
      <c r="Z19" s="16">
        <v>1094.3130000000001</v>
      </c>
      <c r="AA19" s="16">
        <v>1096.249</v>
      </c>
      <c r="AB19" s="16">
        <v>1097.73</v>
      </c>
      <c r="AC19" s="16">
        <v>1098.8699999999999</v>
      </c>
      <c r="AD19" s="16">
        <v>1100.3499999999999</v>
      </c>
      <c r="AE19" s="16">
        <v>1101.78</v>
      </c>
      <c r="AF19" s="16">
        <v>1103.53</v>
      </c>
      <c r="AG19" s="16">
        <v>1104.8699999999999</v>
      </c>
      <c r="AH19" s="177"/>
      <c r="AI19" s="178">
        <f t="shared" si="35"/>
        <v>-9.9060000000001764</v>
      </c>
      <c r="AJ19" s="179">
        <f t="shared" si="36"/>
        <v>-5.3540000000000418</v>
      </c>
      <c r="AK19" s="179">
        <f t="shared" si="37"/>
        <v>-3.09699999999998</v>
      </c>
      <c r="AL19" s="179">
        <f t="shared" si="38"/>
        <v>-1.1610000000000582</v>
      </c>
      <c r="AM19" s="179">
        <f t="shared" si="39"/>
        <v>0.31999999999993634</v>
      </c>
      <c r="AN19" s="179">
        <f t="shared" si="40"/>
        <v>1.459999999999809</v>
      </c>
      <c r="AO19" s="179">
        <f t="shared" si="41"/>
        <v>2.9399999999998272</v>
      </c>
      <c r="AP19" s="179">
        <f t="shared" si="42"/>
        <v>4.3699999999998909</v>
      </c>
      <c r="AQ19" s="179">
        <f t="shared" si="43"/>
        <v>6.1199999999998909</v>
      </c>
      <c r="AR19" s="180">
        <f t="shared" si="44"/>
        <v>7.459999999999809</v>
      </c>
      <c r="AS19" s="181"/>
      <c r="AT19" s="166" t="str">
        <f t="shared" si="13"/>
        <v>no inundation</v>
      </c>
      <c r="AU19" s="87" t="str">
        <f t="shared" si="14"/>
        <v>no inundation</v>
      </c>
      <c r="AV19" s="87" t="str">
        <f t="shared" si="15"/>
        <v>no inundation</v>
      </c>
      <c r="AW19" s="87" t="str">
        <f t="shared" si="16"/>
        <v>no inundation</v>
      </c>
      <c r="AX19" s="87">
        <f t="shared" si="17"/>
        <v>0.31999999999993634</v>
      </c>
      <c r="AY19" s="87">
        <f t="shared" si="18"/>
        <v>1.459999999999809</v>
      </c>
      <c r="AZ19" s="87">
        <f t="shared" si="19"/>
        <v>2.9399999999998272</v>
      </c>
      <c r="BA19" s="87">
        <f t="shared" si="20"/>
        <v>4.3699999999998909</v>
      </c>
      <c r="BB19" s="87">
        <f t="shared" si="21"/>
        <v>6.1199999999998909</v>
      </c>
      <c r="BC19" s="157">
        <f t="shared" si="22"/>
        <v>7.459999999999809</v>
      </c>
      <c r="BD19" s="177"/>
      <c r="BE19" s="182" cm="1">
        <f t="array" ref="BE19">IF(AT19="no inundation",0,(_xlfn.XLOOKUP(AT19,Depths,_xlfn.XLOOKUP($G19,Structures,StructureDamages),,-1)+(AT19-MAX(IF(Depths&lt;AT19,Depths)))*(_xlfn.XLOOKUP(AT19,Depths,_xlfn.XLOOKUP($G19,Structures,StructureDamages),,1)-_xlfn.XLOOKUP(AT19,Depths,_xlfn.XLOOKUP($G19,Structures,StructureDamages),,-1))/(MIN(IF(Depths&gt;AT19,Depths))-MAX(IF(Depths&lt;AT19,Depths))))*$P19)</f>
        <v>0</v>
      </c>
      <c r="BF19" s="183" cm="1">
        <f t="array" ref="BF19">IF(AU19="no inundation",0,(_xlfn.XLOOKUP(AU19,Depths,_xlfn.XLOOKUP($G19,Structures,StructureDamages),,-1)+(AU19-MAX(IF(Depths&lt;AU19,Depths)))*(_xlfn.XLOOKUP(AU19,Depths,_xlfn.XLOOKUP($G19,Structures,StructureDamages),,1)-_xlfn.XLOOKUP(AU19,Depths,_xlfn.XLOOKUP($G19,Structures,StructureDamages),,-1))/(MIN(IF(Depths&gt;AU19,Depths))-MAX(IF(Depths&lt;AU19,Depths))))*$P19)</f>
        <v>0</v>
      </c>
      <c r="BG19" s="183" cm="1">
        <f t="array" ref="BG19">IF(AV19="no inundation",0,(_xlfn.XLOOKUP(AV19,Depths,_xlfn.XLOOKUP($G19,Structures,StructureDamages),,-1)+(AV19-MAX(IF(Depths&lt;AV19,Depths)))*(_xlfn.XLOOKUP(AV19,Depths,_xlfn.XLOOKUP($G19,Structures,StructureDamages),,1)-_xlfn.XLOOKUP(AV19,Depths,_xlfn.XLOOKUP($G19,Structures,StructureDamages),,-1))/(MIN(IF(Depths&gt;AV19,Depths))-MAX(IF(Depths&lt;AV19,Depths))))*$P19)</f>
        <v>0</v>
      </c>
      <c r="BH19" s="183" cm="1">
        <f t="array" ref="BH19">IF(AW19="no inundation",0,(_xlfn.XLOOKUP(AW19,Depths,_xlfn.XLOOKUP($G19,Structures,StructureDamages),,-1)+(AW19-MAX(IF(Depths&lt;AW19,Depths)))*(_xlfn.XLOOKUP(AW19,Depths,_xlfn.XLOOKUP($G19,Structures,StructureDamages),,1)-_xlfn.XLOOKUP(AW19,Depths,_xlfn.XLOOKUP($G19,Structures,StructureDamages),,-1))/(MIN(IF(Depths&gt;AW19,Depths))-MAX(IF(Depths&lt;AW19,Depths))))*$P19)</f>
        <v>0</v>
      </c>
      <c r="BI19" s="183" cm="1">
        <f t="array" ref="BI19">IF(AX19="no inundation",0,(_xlfn.XLOOKUP(AX19,Depths,_xlfn.XLOOKUP($G19,Structures,StructureDamages),,-1)+(AX19-MAX(IF(Depths&lt;AX19,Depths)))*(_xlfn.XLOOKUP(AX19,Depths,_xlfn.XLOOKUP($G19,Structures,StructureDamages),,1)-_xlfn.XLOOKUP(AX19,Depths,_xlfn.XLOOKUP($G19,Structures,StructureDamages),,-1))/(MIN(IF(Depths&gt;AX19,Depths))-MAX(IF(Depths&lt;AX19,Depths))))*$P19)</f>
        <v>72759.339571197241</v>
      </c>
      <c r="BJ19" s="183" cm="1">
        <f t="array" ref="BJ19">IF(AY19="no inundation",0,(_xlfn.XLOOKUP(AY19,Depths,_xlfn.XLOOKUP($G19,Structures,StructureDamages),,-1)+(AY19-MAX(IF(Depths&lt;AY19,Depths)))*(_xlfn.XLOOKUP(AY19,Depths,_xlfn.XLOOKUP($G19,Structures,StructureDamages),,1)-_xlfn.XLOOKUP(AY19,Depths,_xlfn.XLOOKUP($G19,Structures,StructureDamages),,-1))/(MIN(IF(Depths&gt;AY19,Depths))-MAX(IF(Depths&lt;AY19,Depths))))*$P19)</f>
        <v>120100.33912319264</v>
      </c>
      <c r="BK19" s="183" cm="1">
        <f t="array" ref="BK19">IF(AZ19="no inundation",0,(_xlfn.XLOOKUP(AZ19,Depths,_xlfn.XLOOKUP($G19,Structures,StructureDamages),,-1)+(AZ19-MAX(IF(Depths&lt;AZ19,Depths)))*(_xlfn.XLOOKUP(AZ19,Depths,_xlfn.XLOOKUP($G19,Structures,StructureDamages),,1)-_xlfn.XLOOKUP(AZ19,Depths,_xlfn.XLOOKUP($G19,Structures,StructureDamages),,-1))/(MIN(IF(Depths&gt;AZ19,Depths))-MAX(IF(Depths&lt;AZ19,Depths))))*$P19)</f>
        <v>173993.54380799393</v>
      </c>
      <c r="BL19" s="183" cm="1">
        <f t="array" ref="BL19">IF(BA19="no inundation",0,(_xlfn.XLOOKUP(BA19,Depths,_xlfn.XLOOKUP($G19,Structures,StructureDamages),,-1)+(BA19-MAX(IF(Depths&lt;BA19,Depths)))*(_xlfn.XLOOKUP(BA19,Depths,_xlfn.XLOOKUP($G19,Structures,StructureDamages),,1)-_xlfn.XLOOKUP(BA19,Depths,_xlfn.XLOOKUP($G19,Structures,StructureDamages),,-1))/(MIN(IF(Depths&gt;BA19,Depths))-MAX(IF(Depths&lt;BA19,Depths))))*$P19)</f>
        <v>216754.14794879706</v>
      </c>
      <c r="BM19" s="183" cm="1">
        <f t="array" ref="BM19">IF(BB19="no inundation",0,(_xlfn.XLOOKUP(BB19,Depths,_xlfn.XLOOKUP($G19,Structures,StructureDamages),,-1)+(BB19-MAX(IF(Depths&lt;BB19,Depths)))*(_xlfn.XLOOKUP(BB19,Depths,_xlfn.XLOOKUP($G19,Structures,StructureDamages),,1)-_xlfn.XLOOKUP(BB19,Depths,_xlfn.XLOOKUP($G19,Structures,StructureDamages),,-1))/(MIN(IF(Depths&gt;BB19,Depths))-MAX(IF(Depths&lt;BB19,Depths))))*$P19)</f>
        <v>259769.46247679775</v>
      </c>
      <c r="BN19" s="184" cm="1">
        <f t="array" ref="BN19">IF(BC19="no inundation",0,(_xlfn.XLOOKUP(BC19,Depths,_xlfn.XLOOKUP($G19,Structures,StructureDamages),,-1)+(BC19-MAX(IF(Depths&lt;BC19,Depths)))*(_xlfn.XLOOKUP(BC19,Depths,_xlfn.XLOOKUP($G19,Structures,StructureDamages),,1)-_xlfn.XLOOKUP(BC19,Depths,_xlfn.XLOOKUP($G19,Structures,StructureDamages),,-1))/(MIN(IF(Depths&gt;BC19,Depths))-MAX(IF(Depths&lt;BC19,Depths))))*$P19)</f>
        <v>285626.95833599666</v>
      </c>
      <c r="BO19" s="185"/>
      <c r="BP19" s="182" cm="1">
        <f t="array" ref="BP19">IF(AT19="no inundation",0,(_xlfn.XLOOKUP(AT19,Depths,_xlfn.XLOOKUP($G19,Structures,ContentDamages),,-1)+(AT19-MAX(IF(Depths&lt;AT19,Depths)))*(_xlfn.XLOOKUP(AT19,Depths,_xlfn.XLOOKUP($G19,Structures,ContentDamages),,1)-_xlfn.XLOOKUP(AT19,Depths,_xlfn.XLOOKUP($G19,Structures,ContentDamages),,-1))/(MIN(IF(Depths&gt;AT19,Depths))-MAX(IF(Depths&lt;AT19,Depths))))*$R19)</f>
        <v>0</v>
      </c>
      <c r="BQ19" s="183" cm="1">
        <f t="array" ref="BQ19">IF(AU19="no inundation",0,(_xlfn.XLOOKUP(AU19,Depths,_xlfn.XLOOKUP($G19,Structures,ContentDamages),,-1)+(AU19-MAX(IF(Depths&lt;AU19,Depths)))*(_xlfn.XLOOKUP(AU19,Depths,_xlfn.XLOOKUP($G19,Structures,ContentDamages),,1)-_xlfn.XLOOKUP(AU19,Depths,_xlfn.XLOOKUP($G19,Structures,ContentDamages),,-1))/(MIN(IF(Depths&gt;AU19,Depths))-MAX(IF(Depths&lt;AU19,Depths))))*$R19)</f>
        <v>0</v>
      </c>
      <c r="BR19" s="183" cm="1">
        <f t="array" ref="BR19">IF(AV19="no inundation",0,(_xlfn.XLOOKUP(AV19,Depths,_xlfn.XLOOKUP($G19,Structures,ContentDamages),,-1)+(AV19-MAX(IF(Depths&lt;AV19,Depths)))*(_xlfn.XLOOKUP(AV19,Depths,_xlfn.XLOOKUP($G19,Structures,ContentDamages),,1)-_xlfn.XLOOKUP(AV19,Depths,_xlfn.XLOOKUP($G19,Structures,ContentDamages),,-1))/(MIN(IF(Depths&gt;AV19,Depths))-MAX(IF(Depths&lt;AV19,Depths))))*$R19)</f>
        <v>0</v>
      </c>
      <c r="BS19" s="183" cm="1">
        <f t="array" ref="BS19">IF(AW19="no inundation",0,(_xlfn.XLOOKUP(AW19,Depths,_xlfn.XLOOKUP($G19,Structures,ContentDamages),,-1)+(AW19-MAX(IF(Depths&lt;AW19,Depths)))*(_xlfn.XLOOKUP(AW19,Depths,_xlfn.XLOOKUP($G19,Structures,ContentDamages),,1)-_xlfn.XLOOKUP(AW19,Depths,_xlfn.XLOOKUP($G19,Structures,ContentDamages),,-1))/(MIN(IF(Depths&gt;AW19,Depths))-MAX(IF(Depths&lt;AW19,Depths))))*$R19)</f>
        <v>0</v>
      </c>
      <c r="BT19" s="183" cm="1">
        <f t="array" ref="BT19">IF(AX19="no inundation",0,(_xlfn.XLOOKUP(AX19,Depths,_xlfn.XLOOKUP($G19,Structures,ContentDamages),,-1)+(AX19-MAX(IF(Depths&lt;AX19,Depths)))*(_xlfn.XLOOKUP(AX19,Depths,_xlfn.XLOOKUP($G19,Structures,ContentDamages),,1)-_xlfn.XLOOKUP(AX19,Depths,_xlfn.XLOOKUP($G19,Structures,ContentDamages),,-1))/(MIN(IF(Depths&gt;AX19,Depths))-MAX(IF(Depths&lt;AX19,Depths))))*$R19)</f>
        <v>42879.176217598542</v>
      </c>
      <c r="BU19" s="183" cm="1">
        <f t="array" ref="BU19">IF(AY19="no inundation",0,(_xlfn.XLOOKUP(AY19,Depths,_xlfn.XLOOKUP($G19,Structures,ContentDamages),,-1)+(AY19-MAX(IF(Depths&lt;AY19,Depths)))*(_xlfn.XLOOKUP(AY19,Depths,_xlfn.XLOOKUP($G19,Structures,ContentDamages),,1)-_xlfn.XLOOKUP(AY19,Depths,_xlfn.XLOOKUP($G19,Structures,ContentDamages),,-1))/(MIN(IF(Depths&gt;AY19,Depths))-MAX(IF(Depths&lt;AY19,Depths))))*$R19)</f>
        <v>67700.26429439614</v>
      </c>
      <c r="BV19" s="183" cm="1">
        <f t="array" ref="BV19">IF(AZ19="no inundation",0,(_xlfn.XLOOKUP(AZ19,Depths,_xlfn.XLOOKUP($G19,Structures,ContentDamages),,-1)+(AZ19-MAX(IF(Depths&lt;AZ19,Depths)))*(_xlfn.XLOOKUP(AZ19,Depths,_xlfn.XLOOKUP($G19,Structures,ContentDamages),,1)-_xlfn.XLOOKUP(AZ19,Depths,_xlfn.XLOOKUP($G19,Structures,ContentDamages),,-1))/(MIN(IF(Depths&gt;AZ19,Depths))-MAX(IF(Depths&lt;AZ19,Depths))))*$R19)</f>
        <v>95533.96143359688</v>
      </c>
      <c r="BW19" s="183" cm="1">
        <f t="array" ref="BW19">IF(BA19="no inundation",0,(_xlfn.XLOOKUP(BA19,Depths,_xlfn.XLOOKUP($G19,Structures,ContentDamages),,-1)+(BA19-MAX(IF(Depths&lt;BA19,Depths)))*(_xlfn.XLOOKUP(BA19,Depths,_xlfn.XLOOKUP($G19,Structures,ContentDamages),,1)-_xlfn.XLOOKUP(BA19,Depths,_xlfn.XLOOKUP($G19,Structures,ContentDamages),,-1))/(MIN(IF(Depths&gt;BA19,Depths))-MAX(IF(Depths&lt;BA19,Depths))))*$R19)</f>
        <v>117900.16836479852</v>
      </c>
      <c r="BX19" s="183" cm="1">
        <f t="array" ref="BX19">IF(BB19="no inundation",0,(_xlfn.XLOOKUP(BB19,Depths,_xlfn.XLOOKUP($G19,Structures,ContentDamages),,-1)+(BB19-MAX(IF(Depths&lt;BB19,Depths)))*(_xlfn.XLOOKUP(BB19,Depths,_xlfn.XLOOKUP($G19,Structures,ContentDamages),,1)-_xlfn.XLOOKUP(BB19,Depths,_xlfn.XLOOKUP($G19,Structures,ContentDamages),,-1))/(MIN(IF(Depths&gt;BB19,Depths))-MAX(IF(Depths&lt;BB19,Depths))))*$R19)</f>
        <v>139546.15971839888</v>
      </c>
      <c r="BY19" s="183" cm="1">
        <f t="array" ref="BY19">IF(BC19="no inundation",0,(_xlfn.XLOOKUP(BC19,Depths,_xlfn.XLOOKUP($G19,Structures,ContentDamages),,-1)+(BC19-MAX(IF(Depths&lt;BC19,Depths)))*(_xlfn.XLOOKUP(BC19,Depths,_xlfn.XLOOKUP($G19,Structures,ContentDamages),,1)-_xlfn.XLOOKUP(BC19,Depths,_xlfn.XLOOKUP($G19,Structures,ContentDamages),,-1))/(MIN(IF(Depths&gt;BC19,Depths))-MAX(IF(Depths&lt;BC19,Depths))))*$R19)</f>
        <v>152272.89596159841</v>
      </c>
      <c r="BZ19" s="185"/>
      <c r="CA19" s="182">
        <f t="shared" si="23"/>
        <v>0</v>
      </c>
      <c r="CB19" s="183">
        <f t="shared" si="24"/>
        <v>0</v>
      </c>
      <c r="CC19" s="183">
        <f t="shared" si="25"/>
        <v>0</v>
      </c>
      <c r="CD19" s="183">
        <f t="shared" si="26"/>
        <v>0</v>
      </c>
      <c r="CE19" s="183">
        <f t="shared" si="27"/>
        <v>115638.51578879578</v>
      </c>
      <c r="CF19" s="183">
        <f t="shared" si="28"/>
        <v>187800.60341758878</v>
      </c>
      <c r="CG19" s="183">
        <f t="shared" si="29"/>
        <v>269527.50524159078</v>
      </c>
      <c r="CH19" s="183">
        <f t="shared" si="30"/>
        <v>334654.31631359557</v>
      </c>
      <c r="CI19" s="183">
        <f t="shared" si="31"/>
        <v>399315.62219519663</v>
      </c>
      <c r="CJ19" s="184">
        <f t="shared" si="32"/>
        <v>437899.8542975951</v>
      </c>
      <c r="CK19" s="177"/>
    </row>
    <row r="20" spans="1:89" ht="16.5" customHeight="1" x14ac:dyDescent="0.35">
      <c r="E20" s="33" t="s">
        <v>21</v>
      </c>
      <c r="F20" s="35" t="s">
        <v>268</v>
      </c>
      <c r="G20" s="10" t="s">
        <v>143</v>
      </c>
      <c r="H20" s="11" t="s">
        <v>248</v>
      </c>
      <c r="I20" s="12"/>
      <c r="J20" s="14"/>
      <c r="K20" s="26"/>
      <c r="L20" s="12"/>
      <c r="M20" s="14"/>
      <c r="N20" s="138">
        <v>45000</v>
      </c>
      <c r="O20" s="140">
        <v>0</v>
      </c>
      <c r="P20" s="195">
        <f t="shared" si="33"/>
        <v>45000</v>
      </c>
      <c r="Q20" s="20">
        <f>_xlfn.XLOOKUP(G20,'Content to Structure Ratios'!$D$3:$D$55,'Content to Structure Ratios'!$E$3:$E$55)</f>
        <v>0</v>
      </c>
      <c r="R20" s="183">
        <f t="shared" si="34"/>
        <v>0</v>
      </c>
      <c r="S20" s="13">
        <v>1180.3800000000001</v>
      </c>
      <c r="T20" s="14">
        <v>1178.3800000000001</v>
      </c>
      <c r="U20" s="15">
        <v>0</v>
      </c>
      <c r="V20" s="179">
        <f t="shared" si="11"/>
        <v>1180.3800000000001</v>
      </c>
      <c r="W20" s="192"/>
      <c r="X20" s="22">
        <v>1180.8800000000001</v>
      </c>
      <c r="Y20" s="16">
        <v>1181</v>
      </c>
      <c r="Z20" s="16">
        <v>1182</v>
      </c>
      <c r="AA20" s="16">
        <v>1183</v>
      </c>
      <c r="AB20" s="16">
        <v>1184</v>
      </c>
      <c r="AC20" s="16">
        <v>1185</v>
      </c>
      <c r="AD20" s="16">
        <v>1186</v>
      </c>
      <c r="AE20" s="16">
        <v>1187</v>
      </c>
      <c r="AF20" s="16">
        <v>1188</v>
      </c>
      <c r="AG20" s="16">
        <v>1189</v>
      </c>
      <c r="AH20" s="177"/>
      <c r="AI20" s="178">
        <f t="shared" si="35"/>
        <v>0.5</v>
      </c>
      <c r="AJ20" s="179">
        <f t="shared" ref="AJ20:AJ51" si="45">(Y20-$S20)</f>
        <v>0.61999999999989086</v>
      </c>
      <c r="AK20" s="179">
        <f t="shared" ref="AK20" si="46">(Z20-$S20)</f>
        <v>1.6199999999998909</v>
      </c>
      <c r="AL20" s="179">
        <f t="shared" ref="AL20" si="47">(AA20-$S20)</f>
        <v>2.6199999999998909</v>
      </c>
      <c r="AM20" s="179">
        <f t="shared" ref="AM20" si="48">(AB20-$S20)</f>
        <v>3.6199999999998909</v>
      </c>
      <c r="AN20" s="179">
        <f t="shared" ref="AN20" si="49">(AC20-$S20)</f>
        <v>4.6199999999998909</v>
      </c>
      <c r="AO20" s="179">
        <f t="shared" ref="AO20" si="50">(AD20-$S20)</f>
        <v>5.6199999999998909</v>
      </c>
      <c r="AP20" s="179">
        <f t="shared" ref="AP20" si="51">(AE20-$S20)</f>
        <v>6.6199999999998909</v>
      </c>
      <c r="AQ20" s="179">
        <f t="shared" ref="AQ20" si="52">(AF20-$S20)</f>
        <v>7.6199999999998909</v>
      </c>
      <c r="AR20" s="180">
        <f t="shared" ref="AR20" si="53">(AG20-$S20)</f>
        <v>8.6199999999998909</v>
      </c>
      <c r="AS20" s="181"/>
      <c r="AT20" s="166">
        <f t="shared" si="13"/>
        <v>0.5</v>
      </c>
      <c r="AU20" s="87">
        <f t="shared" si="14"/>
        <v>0.61999999999989086</v>
      </c>
      <c r="AV20" s="87">
        <f t="shared" si="15"/>
        <v>1.6199999999998909</v>
      </c>
      <c r="AW20" s="87">
        <f t="shared" si="16"/>
        <v>2.6199999999998909</v>
      </c>
      <c r="AX20" s="87">
        <f t="shared" si="17"/>
        <v>3.6199999999998909</v>
      </c>
      <c r="AY20" s="87">
        <f t="shared" si="18"/>
        <v>4.6199999999998909</v>
      </c>
      <c r="AZ20" s="87">
        <f t="shared" si="19"/>
        <v>5.6199999999998909</v>
      </c>
      <c r="BA20" s="87">
        <f t="shared" si="20"/>
        <v>6.6199999999998909</v>
      </c>
      <c r="BB20" s="87">
        <f t="shared" si="21"/>
        <v>7.6199999999998909</v>
      </c>
      <c r="BC20" s="157">
        <f t="shared" si="22"/>
        <v>8.6199999999998909</v>
      </c>
      <c r="BD20" s="177"/>
      <c r="BE20" s="182" cm="1">
        <f t="array" ref="BE20">IF(AT20="no inundation",0,(_xlfn.XLOOKUP(AT20,Depths,_xlfn.XLOOKUP($G20,Structures,StructureDamages),,-1)+(AT20-MAX(IF(Depths&lt;AT20,Depths)))*(_xlfn.XLOOKUP(AT20,Depths,_xlfn.XLOOKUP($G20,Structures,StructureDamages),,1)-_xlfn.XLOOKUP(AT20,Depths,_xlfn.XLOOKUP($G20,Structures,StructureDamages),,-1))/(MIN(IF(Depths&gt;AT20,Depths))-MAX(IF(Depths&lt;AT20,Depths))))*$P20)</f>
        <v>1259.9999999999998</v>
      </c>
      <c r="BF20" s="183" cm="1">
        <f t="array" ref="BF20">IF(AU20="no inundation",0,(_xlfn.XLOOKUP(AU20,Depths,_xlfn.XLOOKUP($G20,Structures,StructureDamages),,-1)+(AU20-MAX(IF(Depths&lt;AU20,Depths)))*(_xlfn.XLOOKUP(AU20,Depths,_xlfn.XLOOKUP($G20,Structures,StructureDamages),,1)-_xlfn.XLOOKUP(AU20,Depths,_xlfn.XLOOKUP($G20,Structures,StructureDamages),,-1))/(MIN(IF(Depths&gt;AU20,Depths))-MAX(IF(Depths&lt;AU20,Depths))))*$P20)</f>
        <v>3311.9999999981337</v>
      </c>
      <c r="BG20" s="183" cm="1">
        <f t="array" ref="BG20">IF(AV20="no inundation",0,(_xlfn.XLOOKUP(AV20,Depths,_xlfn.XLOOKUP($G20,Structures,StructureDamages),,-1)+(AV20-MAX(IF(Depths&lt;AV20,Depths)))*(_xlfn.XLOOKUP(AV20,Depths,_xlfn.XLOOKUP($G20,Structures,StructureDamages),,1)-_xlfn.XLOOKUP(AV20,Depths,_xlfn.XLOOKUP($G20,Structures,StructureDamages),,-1))/(MIN(IF(Depths&gt;AV20,Depths))-MAX(IF(Depths&lt;AV20,Depths))))*$P20)</f>
        <v>15027.299999999081</v>
      </c>
      <c r="BH20" s="183" cm="1">
        <f t="array" ref="BH20">IF(AW20="no inundation",0,(_xlfn.XLOOKUP(AW20,Depths,_xlfn.XLOOKUP($G20,Structures,StructureDamages),,-1)+(AW20-MAX(IF(Depths&lt;AW20,Depths)))*(_xlfn.XLOOKUP(AW20,Depths,_xlfn.XLOOKUP($G20,Structures,StructureDamages),,1)-_xlfn.XLOOKUP(AW20,Depths,_xlfn.XLOOKUP($G20,Structures,StructureDamages),,-1))/(MIN(IF(Depths&gt;AW20,Depths))-MAX(IF(Depths&lt;AW20,Depths))))*$P20)</f>
        <v>22800.599999999191</v>
      </c>
      <c r="BI20" s="183" cm="1">
        <f t="array" ref="BI20">IF(AX20="no inundation",0,(_xlfn.XLOOKUP(AX20,Depths,_xlfn.XLOOKUP($G20,Structures,StructureDamages),,-1)+(AX20-MAX(IF(Depths&lt;AX20,Depths)))*(_xlfn.XLOOKUP(AX20,Depths,_xlfn.XLOOKUP($G20,Structures,StructureDamages),,1)-_xlfn.XLOOKUP(AX20,Depths,_xlfn.XLOOKUP($G20,Structures,StructureDamages),,-1))/(MIN(IF(Depths&gt;AX20,Depths))-MAX(IF(Depths&lt;AX20,Depths))))*$P20)</f>
        <v>29566.799999999297</v>
      </c>
      <c r="BJ20" s="183" cm="1">
        <f t="array" ref="BJ20">IF(AY20="no inundation",0,(_xlfn.XLOOKUP(AY20,Depths,_xlfn.XLOOKUP($G20,Structures,StructureDamages),,-1)+(AY20-MAX(IF(Depths&lt;AY20,Depths)))*(_xlfn.XLOOKUP(AY20,Depths,_xlfn.XLOOKUP($G20,Structures,StructureDamages),,1)-_xlfn.XLOOKUP(AY20,Depths,_xlfn.XLOOKUP($G20,Structures,StructureDamages),,-1))/(MIN(IF(Depths&gt;AY20,Depths))-MAX(IF(Depths&lt;AY20,Depths))))*$P20)</f>
        <v>35370.899999999405</v>
      </c>
      <c r="BK20" s="183" cm="1">
        <f t="array" ref="BK20">IF(AZ20="no inundation",0,(_xlfn.XLOOKUP(AZ20,Depths,_xlfn.XLOOKUP($G20,Structures,StructureDamages),,-1)+(AZ20-MAX(IF(Depths&lt;AZ20,Depths)))*(_xlfn.XLOOKUP(AZ20,Depths,_xlfn.XLOOKUP($G20,Structures,StructureDamages),,1)-_xlfn.XLOOKUP(AZ20,Depths,_xlfn.XLOOKUP($G20,Structures,StructureDamages),,-1))/(MIN(IF(Depths&gt;AZ20,Depths))-MAX(IF(Depths&lt;AZ20,Depths))))*$P20)</f>
        <v>39867.299999999574</v>
      </c>
      <c r="BL20" s="183" cm="1">
        <f t="array" ref="BL20">IF(BA20="no inundation",0,(_xlfn.XLOOKUP(BA20,Depths,_xlfn.XLOOKUP($G20,Structures,StructureDamages),,-1)+(BA20-MAX(IF(Depths&lt;BA20,Depths)))*(_xlfn.XLOOKUP(BA20,Depths,_xlfn.XLOOKUP($G20,Structures,StructureDamages),,1)-_xlfn.XLOOKUP(BA20,Depths,_xlfn.XLOOKUP($G20,Structures,StructureDamages),,-1))/(MIN(IF(Depths&gt;BA20,Depths))-MAX(IF(Depths&lt;BA20,Depths))))*$P20)</f>
        <v>42526.799999999792</v>
      </c>
      <c r="BM20" s="183" cm="1">
        <f t="array" ref="BM20">IF(BB20="no inundation",0,(_xlfn.XLOOKUP(BB20,Depths,_xlfn.XLOOKUP($G20,Structures,StructureDamages),,-1)+(BB20-MAX(IF(Depths&lt;BB20,Depths)))*(_xlfn.XLOOKUP(BB20,Depths,_xlfn.XLOOKUP($G20,Structures,StructureDamages),,1)-_xlfn.XLOOKUP(BB20,Depths,_xlfn.XLOOKUP($G20,Structures,StructureDamages),,-1))/(MIN(IF(Depths&gt;BB20,Depths))-MAX(IF(Depths&lt;BB20,Depths))))*$P20)</f>
        <v>44109.899999999849</v>
      </c>
      <c r="BN20" s="184" cm="1">
        <f t="array" ref="BN20">IF(BC20="no inundation",0,(_xlfn.XLOOKUP(BC20,Depths,_xlfn.XLOOKUP($G20,Structures,StructureDamages),,-1)+(BC20-MAX(IF(Depths&lt;BC20,Depths)))*(_xlfn.XLOOKUP(BC20,Depths,_xlfn.XLOOKUP($G20,Structures,StructureDamages),,1)-_xlfn.XLOOKUP(BC20,Depths,_xlfn.XLOOKUP($G20,Structures,StructureDamages),,-1))/(MIN(IF(Depths&gt;BC20,Depths))-MAX(IF(Depths&lt;BC20,Depths))))*$P20)</f>
        <v>44863.199999999961</v>
      </c>
      <c r="BO20" s="185"/>
      <c r="BP20" s="182" cm="1">
        <f t="array" ref="BP20">IF(AT20="no inundation",0,(_xlfn.XLOOKUP(AT20,Depths,_xlfn.XLOOKUP($G20,Structures,ContentDamages),,-1)+(AT20-MAX(IF(Depths&lt;AT20,Depths)))*(_xlfn.XLOOKUP(AT20,Depths,_xlfn.XLOOKUP($G20,Structures,ContentDamages),,1)-_xlfn.XLOOKUP(AT20,Depths,_xlfn.XLOOKUP($G20,Structures,ContentDamages),,-1))/(MIN(IF(Depths&gt;AT20,Depths))-MAX(IF(Depths&lt;AT20,Depths))))*$R20)</f>
        <v>0</v>
      </c>
      <c r="BQ20" s="183" cm="1">
        <f t="array" ref="BQ20">IF(AU20="no inundation",0,(_xlfn.XLOOKUP(AU20,Depths,_xlfn.XLOOKUP($G20,Structures,ContentDamages),,-1)+(AU20-MAX(IF(Depths&lt;AU20,Depths)))*(_xlfn.XLOOKUP(AU20,Depths,_xlfn.XLOOKUP($G20,Structures,ContentDamages),,1)-_xlfn.XLOOKUP(AU20,Depths,_xlfn.XLOOKUP($G20,Structures,ContentDamages),,-1))/(MIN(IF(Depths&gt;AU20,Depths))-MAX(IF(Depths&lt;AU20,Depths))))*$R20)</f>
        <v>0</v>
      </c>
      <c r="BR20" s="183" cm="1">
        <f t="array" ref="BR20">IF(AV20="no inundation",0,(_xlfn.XLOOKUP(AV20,Depths,_xlfn.XLOOKUP($G20,Structures,ContentDamages),,-1)+(AV20-MAX(IF(Depths&lt;AV20,Depths)))*(_xlfn.XLOOKUP(AV20,Depths,_xlfn.XLOOKUP($G20,Structures,ContentDamages),,1)-_xlfn.XLOOKUP(AV20,Depths,_xlfn.XLOOKUP($G20,Structures,ContentDamages),,-1))/(MIN(IF(Depths&gt;AV20,Depths))-MAX(IF(Depths&lt;AV20,Depths))))*$R20)</f>
        <v>0</v>
      </c>
      <c r="BS20" s="183" cm="1">
        <f t="array" ref="BS20">IF(AW20="no inundation",0,(_xlfn.XLOOKUP(AW20,Depths,_xlfn.XLOOKUP($G20,Structures,ContentDamages),,-1)+(AW20-MAX(IF(Depths&lt;AW20,Depths)))*(_xlfn.XLOOKUP(AW20,Depths,_xlfn.XLOOKUP($G20,Structures,ContentDamages),,1)-_xlfn.XLOOKUP(AW20,Depths,_xlfn.XLOOKUP($G20,Structures,ContentDamages),,-1))/(MIN(IF(Depths&gt;AW20,Depths))-MAX(IF(Depths&lt;AW20,Depths))))*$R20)</f>
        <v>0</v>
      </c>
      <c r="BT20" s="183" cm="1">
        <f t="array" ref="BT20">IF(AX20="no inundation",0,(_xlfn.XLOOKUP(AX20,Depths,_xlfn.XLOOKUP($G20,Structures,ContentDamages),,-1)+(AX20-MAX(IF(Depths&lt;AX20,Depths)))*(_xlfn.XLOOKUP(AX20,Depths,_xlfn.XLOOKUP($G20,Structures,ContentDamages),,1)-_xlfn.XLOOKUP(AX20,Depths,_xlfn.XLOOKUP($G20,Structures,ContentDamages),,-1))/(MIN(IF(Depths&gt;AX20,Depths))-MAX(IF(Depths&lt;AX20,Depths))))*$R20)</f>
        <v>0</v>
      </c>
      <c r="BU20" s="183" cm="1">
        <f t="array" ref="BU20">IF(AY20="no inundation",0,(_xlfn.XLOOKUP(AY20,Depths,_xlfn.XLOOKUP($G20,Structures,ContentDamages),,-1)+(AY20-MAX(IF(Depths&lt;AY20,Depths)))*(_xlfn.XLOOKUP(AY20,Depths,_xlfn.XLOOKUP($G20,Structures,ContentDamages),,1)-_xlfn.XLOOKUP(AY20,Depths,_xlfn.XLOOKUP($G20,Structures,ContentDamages),,-1))/(MIN(IF(Depths&gt;AY20,Depths))-MAX(IF(Depths&lt;AY20,Depths))))*$R20)</f>
        <v>0</v>
      </c>
      <c r="BV20" s="183" cm="1">
        <f t="array" ref="BV20">IF(AZ20="no inundation",0,(_xlfn.XLOOKUP(AZ20,Depths,_xlfn.XLOOKUP($G20,Structures,ContentDamages),,-1)+(AZ20-MAX(IF(Depths&lt;AZ20,Depths)))*(_xlfn.XLOOKUP(AZ20,Depths,_xlfn.XLOOKUP($G20,Structures,ContentDamages),,1)-_xlfn.XLOOKUP(AZ20,Depths,_xlfn.XLOOKUP($G20,Structures,ContentDamages),,-1))/(MIN(IF(Depths&gt;AZ20,Depths))-MAX(IF(Depths&lt;AZ20,Depths))))*$R20)</f>
        <v>0</v>
      </c>
      <c r="BW20" s="183" cm="1">
        <f t="array" ref="BW20">IF(BA20="no inundation",0,(_xlfn.XLOOKUP(BA20,Depths,_xlfn.XLOOKUP($G20,Structures,ContentDamages),,-1)+(BA20-MAX(IF(Depths&lt;BA20,Depths)))*(_xlfn.XLOOKUP(BA20,Depths,_xlfn.XLOOKUP($G20,Structures,ContentDamages),,1)-_xlfn.XLOOKUP(BA20,Depths,_xlfn.XLOOKUP($G20,Structures,ContentDamages),,-1))/(MIN(IF(Depths&gt;BA20,Depths))-MAX(IF(Depths&lt;BA20,Depths))))*$R20)</f>
        <v>0</v>
      </c>
      <c r="BX20" s="183" cm="1">
        <f t="array" ref="BX20">IF(BB20="no inundation",0,(_xlfn.XLOOKUP(BB20,Depths,_xlfn.XLOOKUP($G20,Structures,ContentDamages),,-1)+(BB20-MAX(IF(Depths&lt;BB20,Depths)))*(_xlfn.XLOOKUP(BB20,Depths,_xlfn.XLOOKUP($G20,Structures,ContentDamages),,1)-_xlfn.XLOOKUP(BB20,Depths,_xlfn.XLOOKUP($G20,Structures,ContentDamages),,-1))/(MIN(IF(Depths&gt;BB20,Depths))-MAX(IF(Depths&lt;BB20,Depths))))*$R20)</f>
        <v>0</v>
      </c>
      <c r="BY20" s="183" cm="1">
        <f t="array" ref="BY20">IF(BC20="no inundation",0,(_xlfn.XLOOKUP(BC20,Depths,_xlfn.XLOOKUP($G20,Structures,ContentDamages),,-1)+(BC20-MAX(IF(Depths&lt;BC20,Depths)))*(_xlfn.XLOOKUP(BC20,Depths,_xlfn.XLOOKUP($G20,Structures,ContentDamages),,1)-_xlfn.XLOOKUP(BC20,Depths,_xlfn.XLOOKUP($G20,Structures,ContentDamages),,-1))/(MIN(IF(Depths&gt;BC20,Depths))-MAX(IF(Depths&lt;BC20,Depths))))*$R20)</f>
        <v>0</v>
      </c>
      <c r="BZ20" s="181"/>
      <c r="CA20" s="182">
        <f t="shared" ref="CA20:CJ20" si="54">SUM(BE20,BP20)</f>
        <v>1259.9999999999998</v>
      </c>
      <c r="CB20" s="183">
        <f t="shared" si="54"/>
        <v>3311.9999999981337</v>
      </c>
      <c r="CC20" s="183">
        <f t="shared" si="54"/>
        <v>15027.299999999081</v>
      </c>
      <c r="CD20" s="183">
        <f t="shared" si="54"/>
        <v>22800.599999999191</v>
      </c>
      <c r="CE20" s="183">
        <f t="shared" si="54"/>
        <v>29566.799999999297</v>
      </c>
      <c r="CF20" s="183">
        <f t="shared" si="54"/>
        <v>35370.899999999405</v>
      </c>
      <c r="CG20" s="183">
        <f t="shared" si="54"/>
        <v>39867.299999999574</v>
      </c>
      <c r="CH20" s="183">
        <f t="shared" si="54"/>
        <v>42526.799999999792</v>
      </c>
      <c r="CI20" s="183">
        <f t="shared" si="54"/>
        <v>44109.899999999849</v>
      </c>
      <c r="CJ20" s="184">
        <f t="shared" si="54"/>
        <v>44863.199999999961</v>
      </c>
      <c r="CK20" s="177"/>
    </row>
    <row r="21" spans="1:89" ht="16.5" customHeight="1" x14ac:dyDescent="0.35">
      <c r="E21" s="33" t="s">
        <v>3</v>
      </c>
      <c r="F21" s="35" t="s">
        <v>3</v>
      </c>
      <c r="G21" s="10" t="s">
        <v>200</v>
      </c>
      <c r="H21" s="11" t="s">
        <v>200</v>
      </c>
      <c r="I21" s="12"/>
      <c r="J21" s="14"/>
      <c r="K21" s="26"/>
      <c r="L21" s="12"/>
      <c r="M21" s="14"/>
      <c r="N21" s="138"/>
      <c r="O21" s="140"/>
      <c r="P21" s="195">
        <f t="shared" si="33"/>
        <v>0</v>
      </c>
      <c r="Q21" s="20" t="e">
        <f>_xlfn.XLOOKUP(G21,'Content to Structure Ratios'!$D$3:$D$55,'Content to Structure Ratios'!$E$3:$E$55)</f>
        <v>#N/A</v>
      </c>
      <c r="R21" s="183" t="e">
        <f t="shared" si="34"/>
        <v>#N/A</v>
      </c>
      <c r="S21" s="13"/>
      <c r="T21" s="14"/>
      <c r="U21" s="15"/>
      <c r="V21" s="179">
        <f t="shared" si="11"/>
        <v>0</v>
      </c>
      <c r="W21" s="192"/>
      <c r="X21" s="22"/>
      <c r="Y21" s="16"/>
      <c r="Z21" s="16"/>
      <c r="AA21" s="16"/>
      <c r="AB21" s="16"/>
      <c r="AC21" s="16"/>
      <c r="AD21" s="16"/>
      <c r="AE21" s="16"/>
      <c r="AF21" s="16"/>
      <c r="AG21" s="16"/>
      <c r="AH21" s="177"/>
      <c r="AI21" s="178">
        <f t="shared" ref="AI21:AI52" si="55">(X21-$S21)</f>
        <v>0</v>
      </c>
      <c r="AJ21" s="179">
        <f t="shared" si="45"/>
        <v>0</v>
      </c>
      <c r="AK21" s="179">
        <f t="shared" ref="AK21:AK52" si="56">(Z21-$S21)</f>
        <v>0</v>
      </c>
      <c r="AL21" s="179">
        <f t="shared" ref="AL21:AL52" si="57">(AA21-$S21)</f>
        <v>0</v>
      </c>
      <c r="AM21" s="179">
        <f t="shared" ref="AM21:AM52" si="58">(AB21-$S21)</f>
        <v>0</v>
      </c>
      <c r="AN21" s="179">
        <f t="shared" ref="AN21:AN52" si="59">(AC21-$S21)</f>
        <v>0</v>
      </c>
      <c r="AO21" s="179">
        <f t="shared" ref="AO21:AO52" si="60">(AD21-$S21)</f>
        <v>0</v>
      </c>
      <c r="AP21" s="179">
        <f t="shared" ref="AP21:AP52" si="61">(AE21-$S21)</f>
        <v>0</v>
      </c>
      <c r="AQ21" s="179">
        <f t="shared" ref="AQ21:AQ52" si="62">(AF21-$S21)</f>
        <v>0</v>
      </c>
      <c r="AR21" s="180">
        <f t="shared" ref="AR21:AR52" si="63">(AG21-$S21)</f>
        <v>0</v>
      </c>
      <c r="AS21" s="181"/>
      <c r="AT21" s="166">
        <f t="shared" ref="AT21:AT52" si="64">IF((X21-$S21)&lt;$U21,"no inundation",X21-$S21)</f>
        <v>0</v>
      </c>
      <c r="AU21" s="87">
        <f t="shared" ref="AU21:AU52" si="65">IF((Y21-$S21)&lt;$U21,"no inundation",Y21-$S21)</f>
        <v>0</v>
      </c>
      <c r="AV21" s="87">
        <f t="shared" ref="AV21:AV52" si="66">IF((Z21-$S21)&lt;$U21,"no inundation",Z21-$S21)</f>
        <v>0</v>
      </c>
      <c r="AW21" s="87">
        <f t="shared" ref="AW21:AW52" si="67">IF((AA21-$S21)&lt;$U21,"no inundation",AA21-$S21)</f>
        <v>0</v>
      </c>
      <c r="AX21" s="87">
        <f t="shared" ref="AX21:AX52" si="68">IF((AB21-$S21)&lt;$U21,"no inundation",AB21-$S21)</f>
        <v>0</v>
      </c>
      <c r="AY21" s="87">
        <f t="shared" ref="AY21:AY52" si="69">IF((AC21-$S21)&lt;$U21,"no inundation",AC21-$S21)</f>
        <v>0</v>
      </c>
      <c r="AZ21" s="87">
        <f t="shared" ref="AZ21:AZ52" si="70">IF((AD21-$S21)&lt;$U21,"no inundation",AD21-$S21)</f>
        <v>0</v>
      </c>
      <c r="BA21" s="87">
        <f t="shared" ref="BA21:BA52" si="71">IF((AE21-$S21)&lt;$U21,"no inundation",AE21-$S21)</f>
        <v>0</v>
      </c>
      <c r="BB21" s="87">
        <f t="shared" ref="BB21:BB52" si="72">IF((AF21-$S21)&lt;$U21,"no inundation",AF21-$S21)</f>
        <v>0</v>
      </c>
      <c r="BC21" s="157">
        <f t="shared" ref="BC21:BC52" si="73">IF((AG21-$S21)&lt;$U21,"no inundation",AG21-$S21)</f>
        <v>0</v>
      </c>
      <c r="BD21" s="177"/>
      <c r="BE21" s="182" t="e" cm="1">
        <f t="array" ref="BE21">IF(AT21="no inundation",0,(_xlfn.XLOOKUP(AT21,Depths,_xlfn.XLOOKUP($G21,Structures,StructureDamages),,-1)+(AT21-MAX(IF(Depths&lt;AT21,Depths)))*(_xlfn.XLOOKUP(AT21,Depths,_xlfn.XLOOKUP($G21,Structures,StructureDamages),,1)-_xlfn.XLOOKUP(AT21,Depths,_xlfn.XLOOKUP($G21,Structures,StructureDamages),,-1))/(MIN(IF(Depths&gt;AT21,Depths))-MAX(IF(Depths&lt;AT21,Depths))))*$P21)</f>
        <v>#N/A</v>
      </c>
      <c r="BF21" s="183" t="e" cm="1">
        <f t="array" ref="BF21">IF(AU21="no inundation",0,(_xlfn.XLOOKUP(AU21,Depths,_xlfn.XLOOKUP($G21,Structures,StructureDamages),,-1)+(AU21-MAX(IF(Depths&lt;AU21,Depths)))*(_xlfn.XLOOKUP(AU21,Depths,_xlfn.XLOOKUP($G21,Structures,StructureDamages),,1)-_xlfn.XLOOKUP(AU21,Depths,_xlfn.XLOOKUP($G21,Structures,StructureDamages),,-1))/(MIN(IF(Depths&gt;AU21,Depths))-MAX(IF(Depths&lt;AU21,Depths))))*$P21)</f>
        <v>#N/A</v>
      </c>
      <c r="BG21" s="183" t="e" cm="1">
        <f t="array" ref="BG21">IF(AV21="no inundation",0,(_xlfn.XLOOKUP(AV21,Depths,_xlfn.XLOOKUP($G21,Structures,StructureDamages),,-1)+(AV21-MAX(IF(Depths&lt;AV21,Depths)))*(_xlfn.XLOOKUP(AV21,Depths,_xlfn.XLOOKUP($G21,Structures,StructureDamages),,1)-_xlfn.XLOOKUP(AV21,Depths,_xlfn.XLOOKUP($G21,Structures,StructureDamages),,-1))/(MIN(IF(Depths&gt;AV21,Depths))-MAX(IF(Depths&lt;AV21,Depths))))*$P21)</f>
        <v>#N/A</v>
      </c>
      <c r="BH21" s="183" t="e" cm="1">
        <f t="array" ref="BH21">IF(AW21="no inundation",0,(_xlfn.XLOOKUP(AW21,Depths,_xlfn.XLOOKUP($G21,Structures,StructureDamages),,-1)+(AW21-MAX(IF(Depths&lt;AW21,Depths)))*(_xlfn.XLOOKUP(AW21,Depths,_xlfn.XLOOKUP($G21,Structures,StructureDamages),,1)-_xlfn.XLOOKUP(AW21,Depths,_xlfn.XLOOKUP($G21,Structures,StructureDamages),,-1))/(MIN(IF(Depths&gt;AW21,Depths))-MAX(IF(Depths&lt;AW21,Depths))))*$P21)</f>
        <v>#N/A</v>
      </c>
      <c r="BI21" s="183" t="e" cm="1">
        <f t="array" ref="BI21">IF(AX21="no inundation",0,(_xlfn.XLOOKUP(AX21,Depths,_xlfn.XLOOKUP($G21,Structures,StructureDamages),,-1)+(AX21-MAX(IF(Depths&lt;AX21,Depths)))*(_xlfn.XLOOKUP(AX21,Depths,_xlfn.XLOOKUP($G21,Structures,StructureDamages),,1)-_xlfn.XLOOKUP(AX21,Depths,_xlfn.XLOOKUP($G21,Structures,StructureDamages),,-1))/(MIN(IF(Depths&gt;AX21,Depths))-MAX(IF(Depths&lt;AX21,Depths))))*$P21)</f>
        <v>#N/A</v>
      </c>
      <c r="BJ21" s="183" t="e" cm="1">
        <f t="array" ref="BJ21">IF(AY21="no inundation",0,(_xlfn.XLOOKUP(AY21,Depths,_xlfn.XLOOKUP($G21,Structures,StructureDamages),,-1)+(AY21-MAX(IF(Depths&lt;AY21,Depths)))*(_xlfn.XLOOKUP(AY21,Depths,_xlfn.XLOOKUP($G21,Structures,StructureDamages),,1)-_xlfn.XLOOKUP(AY21,Depths,_xlfn.XLOOKUP($G21,Structures,StructureDamages),,-1))/(MIN(IF(Depths&gt;AY21,Depths))-MAX(IF(Depths&lt;AY21,Depths))))*$P21)</f>
        <v>#N/A</v>
      </c>
      <c r="BK21" s="183" t="e" cm="1">
        <f t="array" ref="BK21">IF(AZ21="no inundation",0,(_xlfn.XLOOKUP(AZ21,Depths,_xlfn.XLOOKUP($G21,Structures,StructureDamages),,-1)+(AZ21-MAX(IF(Depths&lt;AZ21,Depths)))*(_xlfn.XLOOKUP(AZ21,Depths,_xlfn.XLOOKUP($G21,Structures,StructureDamages),,1)-_xlfn.XLOOKUP(AZ21,Depths,_xlfn.XLOOKUP($G21,Structures,StructureDamages),,-1))/(MIN(IF(Depths&gt;AZ21,Depths))-MAX(IF(Depths&lt;AZ21,Depths))))*$P21)</f>
        <v>#N/A</v>
      </c>
      <c r="BL21" s="183" t="e" cm="1">
        <f t="array" ref="BL21">IF(BA21="no inundation",0,(_xlfn.XLOOKUP(BA21,Depths,_xlfn.XLOOKUP($G21,Structures,StructureDamages),,-1)+(BA21-MAX(IF(Depths&lt;BA21,Depths)))*(_xlfn.XLOOKUP(BA21,Depths,_xlfn.XLOOKUP($G21,Structures,StructureDamages),,1)-_xlfn.XLOOKUP(BA21,Depths,_xlfn.XLOOKUP($G21,Structures,StructureDamages),,-1))/(MIN(IF(Depths&gt;BA21,Depths))-MAX(IF(Depths&lt;BA21,Depths))))*$P21)</f>
        <v>#N/A</v>
      </c>
      <c r="BM21" s="183" t="e" cm="1">
        <f t="array" ref="BM21">IF(BB21="no inundation",0,(_xlfn.XLOOKUP(BB21,Depths,_xlfn.XLOOKUP($G21,Structures,StructureDamages),,-1)+(BB21-MAX(IF(Depths&lt;BB21,Depths)))*(_xlfn.XLOOKUP(BB21,Depths,_xlfn.XLOOKUP($G21,Structures,StructureDamages),,1)-_xlfn.XLOOKUP(BB21,Depths,_xlfn.XLOOKUP($G21,Structures,StructureDamages),,-1))/(MIN(IF(Depths&gt;BB21,Depths))-MAX(IF(Depths&lt;BB21,Depths))))*$P21)</f>
        <v>#N/A</v>
      </c>
      <c r="BN21" s="184" t="e" cm="1">
        <f t="array" ref="BN21">IF(BC21="no inundation",0,(_xlfn.XLOOKUP(BC21,Depths,_xlfn.XLOOKUP($G21,Structures,StructureDamages),,-1)+(BC21-MAX(IF(Depths&lt;BC21,Depths)))*(_xlfn.XLOOKUP(BC21,Depths,_xlfn.XLOOKUP($G21,Structures,StructureDamages),,1)-_xlfn.XLOOKUP(BC21,Depths,_xlfn.XLOOKUP($G21,Structures,StructureDamages),,-1))/(MIN(IF(Depths&gt;BC21,Depths))-MAX(IF(Depths&lt;BC21,Depths))))*$P21)</f>
        <v>#N/A</v>
      </c>
      <c r="BO21" s="185"/>
      <c r="BP21" s="182" t="e" cm="1">
        <f t="array" ref="BP21">IF(AT21="no inundation",0,(_xlfn.XLOOKUP(AT21,Depths,_xlfn.XLOOKUP($G21,Structures,ContentDamages),,-1)+(AT21-MAX(IF(Depths&lt;AT21,Depths)))*(_xlfn.XLOOKUP(AT21,Depths,_xlfn.XLOOKUP($G21,Structures,ContentDamages),,1)-_xlfn.XLOOKUP(AT21,Depths,_xlfn.XLOOKUP($G21,Structures,ContentDamages),,-1))/(MIN(IF(Depths&gt;AT21,Depths))-MAX(IF(Depths&lt;AT21,Depths))))*$R21)</f>
        <v>#N/A</v>
      </c>
      <c r="BQ21" s="183" t="e" cm="1">
        <f t="array" ref="BQ21">IF(AU21="no inundation",0,(_xlfn.XLOOKUP(AU21,Depths,_xlfn.XLOOKUP($G21,Structures,ContentDamages),,-1)+(AU21-MAX(IF(Depths&lt;AU21,Depths)))*(_xlfn.XLOOKUP(AU21,Depths,_xlfn.XLOOKUP($G21,Structures,ContentDamages),,1)-_xlfn.XLOOKUP(AU21,Depths,_xlfn.XLOOKUP($G21,Structures,ContentDamages),,-1))/(MIN(IF(Depths&gt;AU21,Depths))-MAX(IF(Depths&lt;AU21,Depths))))*$R21)</f>
        <v>#N/A</v>
      </c>
      <c r="BR21" s="183" t="e" cm="1">
        <f t="array" ref="BR21">IF(AV21="no inundation",0,(_xlfn.XLOOKUP(AV21,Depths,_xlfn.XLOOKUP($G21,Structures,ContentDamages),,-1)+(AV21-MAX(IF(Depths&lt;AV21,Depths)))*(_xlfn.XLOOKUP(AV21,Depths,_xlfn.XLOOKUP($G21,Structures,ContentDamages),,1)-_xlfn.XLOOKUP(AV21,Depths,_xlfn.XLOOKUP($G21,Structures,ContentDamages),,-1))/(MIN(IF(Depths&gt;AV21,Depths))-MAX(IF(Depths&lt;AV21,Depths))))*$R21)</f>
        <v>#N/A</v>
      </c>
      <c r="BS21" s="183" t="e" cm="1">
        <f t="array" ref="BS21">IF(AW21="no inundation",0,(_xlfn.XLOOKUP(AW21,Depths,_xlfn.XLOOKUP($G21,Structures,ContentDamages),,-1)+(AW21-MAX(IF(Depths&lt;AW21,Depths)))*(_xlfn.XLOOKUP(AW21,Depths,_xlfn.XLOOKUP($G21,Structures,ContentDamages),,1)-_xlfn.XLOOKUP(AW21,Depths,_xlfn.XLOOKUP($G21,Structures,ContentDamages),,-1))/(MIN(IF(Depths&gt;AW21,Depths))-MAX(IF(Depths&lt;AW21,Depths))))*$R21)</f>
        <v>#N/A</v>
      </c>
      <c r="BT21" s="183" t="e" cm="1">
        <f t="array" ref="BT21">IF(AX21="no inundation",0,(_xlfn.XLOOKUP(AX21,Depths,_xlfn.XLOOKUP($G21,Structures,ContentDamages),,-1)+(AX21-MAX(IF(Depths&lt;AX21,Depths)))*(_xlfn.XLOOKUP(AX21,Depths,_xlfn.XLOOKUP($G21,Structures,ContentDamages),,1)-_xlfn.XLOOKUP(AX21,Depths,_xlfn.XLOOKUP($G21,Structures,ContentDamages),,-1))/(MIN(IF(Depths&gt;AX21,Depths))-MAX(IF(Depths&lt;AX21,Depths))))*$R21)</f>
        <v>#N/A</v>
      </c>
      <c r="BU21" s="183" t="e" cm="1">
        <f t="array" ref="BU21">IF(AY21="no inundation",0,(_xlfn.XLOOKUP(AY21,Depths,_xlfn.XLOOKUP($G21,Structures,ContentDamages),,-1)+(AY21-MAX(IF(Depths&lt;AY21,Depths)))*(_xlfn.XLOOKUP(AY21,Depths,_xlfn.XLOOKUP($G21,Structures,ContentDamages),,1)-_xlfn.XLOOKUP(AY21,Depths,_xlfn.XLOOKUP($G21,Structures,ContentDamages),,-1))/(MIN(IF(Depths&gt;AY21,Depths))-MAX(IF(Depths&lt;AY21,Depths))))*$R21)</f>
        <v>#N/A</v>
      </c>
      <c r="BV21" s="183" t="e" cm="1">
        <f t="array" ref="BV21">IF(AZ21="no inundation",0,(_xlfn.XLOOKUP(AZ21,Depths,_xlfn.XLOOKUP($G21,Structures,ContentDamages),,-1)+(AZ21-MAX(IF(Depths&lt;AZ21,Depths)))*(_xlfn.XLOOKUP(AZ21,Depths,_xlfn.XLOOKUP($G21,Structures,ContentDamages),,1)-_xlfn.XLOOKUP(AZ21,Depths,_xlfn.XLOOKUP($G21,Structures,ContentDamages),,-1))/(MIN(IF(Depths&gt;AZ21,Depths))-MAX(IF(Depths&lt;AZ21,Depths))))*$R21)</f>
        <v>#N/A</v>
      </c>
      <c r="BW21" s="183" t="e" cm="1">
        <f t="array" ref="BW21">IF(BA21="no inundation",0,(_xlfn.XLOOKUP(BA21,Depths,_xlfn.XLOOKUP($G21,Structures,ContentDamages),,-1)+(BA21-MAX(IF(Depths&lt;BA21,Depths)))*(_xlfn.XLOOKUP(BA21,Depths,_xlfn.XLOOKUP($G21,Structures,ContentDamages),,1)-_xlfn.XLOOKUP(BA21,Depths,_xlfn.XLOOKUP($G21,Structures,ContentDamages),,-1))/(MIN(IF(Depths&gt;BA21,Depths))-MAX(IF(Depths&lt;BA21,Depths))))*$R21)</f>
        <v>#N/A</v>
      </c>
      <c r="BX21" s="183" t="e" cm="1">
        <f t="array" ref="BX21">IF(BB21="no inundation",0,(_xlfn.XLOOKUP(BB21,Depths,_xlfn.XLOOKUP($G21,Structures,ContentDamages),,-1)+(BB21-MAX(IF(Depths&lt;BB21,Depths)))*(_xlfn.XLOOKUP(BB21,Depths,_xlfn.XLOOKUP($G21,Structures,ContentDamages),,1)-_xlfn.XLOOKUP(BB21,Depths,_xlfn.XLOOKUP($G21,Structures,ContentDamages),,-1))/(MIN(IF(Depths&gt;BB21,Depths))-MAX(IF(Depths&lt;BB21,Depths))))*$R21)</f>
        <v>#N/A</v>
      </c>
      <c r="BY21" s="183" t="e" cm="1">
        <f t="array" ref="BY21">IF(BC21="no inundation",0,(_xlfn.XLOOKUP(BC21,Depths,_xlfn.XLOOKUP($G21,Structures,ContentDamages),,-1)+(BC21-MAX(IF(Depths&lt;BC21,Depths)))*(_xlfn.XLOOKUP(BC21,Depths,_xlfn.XLOOKUP($G21,Structures,ContentDamages),,1)-_xlfn.XLOOKUP(BC21,Depths,_xlfn.XLOOKUP($G21,Structures,ContentDamages),,-1))/(MIN(IF(Depths&gt;BC21,Depths))-MAX(IF(Depths&lt;BC21,Depths))))*$R21)</f>
        <v>#N/A</v>
      </c>
      <c r="BZ21" s="181"/>
      <c r="CA21" s="182" t="e">
        <f t="shared" ref="CA21:CA84" si="74">SUM(BE21,BP21)</f>
        <v>#N/A</v>
      </c>
      <c r="CB21" s="183" t="e">
        <f t="shared" ref="CB21:CB84" si="75">SUM(BF21,BQ21)</f>
        <v>#N/A</v>
      </c>
      <c r="CC21" s="183" t="e">
        <f t="shared" ref="CC21:CC84" si="76">SUM(BG21,BR21)</f>
        <v>#N/A</v>
      </c>
      <c r="CD21" s="183" t="e">
        <f t="shared" ref="CD21:CD84" si="77">SUM(BH21,BS21)</f>
        <v>#N/A</v>
      </c>
      <c r="CE21" s="183" t="e">
        <f t="shared" ref="CE21:CE84" si="78">SUM(BI21,BT21)</f>
        <v>#N/A</v>
      </c>
      <c r="CF21" s="183" t="e">
        <f t="shared" ref="CF21:CF84" si="79">SUM(BJ21,BU21)</f>
        <v>#N/A</v>
      </c>
      <c r="CG21" s="183" t="e">
        <f t="shared" ref="CG21:CG84" si="80">SUM(BK21,BV21)</f>
        <v>#N/A</v>
      </c>
      <c r="CH21" s="183" t="e">
        <f t="shared" ref="CH21:CH84" si="81">SUM(BL21,BW21)</f>
        <v>#N/A</v>
      </c>
      <c r="CI21" s="183" t="e">
        <f t="shared" ref="CI21:CI84" si="82">SUM(BM21,BX21)</f>
        <v>#N/A</v>
      </c>
      <c r="CJ21" s="184" t="e">
        <f t="shared" ref="CJ21:CJ84" si="83">SUM(BN21,BY21)</f>
        <v>#N/A</v>
      </c>
      <c r="CK21" s="177"/>
    </row>
    <row r="22" spans="1:89" ht="16.5" customHeight="1" x14ac:dyDescent="0.35">
      <c r="E22" s="33" t="s">
        <v>3</v>
      </c>
      <c r="F22" s="35" t="s">
        <v>3</v>
      </c>
      <c r="G22" s="10" t="s">
        <v>200</v>
      </c>
      <c r="H22" s="11" t="s">
        <v>200</v>
      </c>
      <c r="I22" s="12"/>
      <c r="J22" s="14"/>
      <c r="K22" s="26"/>
      <c r="L22" s="12"/>
      <c r="M22" s="14"/>
      <c r="N22" s="138"/>
      <c r="O22" s="140"/>
      <c r="P22" s="195">
        <f t="shared" si="33"/>
        <v>0</v>
      </c>
      <c r="Q22" s="20" t="e">
        <f>_xlfn.XLOOKUP(G22,'Content to Structure Ratios'!$D$3:$D$55,'Content to Structure Ratios'!$E$3:$E$55)</f>
        <v>#N/A</v>
      </c>
      <c r="R22" s="183" t="e">
        <f t="shared" si="34"/>
        <v>#N/A</v>
      </c>
      <c r="S22" s="13"/>
      <c r="T22" s="14"/>
      <c r="U22" s="15"/>
      <c r="V22" s="179">
        <f t="shared" si="11"/>
        <v>0</v>
      </c>
      <c r="W22" s="192"/>
      <c r="X22" s="22"/>
      <c r="Y22" s="16"/>
      <c r="Z22" s="16"/>
      <c r="AA22" s="16"/>
      <c r="AB22" s="16"/>
      <c r="AC22" s="16"/>
      <c r="AD22" s="16"/>
      <c r="AE22" s="16"/>
      <c r="AF22" s="16"/>
      <c r="AG22" s="16"/>
      <c r="AH22" s="177"/>
      <c r="AI22" s="178">
        <f t="shared" si="55"/>
        <v>0</v>
      </c>
      <c r="AJ22" s="179">
        <f t="shared" si="45"/>
        <v>0</v>
      </c>
      <c r="AK22" s="179">
        <f t="shared" si="56"/>
        <v>0</v>
      </c>
      <c r="AL22" s="179">
        <f t="shared" si="57"/>
        <v>0</v>
      </c>
      <c r="AM22" s="179">
        <f t="shared" si="58"/>
        <v>0</v>
      </c>
      <c r="AN22" s="179">
        <f t="shared" si="59"/>
        <v>0</v>
      </c>
      <c r="AO22" s="179">
        <f t="shared" si="60"/>
        <v>0</v>
      </c>
      <c r="AP22" s="179">
        <f t="shared" si="61"/>
        <v>0</v>
      </c>
      <c r="AQ22" s="179">
        <f t="shared" si="62"/>
        <v>0</v>
      </c>
      <c r="AR22" s="180">
        <f t="shared" si="63"/>
        <v>0</v>
      </c>
      <c r="AS22" s="181"/>
      <c r="AT22" s="166">
        <f t="shared" si="64"/>
        <v>0</v>
      </c>
      <c r="AU22" s="87">
        <f t="shared" si="65"/>
        <v>0</v>
      </c>
      <c r="AV22" s="87">
        <f t="shared" si="66"/>
        <v>0</v>
      </c>
      <c r="AW22" s="87">
        <f t="shared" si="67"/>
        <v>0</v>
      </c>
      <c r="AX22" s="87">
        <f t="shared" si="68"/>
        <v>0</v>
      </c>
      <c r="AY22" s="87">
        <f t="shared" si="69"/>
        <v>0</v>
      </c>
      <c r="AZ22" s="87">
        <f t="shared" si="70"/>
        <v>0</v>
      </c>
      <c r="BA22" s="87">
        <f t="shared" si="71"/>
        <v>0</v>
      </c>
      <c r="BB22" s="87">
        <f t="shared" si="72"/>
        <v>0</v>
      </c>
      <c r="BC22" s="157">
        <f t="shared" si="73"/>
        <v>0</v>
      </c>
      <c r="BD22" s="177"/>
      <c r="BE22" s="182" t="e" cm="1">
        <f t="array" ref="BE22">IF(AT22="no inundation",0,(_xlfn.XLOOKUP(AT22,Depths,_xlfn.XLOOKUP($G22,Structures,StructureDamages),,-1)+(AT22-MAX(IF(Depths&lt;AT22,Depths)))*(_xlfn.XLOOKUP(AT22,Depths,_xlfn.XLOOKUP($G22,Structures,StructureDamages),,1)-_xlfn.XLOOKUP(AT22,Depths,_xlfn.XLOOKUP($G22,Structures,StructureDamages),,-1))/(MIN(IF(Depths&gt;AT22,Depths))-MAX(IF(Depths&lt;AT22,Depths))))*$P22)</f>
        <v>#N/A</v>
      </c>
      <c r="BF22" s="183" t="e" cm="1">
        <f t="array" ref="BF22">IF(AU22="no inundation",0,(_xlfn.XLOOKUP(AU22,Depths,_xlfn.XLOOKUP($G22,Structures,StructureDamages),,-1)+(AU22-MAX(IF(Depths&lt;AU22,Depths)))*(_xlfn.XLOOKUP(AU22,Depths,_xlfn.XLOOKUP($G22,Structures,StructureDamages),,1)-_xlfn.XLOOKUP(AU22,Depths,_xlfn.XLOOKUP($G22,Structures,StructureDamages),,-1))/(MIN(IF(Depths&gt;AU22,Depths))-MAX(IF(Depths&lt;AU22,Depths))))*$P22)</f>
        <v>#N/A</v>
      </c>
      <c r="BG22" s="183" t="e" cm="1">
        <f t="array" ref="BG22">IF(AV22="no inundation",0,(_xlfn.XLOOKUP(AV22,Depths,_xlfn.XLOOKUP($G22,Structures,StructureDamages),,-1)+(AV22-MAX(IF(Depths&lt;AV22,Depths)))*(_xlfn.XLOOKUP(AV22,Depths,_xlfn.XLOOKUP($G22,Structures,StructureDamages),,1)-_xlfn.XLOOKUP(AV22,Depths,_xlfn.XLOOKUP($G22,Structures,StructureDamages),,-1))/(MIN(IF(Depths&gt;AV22,Depths))-MAX(IF(Depths&lt;AV22,Depths))))*$P22)</f>
        <v>#N/A</v>
      </c>
      <c r="BH22" s="183" t="e" cm="1">
        <f t="array" ref="BH22">IF(AW22="no inundation",0,(_xlfn.XLOOKUP(AW22,Depths,_xlfn.XLOOKUP($G22,Structures,StructureDamages),,-1)+(AW22-MAX(IF(Depths&lt;AW22,Depths)))*(_xlfn.XLOOKUP(AW22,Depths,_xlfn.XLOOKUP($G22,Structures,StructureDamages),,1)-_xlfn.XLOOKUP(AW22,Depths,_xlfn.XLOOKUP($G22,Structures,StructureDamages),,-1))/(MIN(IF(Depths&gt;AW22,Depths))-MAX(IF(Depths&lt;AW22,Depths))))*$P22)</f>
        <v>#N/A</v>
      </c>
      <c r="BI22" s="183" t="e" cm="1">
        <f t="array" ref="BI22">IF(AX22="no inundation",0,(_xlfn.XLOOKUP(AX22,Depths,_xlfn.XLOOKUP($G22,Structures,StructureDamages),,-1)+(AX22-MAX(IF(Depths&lt;AX22,Depths)))*(_xlfn.XLOOKUP(AX22,Depths,_xlfn.XLOOKUP($G22,Structures,StructureDamages),,1)-_xlfn.XLOOKUP(AX22,Depths,_xlfn.XLOOKUP($G22,Structures,StructureDamages),,-1))/(MIN(IF(Depths&gt;AX22,Depths))-MAX(IF(Depths&lt;AX22,Depths))))*$P22)</f>
        <v>#N/A</v>
      </c>
      <c r="BJ22" s="183" t="e" cm="1">
        <f t="array" ref="BJ22">IF(AY22="no inundation",0,(_xlfn.XLOOKUP(AY22,Depths,_xlfn.XLOOKUP($G22,Structures,StructureDamages),,-1)+(AY22-MAX(IF(Depths&lt;AY22,Depths)))*(_xlfn.XLOOKUP(AY22,Depths,_xlfn.XLOOKUP($G22,Structures,StructureDamages),,1)-_xlfn.XLOOKUP(AY22,Depths,_xlfn.XLOOKUP($G22,Structures,StructureDamages),,-1))/(MIN(IF(Depths&gt;AY22,Depths))-MAX(IF(Depths&lt;AY22,Depths))))*$P22)</f>
        <v>#N/A</v>
      </c>
      <c r="BK22" s="183" t="e" cm="1">
        <f t="array" ref="BK22">IF(AZ22="no inundation",0,(_xlfn.XLOOKUP(AZ22,Depths,_xlfn.XLOOKUP($G22,Structures,StructureDamages),,-1)+(AZ22-MAX(IF(Depths&lt;AZ22,Depths)))*(_xlfn.XLOOKUP(AZ22,Depths,_xlfn.XLOOKUP($G22,Structures,StructureDamages),,1)-_xlfn.XLOOKUP(AZ22,Depths,_xlfn.XLOOKUP($G22,Structures,StructureDamages),,-1))/(MIN(IF(Depths&gt;AZ22,Depths))-MAX(IF(Depths&lt;AZ22,Depths))))*$P22)</f>
        <v>#N/A</v>
      </c>
      <c r="BL22" s="183" t="e" cm="1">
        <f t="array" ref="BL22">IF(BA22="no inundation",0,(_xlfn.XLOOKUP(BA22,Depths,_xlfn.XLOOKUP($G22,Structures,StructureDamages),,-1)+(BA22-MAX(IF(Depths&lt;BA22,Depths)))*(_xlfn.XLOOKUP(BA22,Depths,_xlfn.XLOOKUP($G22,Structures,StructureDamages),,1)-_xlfn.XLOOKUP(BA22,Depths,_xlfn.XLOOKUP($G22,Structures,StructureDamages),,-1))/(MIN(IF(Depths&gt;BA22,Depths))-MAX(IF(Depths&lt;BA22,Depths))))*$P22)</f>
        <v>#N/A</v>
      </c>
      <c r="BM22" s="183" t="e" cm="1">
        <f t="array" ref="BM22">IF(BB22="no inundation",0,(_xlfn.XLOOKUP(BB22,Depths,_xlfn.XLOOKUP($G22,Structures,StructureDamages),,-1)+(BB22-MAX(IF(Depths&lt;BB22,Depths)))*(_xlfn.XLOOKUP(BB22,Depths,_xlfn.XLOOKUP($G22,Structures,StructureDamages),,1)-_xlfn.XLOOKUP(BB22,Depths,_xlfn.XLOOKUP($G22,Structures,StructureDamages),,-1))/(MIN(IF(Depths&gt;BB22,Depths))-MAX(IF(Depths&lt;BB22,Depths))))*$P22)</f>
        <v>#N/A</v>
      </c>
      <c r="BN22" s="184" t="e" cm="1">
        <f t="array" ref="BN22">IF(BC22="no inundation",0,(_xlfn.XLOOKUP(BC22,Depths,_xlfn.XLOOKUP($G22,Structures,StructureDamages),,-1)+(BC22-MAX(IF(Depths&lt;BC22,Depths)))*(_xlfn.XLOOKUP(BC22,Depths,_xlfn.XLOOKUP($G22,Structures,StructureDamages),,1)-_xlfn.XLOOKUP(BC22,Depths,_xlfn.XLOOKUP($G22,Structures,StructureDamages),,-1))/(MIN(IF(Depths&gt;BC22,Depths))-MAX(IF(Depths&lt;BC22,Depths))))*$P22)</f>
        <v>#N/A</v>
      </c>
      <c r="BO22" s="185"/>
      <c r="BP22" s="182" t="e" cm="1">
        <f t="array" ref="BP22">IF(AT22="no inundation",0,(_xlfn.XLOOKUP(AT22,Depths,_xlfn.XLOOKUP($G22,Structures,ContentDamages),,-1)+(AT22-MAX(IF(Depths&lt;AT22,Depths)))*(_xlfn.XLOOKUP(AT22,Depths,_xlfn.XLOOKUP($G22,Structures,ContentDamages),,1)-_xlfn.XLOOKUP(AT22,Depths,_xlfn.XLOOKUP($G22,Structures,ContentDamages),,-1))/(MIN(IF(Depths&gt;AT22,Depths))-MAX(IF(Depths&lt;AT22,Depths))))*$R22)</f>
        <v>#N/A</v>
      </c>
      <c r="BQ22" s="183" t="e" cm="1">
        <f t="array" ref="BQ22">IF(AU22="no inundation",0,(_xlfn.XLOOKUP(AU22,Depths,_xlfn.XLOOKUP($G22,Structures,ContentDamages),,-1)+(AU22-MAX(IF(Depths&lt;AU22,Depths)))*(_xlfn.XLOOKUP(AU22,Depths,_xlfn.XLOOKUP($G22,Structures,ContentDamages),,1)-_xlfn.XLOOKUP(AU22,Depths,_xlfn.XLOOKUP($G22,Structures,ContentDamages),,-1))/(MIN(IF(Depths&gt;AU22,Depths))-MAX(IF(Depths&lt;AU22,Depths))))*$R22)</f>
        <v>#N/A</v>
      </c>
      <c r="BR22" s="183" t="e" cm="1">
        <f t="array" ref="BR22">IF(AV22="no inundation",0,(_xlfn.XLOOKUP(AV22,Depths,_xlfn.XLOOKUP($G22,Structures,ContentDamages),,-1)+(AV22-MAX(IF(Depths&lt;AV22,Depths)))*(_xlfn.XLOOKUP(AV22,Depths,_xlfn.XLOOKUP($G22,Structures,ContentDamages),,1)-_xlfn.XLOOKUP(AV22,Depths,_xlfn.XLOOKUP($G22,Structures,ContentDamages),,-1))/(MIN(IF(Depths&gt;AV22,Depths))-MAX(IF(Depths&lt;AV22,Depths))))*$R22)</f>
        <v>#N/A</v>
      </c>
      <c r="BS22" s="183" t="e" cm="1">
        <f t="array" ref="BS22">IF(AW22="no inundation",0,(_xlfn.XLOOKUP(AW22,Depths,_xlfn.XLOOKUP($G22,Structures,ContentDamages),,-1)+(AW22-MAX(IF(Depths&lt;AW22,Depths)))*(_xlfn.XLOOKUP(AW22,Depths,_xlfn.XLOOKUP($G22,Structures,ContentDamages),,1)-_xlfn.XLOOKUP(AW22,Depths,_xlfn.XLOOKUP($G22,Structures,ContentDamages),,-1))/(MIN(IF(Depths&gt;AW22,Depths))-MAX(IF(Depths&lt;AW22,Depths))))*$R22)</f>
        <v>#N/A</v>
      </c>
      <c r="BT22" s="183" t="e" cm="1">
        <f t="array" ref="BT22">IF(AX22="no inundation",0,(_xlfn.XLOOKUP(AX22,Depths,_xlfn.XLOOKUP($G22,Structures,ContentDamages),,-1)+(AX22-MAX(IF(Depths&lt;AX22,Depths)))*(_xlfn.XLOOKUP(AX22,Depths,_xlfn.XLOOKUP($G22,Structures,ContentDamages),,1)-_xlfn.XLOOKUP(AX22,Depths,_xlfn.XLOOKUP($G22,Structures,ContentDamages),,-1))/(MIN(IF(Depths&gt;AX22,Depths))-MAX(IF(Depths&lt;AX22,Depths))))*$R22)</f>
        <v>#N/A</v>
      </c>
      <c r="BU22" s="183" t="e" cm="1">
        <f t="array" ref="BU22">IF(AY22="no inundation",0,(_xlfn.XLOOKUP(AY22,Depths,_xlfn.XLOOKUP($G22,Structures,ContentDamages),,-1)+(AY22-MAX(IF(Depths&lt;AY22,Depths)))*(_xlfn.XLOOKUP(AY22,Depths,_xlfn.XLOOKUP($G22,Structures,ContentDamages),,1)-_xlfn.XLOOKUP(AY22,Depths,_xlfn.XLOOKUP($G22,Structures,ContentDamages),,-1))/(MIN(IF(Depths&gt;AY22,Depths))-MAX(IF(Depths&lt;AY22,Depths))))*$R22)</f>
        <v>#N/A</v>
      </c>
      <c r="BV22" s="183" t="e" cm="1">
        <f t="array" ref="BV22">IF(AZ22="no inundation",0,(_xlfn.XLOOKUP(AZ22,Depths,_xlfn.XLOOKUP($G22,Structures,ContentDamages),,-1)+(AZ22-MAX(IF(Depths&lt;AZ22,Depths)))*(_xlfn.XLOOKUP(AZ22,Depths,_xlfn.XLOOKUP($G22,Structures,ContentDamages),,1)-_xlfn.XLOOKUP(AZ22,Depths,_xlfn.XLOOKUP($G22,Structures,ContentDamages),,-1))/(MIN(IF(Depths&gt;AZ22,Depths))-MAX(IF(Depths&lt;AZ22,Depths))))*$R22)</f>
        <v>#N/A</v>
      </c>
      <c r="BW22" s="183" t="e" cm="1">
        <f t="array" ref="BW22">IF(BA22="no inundation",0,(_xlfn.XLOOKUP(BA22,Depths,_xlfn.XLOOKUP($G22,Structures,ContentDamages),,-1)+(BA22-MAX(IF(Depths&lt;BA22,Depths)))*(_xlfn.XLOOKUP(BA22,Depths,_xlfn.XLOOKUP($G22,Structures,ContentDamages),,1)-_xlfn.XLOOKUP(BA22,Depths,_xlfn.XLOOKUP($G22,Structures,ContentDamages),,-1))/(MIN(IF(Depths&gt;BA22,Depths))-MAX(IF(Depths&lt;BA22,Depths))))*$R22)</f>
        <v>#N/A</v>
      </c>
      <c r="BX22" s="183" t="e" cm="1">
        <f t="array" ref="BX22">IF(BB22="no inundation",0,(_xlfn.XLOOKUP(BB22,Depths,_xlfn.XLOOKUP($G22,Structures,ContentDamages),,-1)+(BB22-MAX(IF(Depths&lt;BB22,Depths)))*(_xlfn.XLOOKUP(BB22,Depths,_xlfn.XLOOKUP($G22,Structures,ContentDamages),,1)-_xlfn.XLOOKUP(BB22,Depths,_xlfn.XLOOKUP($G22,Structures,ContentDamages),,-1))/(MIN(IF(Depths&gt;BB22,Depths))-MAX(IF(Depths&lt;BB22,Depths))))*$R22)</f>
        <v>#N/A</v>
      </c>
      <c r="BY22" s="183" t="e" cm="1">
        <f t="array" ref="BY22">IF(BC22="no inundation",0,(_xlfn.XLOOKUP(BC22,Depths,_xlfn.XLOOKUP($G22,Structures,ContentDamages),,-1)+(BC22-MAX(IF(Depths&lt;BC22,Depths)))*(_xlfn.XLOOKUP(BC22,Depths,_xlfn.XLOOKUP($G22,Structures,ContentDamages),,1)-_xlfn.XLOOKUP(BC22,Depths,_xlfn.XLOOKUP($G22,Structures,ContentDamages),,-1))/(MIN(IF(Depths&gt;BC22,Depths))-MAX(IF(Depths&lt;BC22,Depths))))*$R22)</f>
        <v>#N/A</v>
      </c>
      <c r="BZ22" s="181"/>
      <c r="CA22" s="182" t="e">
        <f t="shared" si="74"/>
        <v>#N/A</v>
      </c>
      <c r="CB22" s="183" t="e">
        <f t="shared" si="75"/>
        <v>#N/A</v>
      </c>
      <c r="CC22" s="183" t="e">
        <f t="shared" si="76"/>
        <v>#N/A</v>
      </c>
      <c r="CD22" s="183" t="e">
        <f t="shared" si="77"/>
        <v>#N/A</v>
      </c>
      <c r="CE22" s="183" t="e">
        <f t="shared" si="78"/>
        <v>#N/A</v>
      </c>
      <c r="CF22" s="183" t="e">
        <f t="shared" si="79"/>
        <v>#N/A</v>
      </c>
      <c r="CG22" s="183" t="e">
        <f t="shared" si="80"/>
        <v>#N/A</v>
      </c>
      <c r="CH22" s="183" t="e">
        <f t="shared" si="81"/>
        <v>#N/A</v>
      </c>
      <c r="CI22" s="183" t="e">
        <f t="shared" si="82"/>
        <v>#N/A</v>
      </c>
      <c r="CJ22" s="184" t="e">
        <f t="shared" si="83"/>
        <v>#N/A</v>
      </c>
      <c r="CK22" s="177"/>
    </row>
    <row r="23" spans="1:89" ht="16.5" customHeight="1" x14ac:dyDescent="0.35">
      <c r="E23" s="33" t="s">
        <v>3</v>
      </c>
      <c r="F23" s="35" t="s">
        <v>3</v>
      </c>
      <c r="G23" s="10" t="s">
        <v>200</v>
      </c>
      <c r="H23" s="11" t="s">
        <v>200</v>
      </c>
      <c r="I23" s="12"/>
      <c r="J23" s="14"/>
      <c r="K23" s="26"/>
      <c r="L23" s="12"/>
      <c r="M23" s="14"/>
      <c r="N23" s="138"/>
      <c r="O23" s="140"/>
      <c r="P23" s="195">
        <f t="shared" si="33"/>
        <v>0</v>
      </c>
      <c r="Q23" s="20" t="e">
        <f>_xlfn.XLOOKUP(G23,'Content to Structure Ratios'!$D$3:$D$55,'Content to Structure Ratios'!$E$3:$E$55)</f>
        <v>#N/A</v>
      </c>
      <c r="R23" s="183" t="e">
        <f t="shared" si="34"/>
        <v>#N/A</v>
      </c>
      <c r="S23" s="13"/>
      <c r="T23" s="14"/>
      <c r="U23" s="15"/>
      <c r="V23" s="179">
        <f t="shared" si="11"/>
        <v>0</v>
      </c>
      <c r="W23" s="192"/>
      <c r="X23" s="22"/>
      <c r="Y23" s="16"/>
      <c r="Z23" s="16"/>
      <c r="AA23" s="16"/>
      <c r="AB23" s="16"/>
      <c r="AC23" s="16"/>
      <c r="AD23" s="16"/>
      <c r="AE23" s="16"/>
      <c r="AF23" s="16"/>
      <c r="AG23" s="16"/>
      <c r="AH23" s="177"/>
      <c r="AI23" s="178">
        <f t="shared" si="55"/>
        <v>0</v>
      </c>
      <c r="AJ23" s="179">
        <f t="shared" si="45"/>
        <v>0</v>
      </c>
      <c r="AK23" s="179">
        <f t="shared" si="56"/>
        <v>0</v>
      </c>
      <c r="AL23" s="179">
        <f t="shared" si="57"/>
        <v>0</v>
      </c>
      <c r="AM23" s="179">
        <f t="shared" si="58"/>
        <v>0</v>
      </c>
      <c r="AN23" s="179">
        <f t="shared" si="59"/>
        <v>0</v>
      </c>
      <c r="AO23" s="179">
        <f t="shared" si="60"/>
        <v>0</v>
      </c>
      <c r="AP23" s="179">
        <f t="shared" si="61"/>
        <v>0</v>
      </c>
      <c r="AQ23" s="179">
        <f t="shared" si="62"/>
        <v>0</v>
      </c>
      <c r="AR23" s="180">
        <f t="shared" si="63"/>
        <v>0</v>
      </c>
      <c r="AS23" s="181"/>
      <c r="AT23" s="166">
        <f t="shared" si="64"/>
        <v>0</v>
      </c>
      <c r="AU23" s="87">
        <f t="shared" si="65"/>
        <v>0</v>
      </c>
      <c r="AV23" s="87">
        <f t="shared" si="66"/>
        <v>0</v>
      </c>
      <c r="AW23" s="87">
        <f t="shared" si="67"/>
        <v>0</v>
      </c>
      <c r="AX23" s="87">
        <f t="shared" si="68"/>
        <v>0</v>
      </c>
      <c r="AY23" s="87">
        <f t="shared" si="69"/>
        <v>0</v>
      </c>
      <c r="AZ23" s="87">
        <f t="shared" si="70"/>
        <v>0</v>
      </c>
      <c r="BA23" s="87">
        <f t="shared" si="71"/>
        <v>0</v>
      </c>
      <c r="BB23" s="87">
        <f t="shared" si="72"/>
        <v>0</v>
      </c>
      <c r="BC23" s="157">
        <f t="shared" si="73"/>
        <v>0</v>
      </c>
      <c r="BD23" s="177"/>
      <c r="BE23" s="182" t="e" cm="1">
        <f t="array" ref="BE23">IF(AT23="no inundation",0,(_xlfn.XLOOKUP(AT23,Depths,_xlfn.XLOOKUP($G23,Structures,StructureDamages),,-1)+(AT23-MAX(IF(Depths&lt;AT23,Depths)))*(_xlfn.XLOOKUP(AT23,Depths,_xlfn.XLOOKUP($G23,Structures,StructureDamages),,1)-_xlfn.XLOOKUP(AT23,Depths,_xlfn.XLOOKUP($G23,Structures,StructureDamages),,-1))/(MIN(IF(Depths&gt;AT23,Depths))-MAX(IF(Depths&lt;AT23,Depths))))*$P23)</f>
        <v>#N/A</v>
      </c>
      <c r="BF23" s="183" t="e" cm="1">
        <f t="array" ref="BF23">IF(AU23="no inundation",0,(_xlfn.XLOOKUP(AU23,Depths,_xlfn.XLOOKUP($G23,Structures,StructureDamages),,-1)+(AU23-MAX(IF(Depths&lt;AU23,Depths)))*(_xlfn.XLOOKUP(AU23,Depths,_xlfn.XLOOKUP($G23,Structures,StructureDamages),,1)-_xlfn.XLOOKUP(AU23,Depths,_xlfn.XLOOKUP($G23,Structures,StructureDamages),,-1))/(MIN(IF(Depths&gt;AU23,Depths))-MAX(IF(Depths&lt;AU23,Depths))))*$P23)</f>
        <v>#N/A</v>
      </c>
      <c r="BG23" s="183" t="e" cm="1">
        <f t="array" ref="BG23">IF(AV23="no inundation",0,(_xlfn.XLOOKUP(AV23,Depths,_xlfn.XLOOKUP($G23,Structures,StructureDamages),,-1)+(AV23-MAX(IF(Depths&lt;AV23,Depths)))*(_xlfn.XLOOKUP(AV23,Depths,_xlfn.XLOOKUP($G23,Structures,StructureDamages),,1)-_xlfn.XLOOKUP(AV23,Depths,_xlfn.XLOOKUP($G23,Structures,StructureDamages),,-1))/(MIN(IF(Depths&gt;AV23,Depths))-MAX(IF(Depths&lt;AV23,Depths))))*$P23)</f>
        <v>#N/A</v>
      </c>
      <c r="BH23" s="183" t="e" cm="1">
        <f t="array" ref="BH23">IF(AW23="no inundation",0,(_xlfn.XLOOKUP(AW23,Depths,_xlfn.XLOOKUP($G23,Structures,StructureDamages),,-1)+(AW23-MAX(IF(Depths&lt;AW23,Depths)))*(_xlfn.XLOOKUP(AW23,Depths,_xlfn.XLOOKUP($G23,Structures,StructureDamages),,1)-_xlfn.XLOOKUP(AW23,Depths,_xlfn.XLOOKUP($G23,Structures,StructureDamages),,-1))/(MIN(IF(Depths&gt;AW23,Depths))-MAX(IF(Depths&lt;AW23,Depths))))*$P23)</f>
        <v>#N/A</v>
      </c>
      <c r="BI23" s="183" t="e" cm="1">
        <f t="array" ref="BI23">IF(AX23="no inundation",0,(_xlfn.XLOOKUP(AX23,Depths,_xlfn.XLOOKUP($G23,Structures,StructureDamages),,-1)+(AX23-MAX(IF(Depths&lt;AX23,Depths)))*(_xlfn.XLOOKUP(AX23,Depths,_xlfn.XLOOKUP($G23,Structures,StructureDamages),,1)-_xlfn.XLOOKUP(AX23,Depths,_xlfn.XLOOKUP($G23,Structures,StructureDamages),,-1))/(MIN(IF(Depths&gt;AX23,Depths))-MAX(IF(Depths&lt;AX23,Depths))))*$P23)</f>
        <v>#N/A</v>
      </c>
      <c r="BJ23" s="183" t="e" cm="1">
        <f t="array" ref="BJ23">IF(AY23="no inundation",0,(_xlfn.XLOOKUP(AY23,Depths,_xlfn.XLOOKUP($G23,Structures,StructureDamages),,-1)+(AY23-MAX(IF(Depths&lt;AY23,Depths)))*(_xlfn.XLOOKUP(AY23,Depths,_xlfn.XLOOKUP($G23,Structures,StructureDamages),,1)-_xlfn.XLOOKUP(AY23,Depths,_xlfn.XLOOKUP($G23,Structures,StructureDamages),,-1))/(MIN(IF(Depths&gt;AY23,Depths))-MAX(IF(Depths&lt;AY23,Depths))))*$P23)</f>
        <v>#N/A</v>
      </c>
      <c r="BK23" s="183" t="e" cm="1">
        <f t="array" ref="BK23">IF(AZ23="no inundation",0,(_xlfn.XLOOKUP(AZ23,Depths,_xlfn.XLOOKUP($G23,Structures,StructureDamages),,-1)+(AZ23-MAX(IF(Depths&lt;AZ23,Depths)))*(_xlfn.XLOOKUP(AZ23,Depths,_xlfn.XLOOKUP($G23,Structures,StructureDamages),,1)-_xlfn.XLOOKUP(AZ23,Depths,_xlfn.XLOOKUP($G23,Structures,StructureDamages),,-1))/(MIN(IF(Depths&gt;AZ23,Depths))-MAX(IF(Depths&lt;AZ23,Depths))))*$P23)</f>
        <v>#N/A</v>
      </c>
      <c r="BL23" s="183" t="e" cm="1">
        <f t="array" ref="BL23">IF(BA23="no inundation",0,(_xlfn.XLOOKUP(BA23,Depths,_xlfn.XLOOKUP($G23,Structures,StructureDamages),,-1)+(BA23-MAX(IF(Depths&lt;BA23,Depths)))*(_xlfn.XLOOKUP(BA23,Depths,_xlfn.XLOOKUP($G23,Structures,StructureDamages),,1)-_xlfn.XLOOKUP(BA23,Depths,_xlfn.XLOOKUP($G23,Structures,StructureDamages),,-1))/(MIN(IF(Depths&gt;BA23,Depths))-MAX(IF(Depths&lt;BA23,Depths))))*$P23)</f>
        <v>#N/A</v>
      </c>
      <c r="BM23" s="183" t="e" cm="1">
        <f t="array" ref="BM23">IF(BB23="no inundation",0,(_xlfn.XLOOKUP(BB23,Depths,_xlfn.XLOOKUP($G23,Structures,StructureDamages),,-1)+(BB23-MAX(IF(Depths&lt;BB23,Depths)))*(_xlfn.XLOOKUP(BB23,Depths,_xlfn.XLOOKUP($G23,Structures,StructureDamages),,1)-_xlfn.XLOOKUP(BB23,Depths,_xlfn.XLOOKUP($G23,Structures,StructureDamages),,-1))/(MIN(IF(Depths&gt;BB23,Depths))-MAX(IF(Depths&lt;BB23,Depths))))*$P23)</f>
        <v>#N/A</v>
      </c>
      <c r="BN23" s="184" t="e" cm="1">
        <f t="array" ref="BN23">IF(BC23="no inundation",0,(_xlfn.XLOOKUP(BC23,Depths,_xlfn.XLOOKUP($G23,Structures,StructureDamages),,-1)+(BC23-MAX(IF(Depths&lt;BC23,Depths)))*(_xlfn.XLOOKUP(BC23,Depths,_xlfn.XLOOKUP($G23,Structures,StructureDamages),,1)-_xlfn.XLOOKUP(BC23,Depths,_xlfn.XLOOKUP($G23,Structures,StructureDamages),,-1))/(MIN(IF(Depths&gt;BC23,Depths))-MAX(IF(Depths&lt;BC23,Depths))))*$P23)</f>
        <v>#N/A</v>
      </c>
      <c r="BO23" s="185"/>
      <c r="BP23" s="182" t="e" cm="1">
        <f t="array" ref="BP23">IF(AT23="no inundation",0,(_xlfn.XLOOKUP(AT23,Depths,_xlfn.XLOOKUP($G23,Structures,ContentDamages),,-1)+(AT23-MAX(IF(Depths&lt;AT23,Depths)))*(_xlfn.XLOOKUP(AT23,Depths,_xlfn.XLOOKUP($G23,Structures,ContentDamages),,1)-_xlfn.XLOOKUP(AT23,Depths,_xlfn.XLOOKUP($G23,Structures,ContentDamages),,-1))/(MIN(IF(Depths&gt;AT23,Depths))-MAX(IF(Depths&lt;AT23,Depths))))*$R23)</f>
        <v>#N/A</v>
      </c>
      <c r="BQ23" s="183" t="e" cm="1">
        <f t="array" ref="BQ23">IF(AU23="no inundation",0,(_xlfn.XLOOKUP(AU23,Depths,_xlfn.XLOOKUP($G23,Structures,ContentDamages),,-1)+(AU23-MAX(IF(Depths&lt;AU23,Depths)))*(_xlfn.XLOOKUP(AU23,Depths,_xlfn.XLOOKUP($G23,Structures,ContentDamages),,1)-_xlfn.XLOOKUP(AU23,Depths,_xlfn.XLOOKUP($G23,Structures,ContentDamages),,-1))/(MIN(IF(Depths&gt;AU23,Depths))-MAX(IF(Depths&lt;AU23,Depths))))*$R23)</f>
        <v>#N/A</v>
      </c>
      <c r="BR23" s="183" t="e" cm="1">
        <f t="array" ref="BR23">IF(AV23="no inundation",0,(_xlfn.XLOOKUP(AV23,Depths,_xlfn.XLOOKUP($G23,Structures,ContentDamages),,-1)+(AV23-MAX(IF(Depths&lt;AV23,Depths)))*(_xlfn.XLOOKUP(AV23,Depths,_xlfn.XLOOKUP($G23,Structures,ContentDamages),,1)-_xlfn.XLOOKUP(AV23,Depths,_xlfn.XLOOKUP($G23,Structures,ContentDamages),,-1))/(MIN(IF(Depths&gt;AV23,Depths))-MAX(IF(Depths&lt;AV23,Depths))))*$R23)</f>
        <v>#N/A</v>
      </c>
      <c r="BS23" s="183" t="e" cm="1">
        <f t="array" ref="BS23">IF(AW23="no inundation",0,(_xlfn.XLOOKUP(AW23,Depths,_xlfn.XLOOKUP($G23,Structures,ContentDamages),,-1)+(AW23-MAX(IF(Depths&lt;AW23,Depths)))*(_xlfn.XLOOKUP(AW23,Depths,_xlfn.XLOOKUP($G23,Structures,ContentDamages),,1)-_xlfn.XLOOKUP(AW23,Depths,_xlfn.XLOOKUP($G23,Structures,ContentDamages),,-1))/(MIN(IF(Depths&gt;AW23,Depths))-MAX(IF(Depths&lt;AW23,Depths))))*$R23)</f>
        <v>#N/A</v>
      </c>
      <c r="BT23" s="183" t="e" cm="1">
        <f t="array" ref="BT23">IF(AX23="no inundation",0,(_xlfn.XLOOKUP(AX23,Depths,_xlfn.XLOOKUP($G23,Structures,ContentDamages),,-1)+(AX23-MAX(IF(Depths&lt;AX23,Depths)))*(_xlfn.XLOOKUP(AX23,Depths,_xlfn.XLOOKUP($G23,Structures,ContentDamages),,1)-_xlfn.XLOOKUP(AX23,Depths,_xlfn.XLOOKUP($G23,Structures,ContentDamages),,-1))/(MIN(IF(Depths&gt;AX23,Depths))-MAX(IF(Depths&lt;AX23,Depths))))*$R23)</f>
        <v>#N/A</v>
      </c>
      <c r="BU23" s="183" t="e" cm="1">
        <f t="array" ref="BU23">IF(AY23="no inundation",0,(_xlfn.XLOOKUP(AY23,Depths,_xlfn.XLOOKUP($G23,Structures,ContentDamages),,-1)+(AY23-MAX(IF(Depths&lt;AY23,Depths)))*(_xlfn.XLOOKUP(AY23,Depths,_xlfn.XLOOKUP($G23,Structures,ContentDamages),,1)-_xlfn.XLOOKUP(AY23,Depths,_xlfn.XLOOKUP($G23,Structures,ContentDamages),,-1))/(MIN(IF(Depths&gt;AY23,Depths))-MAX(IF(Depths&lt;AY23,Depths))))*$R23)</f>
        <v>#N/A</v>
      </c>
      <c r="BV23" s="183" t="e" cm="1">
        <f t="array" ref="BV23">IF(AZ23="no inundation",0,(_xlfn.XLOOKUP(AZ23,Depths,_xlfn.XLOOKUP($G23,Structures,ContentDamages),,-1)+(AZ23-MAX(IF(Depths&lt;AZ23,Depths)))*(_xlfn.XLOOKUP(AZ23,Depths,_xlfn.XLOOKUP($G23,Structures,ContentDamages),,1)-_xlfn.XLOOKUP(AZ23,Depths,_xlfn.XLOOKUP($G23,Structures,ContentDamages),,-1))/(MIN(IF(Depths&gt;AZ23,Depths))-MAX(IF(Depths&lt;AZ23,Depths))))*$R23)</f>
        <v>#N/A</v>
      </c>
      <c r="BW23" s="183" t="e" cm="1">
        <f t="array" ref="BW23">IF(BA23="no inundation",0,(_xlfn.XLOOKUP(BA23,Depths,_xlfn.XLOOKUP($G23,Structures,ContentDamages),,-1)+(BA23-MAX(IF(Depths&lt;BA23,Depths)))*(_xlfn.XLOOKUP(BA23,Depths,_xlfn.XLOOKUP($G23,Structures,ContentDamages),,1)-_xlfn.XLOOKUP(BA23,Depths,_xlfn.XLOOKUP($G23,Structures,ContentDamages),,-1))/(MIN(IF(Depths&gt;BA23,Depths))-MAX(IF(Depths&lt;BA23,Depths))))*$R23)</f>
        <v>#N/A</v>
      </c>
      <c r="BX23" s="183" t="e" cm="1">
        <f t="array" ref="BX23">IF(BB23="no inundation",0,(_xlfn.XLOOKUP(BB23,Depths,_xlfn.XLOOKUP($G23,Structures,ContentDamages),,-1)+(BB23-MAX(IF(Depths&lt;BB23,Depths)))*(_xlfn.XLOOKUP(BB23,Depths,_xlfn.XLOOKUP($G23,Structures,ContentDamages),,1)-_xlfn.XLOOKUP(BB23,Depths,_xlfn.XLOOKUP($G23,Structures,ContentDamages),,-1))/(MIN(IF(Depths&gt;BB23,Depths))-MAX(IF(Depths&lt;BB23,Depths))))*$R23)</f>
        <v>#N/A</v>
      </c>
      <c r="BY23" s="183" t="e" cm="1">
        <f t="array" ref="BY23">IF(BC23="no inundation",0,(_xlfn.XLOOKUP(BC23,Depths,_xlfn.XLOOKUP($G23,Structures,ContentDamages),,-1)+(BC23-MAX(IF(Depths&lt;BC23,Depths)))*(_xlfn.XLOOKUP(BC23,Depths,_xlfn.XLOOKUP($G23,Structures,ContentDamages),,1)-_xlfn.XLOOKUP(BC23,Depths,_xlfn.XLOOKUP($G23,Structures,ContentDamages),,-1))/(MIN(IF(Depths&gt;BC23,Depths))-MAX(IF(Depths&lt;BC23,Depths))))*$R23)</f>
        <v>#N/A</v>
      </c>
      <c r="BZ23" s="181"/>
      <c r="CA23" s="182" t="e">
        <f t="shared" si="74"/>
        <v>#N/A</v>
      </c>
      <c r="CB23" s="183" t="e">
        <f t="shared" si="75"/>
        <v>#N/A</v>
      </c>
      <c r="CC23" s="183" t="e">
        <f t="shared" si="76"/>
        <v>#N/A</v>
      </c>
      <c r="CD23" s="183" t="e">
        <f t="shared" si="77"/>
        <v>#N/A</v>
      </c>
      <c r="CE23" s="183" t="e">
        <f t="shared" si="78"/>
        <v>#N/A</v>
      </c>
      <c r="CF23" s="183" t="e">
        <f t="shared" si="79"/>
        <v>#N/A</v>
      </c>
      <c r="CG23" s="183" t="e">
        <f t="shared" si="80"/>
        <v>#N/A</v>
      </c>
      <c r="CH23" s="183" t="e">
        <f t="shared" si="81"/>
        <v>#N/A</v>
      </c>
      <c r="CI23" s="183" t="e">
        <f t="shared" si="82"/>
        <v>#N/A</v>
      </c>
      <c r="CJ23" s="184" t="e">
        <f t="shared" si="83"/>
        <v>#N/A</v>
      </c>
      <c r="CK23" s="177"/>
    </row>
    <row r="24" spans="1:89" ht="16.5" customHeight="1" x14ac:dyDescent="0.35">
      <c r="E24" s="33" t="s">
        <v>3</v>
      </c>
      <c r="F24" s="35" t="s">
        <v>3</v>
      </c>
      <c r="G24" s="10" t="s">
        <v>200</v>
      </c>
      <c r="H24" s="11" t="s">
        <v>200</v>
      </c>
      <c r="I24" s="12"/>
      <c r="J24" s="14"/>
      <c r="K24" s="26"/>
      <c r="L24" s="12"/>
      <c r="M24" s="14"/>
      <c r="N24" s="138"/>
      <c r="O24" s="140"/>
      <c r="P24" s="195">
        <f t="shared" si="33"/>
        <v>0</v>
      </c>
      <c r="Q24" s="20" t="e">
        <f>_xlfn.XLOOKUP(G24,'Content to Structure Ratios'!$D$3:$D$55,'Content to Structure Ratios'!$E$3:$E$55)</f>
        <v>#N/A</v>
      </c>
      <c r="R24" s="183" t="e">
        <f t="shared" si="34"/>
        <v>#N/A</v>
      </c>
      <c r="S24" s="13"/>
      <c r="T24" s="14"/>
      <c r="U24" s="15"/>
      <c r="V24" s="179">
        <f t="shared" si="11"/>
        <v>0</v>
      </c>
      <c r="W24" s="192"/>
      <c r="X24" s="22"/>
      <c r="Y24" s="16"/>
      <c r="Z24" s="16"/>
      <c r="AA24" s="16"/>
      <c r="AB24" s="16"/>
      <c r="AC24" s="16"/>
      <c r="AD24" s="16"/>
      <c r="AE24" s="16"/>
      <c r="AF24" s="16"/>
      <c r="AG24" s="16"/>
      <c r="AH24" s="177"/>
      <c r="AI24" s="178">
        <f t="shared" si="55"/>
        <v>0</v>
      </c>
      <c r="AJ24" s="179">
        <f t="shared" si="45"/>
        <v>0</v>
      </c>
      <c r="AK24" s="179">
        <f t="shared" si="56"/>
        <v>0</v>
      </c>
      <c r="AL24" s="179">
        <f t="shared" si="57"/>
        <v>0</v>
      </c>
      <c r="AM24" s="179">
        <f t="shared" si="58"/>
        <v>0</v>
      </c>
      <c r="AN24" s="179">
        <f t="shared" si="59"/>
        <v>0</v>
      </c>
      <c r="AO24" s="179">
        <f t="shared" si="60"/>
        <v>0</v>
      </c>
      <c r="AP24" s="179">
        <f t="shared" si="61"/>
        <v>0</v>
      </c>
      <c r="AQ24" s="179">
        <f t="shared" si="62"/>
        <v>0</v>
      </c>
      <c r="AR24" s="180">
        <f t="shared" si="63"/>
        <v>0</v>
      </c>
      <c r="AS24" s="181"/>
      <c r="AT24" s="166">
        <f t="shared" si="64"/>
        <v>0</v>
      </c>
      <c r="AU24" s="87">
        <f t="shared" si="65"/>
        <v>0</v>
      </c>
      <c r="AV24" s="87">
        <f t="shared" si="66"/>
        <v>0</v>
      </c>
      <c r="AW24" s="87">
        <f t="shared" si="67"/>
        <v>0</v>
      </c>
      <c r="AX24" s="87">
        <f t="shared" si="68"/>
        <v>0</v>
      </c>
      <c r="AY24" s="87">
        <f t="shared" si="69"/>
        <v>0</v>
      </c>
      <c r="AZ24" s="87">
        <f t="shared" si="70"/>
        <v>0</v>
      </c>
      <c r="BA24" s="87">
        <f t="shared" si="71"/>
        <v>0</v>
      </c>
      <c r="BB24" s="87">
        <f t="shared" si="72"/>
        <v>0</v>
      </c>
      <c r="BC24" s="157">
        <f t="shared" si="73"/>
        <v>0</v>
      </c>
      <c r="BD24" s="177"/>
      <c r="BE24" s="182" t="e" cm="1">
        <f t="array" ref="BE24">IF(AT24="no inundation",0,(_xlfn.XLOOKUP(AT24,Depths,_xlfn.XLOOKUP($G24,Structures,StructureDamages),,-1)+(AT24-MAX(IF(Depths&lt;AT24,Depths)))*(_xlfn.XLOOKUP(AT24,Depths,_xlfn.XLOOKUP($G24,Structures,StructureDamages),,1)-_xlfn.XLOOKUP(AT24,Depths,_xlfn.XLOOKUP($G24,Structures,StructureDamages),,-1))/(MIN(IF(Depths&gt;AT24,Depths))-MAX(IF(Depths&lt;AT24,Depths))))*$P24)</f>
        <v>#N/A</v>
      </c>
      <c r="BF24" s="183" t="e" cm="1">
        <f t="array" ref="BF24">IF(AU24="no inundation",0,(_xlfn.XLOOKUP(AU24,Depths,_xlfn.XLOOKUP($G24,Structures,StructureDamages),,-1)+(AU24-MAX(IF(Depths&lt;AU24,Depths)))*(_xlfn.XLOOKUP(AU24,Depths,_xlfn.XLOOKUP($G24,Structures,StructureDamages),,1)-_xlfn.XLOOKUP(AU24,Depths,_xlfn.XLOOKUP($G24,Structures,StructureDamages),,-1))/(MIN(IF(Depths&gt;AU24,Depths))-MAX(IF(Depths&lt;AU24,Depths))))*$P24)</f>
        <v>#N/A</v>
      </c>
      <c r="BG24" s="183" t="e" cm="1">
        <f t="array" ref="BG24">IF(AV24="no inundation",0,(_xlfn.XLOOKUP(AV24,Depths,_xlfn.XLOOKUP($G24,Structures,StructureDamages),,-1)+(AV24-MAX(IF(Depths&lt;AV24,Depths)))*(_xlfn.XLOOKUP(AV24,Depths,_xlfn.XLOOKUP($G24,Structures,StructureDamages),,1)-_xlfn.XLOOKUP(AV24,Depths,_xlfn.XLOOKUP($G24,Structures,StructureDamages),,-1))/(MIN(IF(Depths&gt;AV24,Depths))-MAX(IF(Depths&lt;AV24,Depths))))*$P24)</f>
        <v>#N/A</v>
      </c>
      <c r="BH24" s="183" t="e" cm="1">
        <f t="array" ref="BH24">IF(AW24="no inundation",0,(_xlfn.XLOOKUP(AW24,Depths,_xlfn.XLOOKUP($G24,Structures,StructureDamages),,-1)+(AW24-MAX(IF(Depths&lt;AW24,Depths)))*(_xlfn.XLOOKUP(AW24,Depths,_xlfn.XLOOKUP($G24,Structures,StructureDamages),,1)-_xlfn.XLOOKUP(AW24,Depths,_xlfn.XLOOKUP($G24,Structures,StructureDamages),,-1))/(MIN(IF(Depths&gt;AW24,Depths))-MAX(IF(Depths&lt;AW24,Depths))))*$P24)</f>
        <v>#N/A</v>
      </c>
      <c r="BI24" s="183" t="e" cm="1">
        <f t="array" ref="BI24">IF(AX24="no inundation",0,(_xlfn.XLOOKUP(AX24,Depths,_xlfn.XLOOKUP($G24,Structures,StructureDamages),,-1)+(AX24-MAX(IF(Depths&lt;AX24,Depths)))*(_xlfn.XLOOKUP(AX24,Depths,_xlfn.XLOOKUP($G24,Structures,StructureDamages),,1)-_xlfn.XLOOKUP(AX24,Depths,_xlfn.XLOOKUP($G24,Structures,StructureDamages),,-1))/(MIN(IF(Depths&gt;AX24,Depths))-MAX(IF(Depths&lt;AX24,Depths))))*$P24)</f>
        <v>#N/A</v>
      </c>
      <c r="BJ24" s="183" t="e" cm="1">
        <f t="array" ref="BJ24">IF(AY24="no inundation",0,(_xlfn.XLOOKUP(AY24,Depths,_xlfn.XLOOKUP($G24,Structures,StructureDamages),,-1)+(AY24-MAX(IF(Depths&lt;AY24,Depths)))*(_xlfn.XLOOKUP(AY24,Depths,_xlfn.XLOOKUP($G24,Structures,StructureDamages),,1)-_xlfn.XLOOKUP(AY24,Depths,_xlfn.XLOOKUP($G24,Structures,StructureDamages),,-1))/(MIN(IF(Depths&gt;AY24,Depths))-MAX(IF(Depths&lt;AY24,Depths))))*$P24)</f>
        <v>#N/A</v>
      </c>
      <c r="BK24" s="183" t="e" cm="1">
        <f t="array" ref="BK24">IF(AZ24="no inundation",0,(_xlfn.XLOOKUP(AZ24,Depths,_xlfn.XLOOKUP($G24,Structures,StructureDamages),,-1)+(AZ24-MAX(IF(Depths&lt;AZ24,Depths)))*(_xlfn.XLOOKUP(AZ24,Depths,_xlfn.XLOOKUP($G24,Structures,StructureDamages),,1)-_xlfn.XLOOKUP(AZ24,Depths,_xlfn.XLOOKUP($G24,Structures,StructureDamages),,-1))/(MIN(IF(Depths&gt;AZ24,Depths))-MAX(IF(Depths&lt;AZ24,Depths))))*$P24)</f>
        <v>#N/A</v>
      </c>
      <c r="BL24" s="183" t="e" cm="1">
        <f t="array" ref="BL24">IF(BA24="no inundation",0,(_xlfn.XLOOKUP(BA24,Depths,_xlfn.XLOOKUP($G24,Structures,StructureDamages),,-1)+(BA24-MAX(IF(Depths&lt;BA24,Depths)))*(_xlfn.XLOOKUP(BA24,Depths,_xlfn.XLOOKUP($G24,Structures,StructureDamages),,1)-_xlfn.XLOOKUP(BA24,Depths,_xlfn.XLOOKUP($G24,Structures,StructureDamages),,-1))/(MIN(IF(Depths&gt;BA24,Depths))-MAX(IF(Depths&lt;BA24,Depths))))*$P24)</f>
        <v>#N/A</v>
      </c>
      <c r="BM24" s="183" t="e" cm="1">
        <f t="array" ref="BM24">IF(BB24="no inundation",0,(_xlfn.XLOOKUP(BB24,Depths,_xlfn.XLOOKUP($G24,Structures,StructureDamages),,-1)+(BB24-MAX(IF(Depths&lt;BB24,Depths)))*(_xlfn.XLOOKUP(BB24,Depths,_xlfn.XLOOKUP($G24,Structures,StructureDamages),,1)-_xlfn.XLOOKUP(BB24,Depths,_xlfn.XLOOKUP($G24,Structures,StructureDamages),,-1))/(MIN(IF(Depths&gt;BB24,Depths))-MAX(IF(Depths&lt;BB24,Depths))))*$P24)</f>
        <v>#N/A</v>
      </c>
      <c r="BN24" s="184" t="e" cm="1">
        <f t="array" ref="BN24">IF(BC24="no inundation",0,(_xlfn.XLOOKUP(BC24,Depths,_xlfn.XLOOKUP($G24,Structures,StructureDamages),,-1)+(BC24-MAX(IF(Depths&lt;BC24,Depths)))*(_xlfn.XLOOKUP(BC24,Depths,_xlfn.XLOOKUP($G24,Structures,StructureDamages),,1)-_xlfn.XLOOKUP(BC24,Depths,_xlfn.XLOOKUP($G24,Structures,StructureDamages),,-1))/(MIN(IF(Depths&gt;BC24,Depths))-MAX(IF(Depths&lt;BC24,Depths))))*$P24)</f>
        <v>#N/A</v>
      </c>
      <c r="BO24" s="185"/>
      <c r="BP24" s="182" t="e" cm="1">
        <f t="array" ref="BP24">IF(AT24="no inundation",0,(_xlfn.XLOOKUP(AT24,Depths,_xlfn.XLOOKUP($G24,Structures,ContentDamages),,-1)+(AT24-MAX(IF(Depths&lt;AT24,Depths)))*(_xlfn.XLOOKUP(AT24,Depths,_xlfn.XLOOKUP($G24,Structures,ContentDamages),,1)-_xlfn.XLOOKUP(AT24,Depths,_xlfn.XLOOKUP($G24,Structures,ContentDamages),,-1))/(MIN(IF(Depths&gt;AT24,Depths))-MAX(IF(Depths&lt;AT24,Depths))))*$R24)</f>
        <v>#N/A</v>
      </c>
      <c r="BQ24" s="183" t="e" cm="1">
        <f t="array" ref="BQ24">IF(AU24="no inundation",0,(_xlfn.XLOOKUP(AU24,Depths,_xlfn.XLOOKUP($G24,Structures,ContentDamages),,-1)+(AU24-MAX(IF(Depths&lt;AU24,Depths)))*(_xlfn.XLOOKUP(AU24,Depths,_xlfn.XLOOKUP($G24,Structures,ContentDamages),,1)-_xlfn.XLOOKUP(AU24,Depths,_xlfn.XLOOKUP($G24,Structures,ContentDamages),,-1))/(MIN(IF(Depths&gt;AU24,Depths))-MAX(IF(Depths&lt;AU24,Depths))))*$R24)</f>
        <v>#N/A</v>
      </c>
      <c r="BR24" s="183" t="e" cm="1">
        <f t="array" ref="BR24">IF(AV24="no inundation",0,(_xlfn.XLOOKUP(AV24,Depths,_xlfn.XLOOKUP($G24,Structures,ContentDamages),,-1)+(AV24-MAX(IF(Depths&lt;AV24,Depths)))*(_xlfn.XLOOKUP(AV24,Depths,_xlfn.XLOOKUP($G24,Structures,ContentDamages),,1)-_xlfn.XLOOKUP(AV24,Depths,_xlfn.XLOOKUP($G24,Structures,ContentDamages),,-1))/(MIN(IF(Depths&gt;AV24,Depths))-MAX(IF(Depths&lt;AV24,Depths))))*$R24)</f>
        <v>#N/A</v>
      </c>
      <c r="BS24" s="183" t="e" cm="1">
        <f t="array" ref="BS24">IF(AW24="no inundation",0,(_xlfn.XLOOKUP(AW24,Depths,_xlfn.XLOOKUP($G24,Structures,ContentDamages),,-1)+(AW24-MAX(IF(Depths&lt;AW24,Depths)))*(_xlfn.XLOOKUP(AW24,Depths,_xlfn.XLOOKUP($G24,Structures,ContentDamages),,1)-_xlfn.XLOOKUP(AW24,Depths,_xlfn.XLOOKUP($G24,Structures,ContentDamages),,-1))/(MIN(IF(Depths&gt;AW24,Depths))-MAX(IF(Depths&lt;AW24,Depths))))*$R24)</f>
        <v>#N/A</v>
      </c>
      <c r="BT24" s="183" t="e" cm="1">
        <f t="array" ref="BT24">IF(AX24="no inundation",0,(_xlfn.XLOOKUP(AX24,Depths,_xlfn.XLOOKUP($G24,Structures,ContentDamages),,-1)+(AX24-MAX(IF(Depths&lt;AX24,Depths)))*(_xlfn.XLOOKUP(AX24,Depths,_xlfn.XLOOKUP($G24,Structures,ContentDamages),,1)-_xlfn.XLOOKUP(AX24,Depths,_xlfn.XLOOKUP($G24,Structures,ContentDamages),,-1))/(MIN(IF(Depths&gt;AX24,Depths))-MAX(IF(Depths&lt;AX24,Depths))))*$R24)</f>
        <v>#N/A</v>
      </c>
      <c r="BU24" s="183" t="e" cm="1">
        <f t="array" ref="BU24">IF(AY24="no inundation",0,(_xlfn.XLOOKUP(AY24,Depths,_xlfn.XLOOKUP($G24,Structures,ContentDamages),,-1)+(AY24-MAX(IF(Depths&lt;AY24,Depths)))*(_xlfn.XLOOKUP(AY24,Depths,_xlfn.XLOOKUP($G24,Structures,ContentDamages),,1)-_xlfn.XLOOKUP(AY24,Depths,_xlfn.XLOOKUP($G24,Structures,ContentDamages),,-1))/(MIN(IF(Depths&gt;AY24,Depths))-MAX(IF(Depths&lt;AY24,Depths))))*$R24)</f>
        <v>#N/A</v>
      </c>
      <c r="BV24" s="183" t="e" cm="1">
        <f t="array" ref="BV24">IF(AZ24="no inundation",0,(_xlfn.XLOOKUP(AZ24,Depths,_xlfn.XLOOKUP($G24,Structures,ContentDamages),,-1)+(AZ24-MAX(IF(Depths&lt;AZ24,Depths)))*(_xlfn.XLOOKUP(AZ24,Depths,_xlfn.XLOOKUP($G24,Structures,ContentDamages),,1)-_xlfn.XLOOKUP(AZ24,Depths,_xlfn.XLOOKUP($G24,Structures,ContentDamages),,-1))/(MIN(IF(Depths&gt;AZ24,Depths))-MAX(IF(Depths&lt;AZ24,Depths))))*$R24)</f>
        <v>#N/A</v>
      </c>
      <c r="BW24" s="183" t="e" cm="1">
        <f t="array" ref="BW24">IF(BA24="no inundation",0,(_xlfn.XLOOKUP(BA24,Depths,_xlfn.XLOOKUP($G24,Structures,ContentDamages),,-1)+(BA24-MAX(IF(Depths&lt;BA24,Depths)))*(_xlfn.XLOOKUP(BA24,Depths,_xlfn.XLOOKUP($G24,Structures,ContentDamages),,1)-_xlfn.XLOOKUP(BA24,Depths,_xlfn.XLOOKUP($G24,Structures,ContentDamages),,-1))/(MIN(IF(Depths&gt;BA24,Depths))-MAX(IF(Depths&lt;BA24,Depths))))*$R24)</f>
        <v>#N/A</v>
      </c>
      <c r="BX24" s="183" t="e" cm="1">
        <f t="array" ref="BX24">IF(BB24="no inundation",0,(_xlfn.XLOOKUP(BB24,Depths,_xlfn.XLOOKUP($G24,Structures,ContentDamages),,-1)+(BB24-MAX(IF(Depths&lt;BB24,Depths)))*(_xlfn.XLOOKUP(BB24,Depths,_xlfn.XLOOKUP($G24,Structures,ContentDamages),,1)-_xlfn.XLOOKUP(BB24,Depths,_xlfn.XLOOKUP($G24,Structures,ContentDamages),,-1))/(MIN(IF(Depths&gt;BB24,Depths))-MAX(IF(Depths&lt;BB24,Depths))))*$R24)</f>
        <v>#N/A</v>
      </c>
      <c r="BY24" s="183" t="e" cm="1">
        <f t="array" ref="BY24">IF(BC24="no inundation",0,(_xlfn.XLOOKUP(BC24,Depths,_xlfn.XLOOKUP($G24,Structures,ContentDamages),,-1)+(BC24-MAX(IF(Depths&lt;BC24,Depths)))*(_xlfn.XLOOKUP(BC24,Depths,_xlfn.XLOOKUP($G24,Structures,ContentDamages),,1)-_xlfn.XLOOKUP(BC24,Depths,_xlfn.XLOOKUP($G24,Structures,ContentDamages),,-1))/(MIN(IF(Depths&gt;BC24,Depths))-MAX(IF(Depths&lt;BC24,Depths))))*$R24)</f>
        <v>#N/A</v>
      </c>
      <c r="BZ24" s="181"/>
      <c r="CA24" s="182" t="e">
        <f t="shared" si="74"/>
        <v>#N/A</v>
      </c>
      <c r="CB24" s="183" t="e">
        <f t="shared" si="75"/>
        <v>#N/A</v>
      </c>
      <c r="CC24" s="183" t="e">
        <f t="shared" si="76"/>
        <v>#N/A</v>
      </c>
      <c r="CD24" s="183" t="e">
        <f t="shared" si="77"/>
        <v>#N/A</v>
      </c>
      <c r="CE24" s="183" t="e">
        <f t="shared" si="78"/>
        <v>#N/A</v>
      </c>
      <c r="CF24" s="183" t="e">
        <f t="shared" si="79"/>
        <v>#N/A</v>
      </c>
      <c r="CG24" s="183" t="e">
        <f t="shared" si="80"/>
        <v>#N/A</v>
      </c>
      <c r="CH24" s="183" t="e">
        <f t="shared" si="81"/>
        <v>#N/A</v>
      </c>
      <c r="CI24" s="183" t="e">
        <f t="shared" si="82"/>
        <v>#N/A</v>
      </c>
      <c r="CJ24" s="184" t="e">
        <f t="shared" si="83"/>
        <v>#N/A</v>
      </c>
      <c r="CK24" s="177"/>
    </row>
    <row r="25" spans="1:89" ht="16.5" customHeight="1" x14ac:dyDescent="0.35">
      <c r="E25" s="33" t="s">
        <v>3</v>
      </c>
      <c r="F25" s="35" t="s">
        <v>3</v>
      </c>
      <c r="G25" s="10" t="s">
        <v>200</v>
      </c>
      <c r="H25" s="11" t="s">
        <v>200</v>
      </c>
      <c r="I25" s="12"/>
      <c r="J25" s="14"/>
      <c r="K25" s="26"/>
      <c r="L25" s="12"/>
      <c r="M25" s="14"/>
      <c r="N25" s="138"/>
      <c r="O25" s="140"/>
      <c r="P25" s="195">
        <f t="shared" si="33"/>
        <v>0</v>
      </c>
      <c r="Q25" s="20" t="e">
        <f>_xlfn.XLOOKUP(G25,'Content to Structure Ratios'!$D$3:$D$55,'Content to Structure Ratios'!$E$3:$E$55)</f>
        <v>#N/A</v>
      </c>
      <c r="R25" s="183" t="e">
        <f t="shared" si="34"/>
        <v>#N/A</v>
      </c>
      <c r="S25" s="13"/>
      <c r="T25" s="14"/>
      <c r="U25" s="15"/>
      <c r="V25" s="179">
        <f t="shared" si="11"/>
        <v>0</v>
      </c>
      <c r="W25" s="192"/>
      <c r="X25" s="22"/>
      <c r="Y25" s="16"/>
      <c r="Z25" s="16"/>
      <c r="AA25" s="16"/>
      <c r="AB25" s="16"/>
      <c r="AC25" s="16"/>
      <c r="AD25" s="16"/>
      <c r="AE25" s="16"/>
      <c r="AF25" s="16"/>
      <c r="AG25" s="16"/>
      <c r="AH25" s="177"/>
      <c r="AI25" s="178">
        <f t="shared" si="55"/>
        <v>0</v>
      </c>
      <c r="AJ25" s="179">
        <f t="shared" si="45"/>
        <v>0</v>
      </c>
      <c r="AK25" s="179">
        <f t="shared" si="56"/>
        <v>0</v>
      </c>
      <c r="AL25" s="179">
        <f t="shared" si="57"/>
        <v>0</v>
      </c>
      <c r="AM25" s="179">
        <f t="shared" si="58"/>
        <v>0</v>
      </c>
      <c r="AN25" s="179">
        <f t="shared" si="59"/>
        <v>0</v>
      </c>
      <c r="AO25" s="179">
        <f t="shared" si="60"/>
        <v>0</v>
      </c>
      <c r="AP25" s="179">
        <f t="shared" si="61"/>
        <v>0</v>
      </c>
      <c r="AQ25" s="179">
        <f t="shared" si="62"/>
        <v>0</v>
      </c>
      <c r="AR25" s="180">
        <f t="shared" si="63"/>
        <v>0</v>
      </c>
      <c r="AS25" s="181"/>
      <c r="AT25" s="166">
        <f t="shared" si="64"/>
        <v>0</v>
      </c>
      <c r="AU25" s="87">
        <f t="shared" si="65"/>
        <v>0</v>
      </c>
      <c r="AV25" s="87">
        <f t="shared" si="66"/>
        <v>0</v>
      </c>
      <c r="AW25" s="87">
        <f t="shared" si="67"/>
        <v>0</v>
      </c>
      <c r="AX25" s="87">
        <f t="shared" si="68"/>
        <v>0</v>
      </c>
      <c r="AY25" s="87">
        <f t="shared" si="69"/>
        <v>0</v>
      </c>
      <c r="AZ25" s="87">
        <f t="shared" si="70"/>
        <v>0</v>
      </c>
      <c r="BA25" s="87">
        <f t="shared" si="71"/>
        <v>0</v>
      </c>
      <c r="BB25" s="87">
        <f t="shared" si="72"/>
        <v>0</v>
      </c>
      <c r="BC25" s="157">
        <f t="shared" si="73"/>
        <v>0</v>
      </c>
      <c r="BD25" s="177"/>
      <c r="BE25" s="182" t="e" cm="1">
        <f t="array" ref="BE25">IF(AT25="no inundation",0,(_xlfn.XLOOKUP(AT25,Depths,_xlfn.XLOOKUP($G25,Structures,StructureDamages),,-1)+(AT25-MAX(IF(Depths&lt;AT25,Depths)))*(_xlfn.XLOOKUP(AT25,Depths,_xlfn.XLOOKUP($G25,Structures,StructureDamages),,1)-_xlfn.XLOOKUP(AT25,Depths,_xlfn.XLOOKUP($G25,Structures,StructureDamages),,-1))/(MIN(IF(Depths&gt;AT25,Depths))-MAX(IF(Depths&lt;AT25,Depths))))*$P25)</f>
        <v>#N/A</v>
      </c>
      <c r="BF25" s="183" t="e" cm="1">
        <f t="array" ref="BF25">IF(AU25="no inundation",0,(_xlfn.XLOOKUP(AU25,Depths,_xlfn.XLOOKUP($G25,Structures,StructureDamages),,-1)+(AU25-MAX(IF(Depths&lt;AU25,Depths)))*(_xlfn.XLOOKUP(AU25,Depths,_xlfn.XLOOKUP($G25,Structures,StructureDamages),,1)-_xlfn.XLOOKUP(AU25,Depths,_xlfn.XLOOKUP($G25,Structures,StructureDamages),,-1))/(MIN(IF(Depths&gt;AU25,Depths))-MAX(IF(Depths&lt;AU25,Depths))))*$P25)</f>
        <v>#N/A</v>
      </c>
      <c r="BG25" s="183" t="e" cm="1">
        <f t="array" ref="BG25">IF(AV25="no inundation",0,(_xlfn.XLOOKUP(AV25,Depths,_xlfn.XLOOKUP($G25,Structures,StructureDamages),,-1)+(AV25-MAX(IF(Depths&lt;AV25,Depths)))*(_xlfn.XLOOKUP(AV25,Depths,_xlfn.XLOOKUP($G25,Structures,StructureDamages),,1)-_xlfn.XLOOKUP(AV25,Depths,_xlfn.XLOOKUP($G25,Structures,StructureDamages),,-1))/(MIN(IF(Depths&gt;AV25,Depths))-MAX(IF(Depths&lt;AV25,Depths))))*$P25)</f>
        <v>#N/A</v>
      </c>
      <c r="BH25" s="183" t="e" cm="1">
        <f t="array" ref="BH25">IF(AW25="no inundation",0,(_xlfn.XLOOKUP(AW25,Depths,_xlfn.XLOOKUP($G25,Structures,StructureDamages),,-1)+(AW25-MAX(IF(Depths&lt;AW25,Depths)))*(_xlfn.XLOOKUP(AW25,Depths,_xlfn.XLOOKUP($G25,Structures,StructureDamages),,1)-_xlfn.XLOOKUP(AW25,Depths,_xlfn.XLOOKUP($G25,Structures,StructureDamages),,-1))/(MIN(IF(Depths&gt;AW25,Depths))-MAX(IF(Depths&lt;AW25,Depths))))*$P25)</f>
        <v>#N/A</v>
      </c>
      <c r="BI25" s="183" t="e" cm="1">
        <f t="array" ref="BI25">IF(AX25="no inundation",0,(_xlfn.XLOOKUP(AX25,Depths,_xlfn.XLOOKUP($G25,Structures,StructureDamages),,-1)+(AX25-MAX(IF(Depths&lt;AX25,Depths)))*(_xlfn.XLOOKUP(AX25,Depths,_xlfn.XLOOKUP($G25,Structures,StructureDamages),,1)-_xlfn.XLOOKUP(AX25,Depths,_xlfn.XLOOKUP($G25,Structures,StructureDamages),,-1))/(MIN(IF(Depths&gt;AX25,Depths))-MAX(IF(Depths&lt;AX25,Depths))))*$P25)</f>
        <v>#N/A</v>
      </c>
      <c r="BJ25" s="183" t="e" cm="1">
        <f t="array" ref="BJ25">IF(AY25="no inundation",0,(_xlfn.XLOOKUP(AY25,Depths,_xlfn.XLOOKUP($G25,Structures,StructureDamages),,-1)+(AY25-MAX(IF(Depths&lt;AY25,Depths)))*(_xlfn.XLOOKUP(AY25,Depths,_xlfn.XLOOKUP($G25,Structures,StructureDamages),,1)-_xlfn.XLOOKUP(AY25,Depths,_xlfn.XLOOKUP($G25,Structures,StructureDamages),,-1))/(MIN(IF(Depths&gt;AY25,Depths))-MAX(IF(Depths&lt;AY25,Depths))))*$P25)</f>
        <v>#N/A</v>
      </c>
      <c r="BK25" s="183" t="e" cm="1">
        <f t="array" ref="BK25">IF(AZ25="no inundation",0,(_xlfn.XLOOKUP(AZ25,Depths,_xlfn.XLOOKUP($G25,Structures,StructureDamages),,-1)+(AZ25-MAX(IF(Depths&lt;AZ25,Depths)))*(_xlfn.XLOOKUP(AZ25,Depths,_xlfn.XLOOKUP($G25,Structures,StructureDamages),,1)-_xlfn.XLOOKUP(AZ25,Depths,_xlfn.XLOOKUP($G25,Structures,StructureDamages),,-1))/(MIN(IF(Depths&gt;AZ25,Depths))-MAX(IF(Depths&lt;AZ25,Depths))))*$P25)</f>
        <v>#N/A</v>
      </c>
      <c r="BL25" s="183" t="e" cm="1">
        <f t="array" ref="BL25">IF(BA25="no inundation",0,(_xlfn.XLOOKUP(BA25,Depths,_xlfn.XLOOKUP($G25,Structures,StructureDamages),,-1)+(BA25-MAX(IF(Depths&lt;BA25,Depths)))*(_xlfn.XLOOKUP(BA25,Depths,_xlfn.XLOOKUP($G25,Structures,StructureDamages),,1)-_xlfn.XLOOKUP(BA25,Depths,_xlfn.XLOOKUP($G25,Structures,StructureDamages),,-1))/(MIN(IF(Depths&gt;BA25,Depths))-MAX(IF(Depths&lt;BA25,Depths))))*$P25)</f>
        <v>#N/A</v>
      </c>
      <c r="BM25" s="183" t="e" cm="1">
        <f t="array" ref="BM25">IF(BB25="no inundation",0,(_xlfn.XLOOKUP(BB25,Depths,_xlfn.XLOOKUP($G25,Structures,StructureDamages),,-1)+(BB25-MAX(IF(Depths&lt;BB25,Depths)))*(_xlfn.XLOOKUP(BB25,Depths,_xlfn.XLOOKUP($G25,Structures,StructureDamages),,1)-_xlfn.XLOOKUP(BB25,Depths,_xlfn.XLOOKUP($G25,Structures,StructureDamages),,-1))/(MIN(IF(Depths&gt;BB25,Depths))-MAX(IF(Depths&lt;BB25,Depths))))*$P25)</f>
        <v>#N/A</v>
      </c>
      <c r="BN25" s="184" t="e" cm="1">
        <f t="array" ref="BN25">IF(BC25="no inundation",0,(_xlfn.XLOOKUP(BC25,Depths,_xlfn.XLOOKUP($G25,Structures,StructureDamages),,-1)+(BC25-MAX(IF(Depths&lt;BC25,Depths)))*(_xlfn.XLOOKUP(BC25,Depths,_xlfn.XLOOKUP($G25,Structures,StructureDamages),,1)-_xlfn.XLOOKUP(BC25,Depths,_xlfn.XLOOKUP($G25,Structures,StructureDamages),,-1))/(MIN(IF(Depths&gt;BC25,Depths))-MAX(IF(Depths&lt;BC25,Depths))))*$P25)</f>
        <v>#N/A</v>
      </c>
      <c r="BO25" s="185"/>
      <c r="BP25" s="182" t="e" cm="1">
        <f t="array" ref="BP25">IF(AT25="no inundation",0,(_xlfn.XLOOKUP(AT25,Depths,_xlfn.XLOOKUP($G25,Structures,ContentDamages),,-1)+(AT25-MAX(IF(Depths&lt;AT25,Depths)))*(_xlfn.XLOOKUP(AT25,Depths,_xlfn.XLOOKUP($G25,Structures,ContentDamages),,1)-_xlfn.XLOOKUP(AT25,Depths,_xlfn.XLOOKUP($G25,Structures,ContentDamages),,-1))/(MIN(IF(Depths&gt;AT25,Depths))-MAX(IF(Depths&lt;AT25,Depths))))*$R25)</f>
        <v>#N/A</v>
      </c>
      <c r="BQ25" s="183" t="e" cm="1">
        <f t="array" ref="BQ25">IF(AU25="no inundation",0,(_xlfn.XLOOKUP(AU25,Depths,_xlfn.XLOOKUP($G25,Structures,ContentDamages),,-1)+(AU25-MAX(IF(Depths&lt;AU25,Depths)))*(_xlfn.XLOOKUP(AU25,Depths,_xlfn.XLOOKUP($G25,Structures,ContentDamages),,1)-_xlfn.XLOOKUP(AU25,Depths,_xlfn.XLOOKUP($G25,Structures,ContentDamages),,-1))/(MIN(IF(Depths&gt;AU25,Depths))-MAX(IF(Depths&lt;AU25,Depths))))*$R25)</f>
        <v>#N/A</v>
      </c>
      <c r="BR25" s="183" t="e" cm="1">
        <f t="array" ref="BR25">IF(AV25="no inundation",0,(_xlfn.XLOOKUP(AV25,Depths,_xlfn.XLOOKUP($G25,Structures,ContentDamages),,-1)+(AV25-MAX(IF(Depths&lt;AV25,Depths)))*(_xlfn.XLOOKUP(AV25,Depths,_xlfn.XLOOKUP($G25,Structures,ContentDamages),,1)-_xlfn.XLOOKUP(AV25,Depths,_xlfn.XLOOKUP($G25,Structures,ContentDamages),,-1))/(MIN(IF(Depths&gt;AV25,Depths))-MAX(IF(Depths&lt;AV25,Depths))))*$R25)</f>
        <v>#N/A</v>
      </c>
      <c r="BS25" s="183" t="e" cm="1">
        <f t="array" ref="BS25">IF(AW25="no inundation",0,(_xlfn.XLOOKUP(AW25,Depths,_xlfn.XLOOKUP($G25,Structures,ContentDamages),,-1)+(AW25-MAX(IF(Depths&lt;AW25,Depths)))*(_xlfn.XLOOKUP(AW25,Depths,_xlfn.XLOOKUP($G25,Structures,ContentDamages),,1)-_xlfn.XLOOKUP(AW25,Depths,_xlfn.XLOOKUP($G25,Structures,ContentDamages),,-1))/(MIN(IF(Depths&gt;AW25,Depths))-MAX(IF(Depths&lt;AW25,Depths))))*$R25)</f>
        <v>#N/A</v>
      </c>
      <c r="BT25" s="183" t="e" cm="1">
        <f t="array" ref="BT25">IF(AX25="no inundation",0,(_xlfn.XLOOKUP(AX25,Depths,_xlfn.XLOOKUP($G25,Structures,ContentDamages),,-1)+(AX25-MAX(IF(Depths&lt;AX25,Depths)))*(_xlfn.XLOOKUP(AX25,Depths,_xlfn.XLOOKUP($G25,Structures,ContentDamages),,1)-_xlfn.XLOOKUP(AX25,Depths,_xlfn.XLOOKUP($G25,Structures,ContentDamages),,-1))/(MIN(IF(Depths&gt;AX25,Depths))-MAX(IF(Depths&lt;AX25,Depths))))*$R25)</f>
        <v>#N/A</v>
      </c>
      <c r="BU25" s="183" t="e" cm="1">
        <f t="array" ref="BU25">IF(AY25="no inundation",0,(_xlfn.XLOOKUP(AY25,Depths,_xlfn.XLOOKUP($G25,Structures,ContentDamages),,-1)+(AY25-MAX(IF(Depths&lt;AY25,Depths)))*(_xlfn.XLOOKUP(AY25,Depths,_xlfn.XLOOKUP($G25,Structures,ContentDamages),,1)-_xlfn.XLOOKUP(AY25,Depths,_xlfn.XLOOKUP($G25,Structures,ContentDamages),,-1))/(MIN(IF(Depths&gt;AY25,Depths))-MAX(IF(Depths&lt;AY25,Depths))))*$R25)</f>
        <v>#N/A</v>
      </c>
      <c r="BV25" s="183" t="e" cm="1">
        <f t="array" ref="BV25">IF(AZ25="no inundation",0,(_xlfn.XLOOKUP(AZ25,Depths,_xlfn.XLOOKUP($G25,Structures,ContentDamages),,-1)+(AZ25-MAX(IF(Depths&lt;AZ25,Depths)))*(_xlfn.XLOOKUP(AZ25,Depths,_xlfn.XLOOKUP($G25,Structures,ContentDamages),,1)-_xlfn.XLOOKUP(AZ25,Depths,_xlfn.XLOOKUP($G25,Structures,ContentDamages),,-1))/(MIN(IF(Depths&gt;AZ25,Depths))-MAX(IF(Depths&lt;AZ25,Depths))))*$R25)</f>
        <v>#N/A</v>
      </c>
      <c r="BW25" s="183" t="e" cm="1">
        <f t="array" ref="BW25">IF(BA25="no inundation",0,(_xlfn.XLOOKUP(BA25,Depths,_xlfn.XLOOKUP($G25,Structures,ContentDamages),,-1)+(BA25-MAX(IF(Depths&lt;BA25,Depths)))*(_xlfn.XLOOKUP(BA25,Depths,_xlfn.XLOOKUP($G25,Structures,ContentDamages),,1)-_xlfn.XLOOKUP(BA25,Depths,_xlfn.XLOOKUP($G25,Structures,ContentDamages),,-1))/(MIN(IF(Depths&gt;BA25,Depths))-MAX(IF(Depths&lt;BA25,Depths))))*$R25)</f>
        <v>#N/A</v>
      </c>
      <c r="BX25" s="183" t="e" cm="1">
        <f t="array" ref="BX25">IF(BB25="no inundation",0,(_xlfn.XLOOKUP(BB25,Depths,_xlfn.XLOOKUP($G25,Structures,ContentDamages),,-1)+(BB25-MAX(IF(Depths&lt;BB25,Depths)))*(_xlfn.XLOOKUP(BB25,Depths,_xlfn.XLOOKUP($G25,Structures,ContentDamages),,1)-_xlfn.XLOOKUP(BB25,Depths,_xlfn.XLOOKUP($G25,Structures,ContentDamages),,-1))/(MIN(IF(Depths&gt;BB25,Depths))-MAX(IF(Depths&lt;BB25,Depths))))*$R25)</f>
        <v>#N/A</v>
      </c>
      <c r="BY25" s="183" t="e" cm="1">
        <f t="array" ref="BY25">IF(BC25="no inundation",0,(_xlfn.XLOOKUP(BC25,Depths,_xlfn.XLOOKUP($G25,Structures,ContentDamages),,-1)+(BC25-MAX(IF(Depths&lt;BC25,Depths)))*(_xlfn.XLOOKUP(BC25,Depths,_xlfn.XLOOKUP($G25,Structures,ContentDamages),,1)-_xlfn.XLOOKUP(BC25,Depths,_xlfn.XLOOKUP($G25,Structures,ContentDamages),,-1))/(MIN(IF(Depths&gt;BC25,Depths))-MAX(IF(Depths&lt;BC25,Depths))))*$R25)</f>
        <v>#N/A</v>
      </c>
      <c r="BZ25" s="181"/>
      <c r="CA25" s="182" t="e">
        <f t="shared" si="74"/>
        <v>#N/A</v>
      </c>
      <c r="CB25" s="183" t="e">
        <f t="shared" si="75"/>
        <v>#N/A</v>
      </c>
      <c r="CC25" s="183" t="e">
        <f t="shared" si="76"/>
        <v>#N/A</v>
      </c>
      <c r="CD25" s="183" t="e">
        <f t="shared" si="77"/>
        <v>#N/A</v>
      </c>
      <c r="CE25" s="183" t="e">
        <f t="shared" si="78"/>
        <v>#N/A</v>
      </c>
      <c r="CF25" s="183" t="e">
        <f t="shared" si="79"/>
        <v>#N/A</v>
      </c>
      <c r="CG25" s="183" t="e">
        <f t="shared" si="80"/>
        <v>#N/A</v>
      </c>
      <c r="CH25" s="183" t="e">
        <f t="shared" si="81"/>
        <v>#N/A</v>
      </c>
      <c r="CI25" s="183" t="e">
        <f t="shared" si="82"/>
        <v>#N/A</v>
      </c>
      <c r="CJ25" s="184" t="e">
        <f t="shared" si="83"/>
        <v>#N/A</v>
      </c>
      <c r="CK25" s="177"/>
    </row>
    <row r="26" spans="1:89" ht="16.5" customHeight="1" x14ac:dyDescent="0.35">
      <c r="E26" s="33" t="s">
        <v>3</v>
      </c>
      <c r="F26" s="35" t="s">
        <v>3</v>
      </c>
      <c r="G26" s="10" t="s">
        <v>200</v>
      </c>
      <c r="H26" s="11" t="s">
        <v>200</v>
      </c>
      <c r="I26" s="12"/>
      <c r="J26" s="14"/>
      <c r="K26" s="26"/>
      <c r="L26" s="12"/>
      <c r="M26" s="14"/>
      <c r="N26" s="138"/>
      <c r="O26" s="140"/>
      <c r="P26" s="195">
        <f t="shared" si="33"/>
        <v>0</v>
      </c>
      <c r="Q26" s="20" t="e">
        <f>_xlfn.XLOOKUP(G26,'Content to Structure Ratios'!$D$3:$D$55,'Content to Structure Ratios'!$E$3:$E$55)</f>
        <v>#N/A</v>
      </c>
      <c r="R26" s="183" t="e">
        <f t="shared" si="34"/>
        <v>#N/A</v>
      </c>
      <c r="S26" s="13"/>
      <c r="T26" s="14"/>
      <c r="U26" s="15"/>
      <c r="V26" s="179">
        <f t="shared" si="11"/>
        <v>0</v>
      </c>
      <c r="W26" s="192"/>
      <c r="X26" s="22"/>
      <c r="Y26" s="16"/>
      <c r="Z26" s="16"/>
      <c r="AA26" s="16"/>
      <c r="AB26" s="16"/>
      <c r="AC26" s="16"/>
      <c r="AD26" s="16"/>
      <c r="AE26" s="16"/>
      <c r="AF26" s="16"/>
      <c r="AG26" s="16"/>
      <c r="AH26" s="177"/>
      <c r="AI26" s="178">
        <f t="shared" si="55"/>
        <v>0</v>
      </c>
      <c r="AJ26" s="179">
        <f t="shared" si="45"/>
        <v>0</v>
      </c>
      <c r="AK26" s="179">
        <f t="shared" si="56"/>
        <v>0</v>
      </c>
      <c r="AL26" s="179">
        <f t="shared" si="57"/>
        <v>0</v>
      </c>
      <c r="AM26" s="179">
        <f t="shared" si="58"/>
        <v>0</v>
      </c>
      <c r="AN26" s="179">
        <f t="shared" si="59"/>
        <v>0</v>
      </c>
      <c r="AO26" s="179">
        <f t="shared" si="60"/>
        <v>0</v>
      </c>
      <c r="AP26" s="179">
        <f t="shared" si="61"/>
        <v>0</v>
      </c>
      <c r="AQ26" s="179">
        <f t="shared" si="62"/>
        <v>0</v>
      </c>
      <c r="AR26" s="180">
        <f t="shared" si="63"/>
        <v>0</v>
      </c>
      <c r="AS26" s="181"/>
      <c r="AT26" s="166">
        <f t="shared" si="64"/>
        <v>0</v>
      </c>
      <c r="AU26" s="87">
        <f t="shared" si="65"/>
        <v>0</v>
      </c>
      <c r="AV26" s="87">
        <f t="shared" si="66"/>
        <v>0</v>
      </c>
      <c r="AW26" s="87">
        <f t="shared" si="67"/>
        <v>0</v>
      </c>
      <c r="AX26" s="87">
        <f t="shared" si="68"/>
        <v>0</v>
      </c>
      <c r="AY26" s="87">
        <f t="shared" si="69"/>
        <v>0</v>
      </c>
      <c r="AZ26" s="87">
        <f t="shared" si="70"/>
        <v>0</v>
      </c>
      <c r="BA26" s="87">
        <f t="shared" si="71"/>
        <v>0</v>
      </c>
      <c r="BB26" s="87">
        <f t="shared" si="72"/>
        <v>0</v>
      </c>
      <c r="BC26" s="157">
        <f t="shared" si="73"/>
        <v>0</v>
      </c>
      <c r="BD26" s="177"/>
      <c r="BE26" s="182" t="e" cm="1">
        <f t="array" ref="BE26">IF(AT26="no inundation",0,(_xlfn.XLOOKUP(AT26,Depths,_xlfn.XLOOKUP($G26,Structures,StructureDamages),,-1)+(AT26-MAX(IF(Depths&lt;AT26,Depths)))*(_xlfn.XLOOKUP(AT26,Depths,_xlfn.XLOOKUP($G26,Structures,StructureDamages),,1)-_xlfn.XLOOKUP(AT26,Depths,_xlfn.XLOOKUP($G26,Structures,StructureDamages),,-1))/(MIN(IF(Depths&gt;AT26,Depths))-MAX(IF(Depths&lt;AT26,Depths))))*$P26)</f>
        <v>#N/A</v>
      </c>
      <c r="BF26" s="183" t="e" cm="1">
        <f t="array" ref="BF26">IF(AU26="no inundation",0,(_xlfn.XLOOKUP(AU26,Depths,_xlfn.XLOOKUP($G26,Structures,StructureDamages),,-1)+(AU26-MAX(IF(Depths&lt;AU26,Depths)))*(_xlfn.XLOOKUP(AU26,Depths,_xlfn.XLOOKUP($G26,Structures,StructureDamages),,1)-_xlfn.XLOOKUP(AU26,Depths,_xlfn.XLOOKUP($G26,Structures,StructureDamages),,-1))/(MIN(IF(Depths&gt;AU26,Depths))-MAX(IF(Depths&lt;AU26,Depths))))*$P26)</f>
        <v>#N/A</v>
      </c>
      <c r="BG26" s="183" t="e" cm="1">
        <f t="array" ref="BG26">IF(AV26="no inundation",0,(_xlfn.XLOOKUP(AV26,Depths,_xlfn.XLOOKUP($G26,Structures,StructureDamages),,-1)+(AV26-MAX(IF(Depths&lt;AV26,Depths)))*(_xlfn.XLOOKUP(AV26,Depths,_xlfn.XLOOKUP($G26,Structures,StructureDamages),,1)-_xlfn.XLOOKUP(AV26,Depths,_xlfn.XLOOKUP($G26,Structures,StructureDamages),,-1))/(MIN(IF(Depths&gt;AV26,Depths))-MAX(IF(Depths&lt;AV26,Depths))))*$P26)</f>
        <v>#N/A</v>
      </c>
      <c r="BH26" s="183" t="e" cm="1">
        <f t="array" ref="BH26">IF(AW26="no inundation",0,(_xlfn.XLOOKUP(AW26,Depths,_xlfn.XLOOKUP($G26,Structures,StructureDamages),,-1)+(AW26-MAX(IF(Depths&lt;AW26,Depths)))*(_xlfn.XLOOKUP(AW26,Depths,_xlfn.XLOOKUP($G26,Structures,StructureDamages),,1)-_xlfn.XLOOKUP(AW26,Depths,_xlfn.XLOOKUP($G26,Structures,StructureDamages),,-1))/(MIN(IF(Depths&gt;AW26,Depths))-MAX(IF(Depths&lt;AW26,Depths))))*$P26)</f>
        <v>#N/A</v>
      </c>
      <c r="BI26" s="183" t="e" cm="1">
        <f t="array" ref="BI26">IF(AX26="no inundation",0,(_xlfn.XLOOKUP(AX26,Depths,_xlfn.XLOOKUP($G26,Structures,StructureDamages),,-1)+(AX26-MAX(IF(Depths&lt;AX26,Depths)))*(_xlfn.XLOOKUP(AX26,Depths,_xlfn.XLOOKUP($G26,Structures,StructureDamages),,1)-_xlfn.XLOOKUP(AX26,Depths,_xlfn.XLOOKUP($G26,Structures,StructureDamages),,-1))/(MIN(IF(Depths&gt;AX26,Depths))-MAX(IF(Depths&lt;AX26,Depths))))*$P26)</f>
        <v>#N/A</v>
      </c>
      <c r="BJ26" s="183" t="e" cm="1">
        <f t="array" ref="BJ26">IF(AY26="no inundation",0,(_xlfn.XLOOKUP(AY26,Depths,_xlfn.XLOOKUP($G26,Structures,StructureDamages),,-1)+(AY26-MAX(IF(Depths&lt;AY26,Depths)))*(_xlfn.XLOOKUP(AY26,Depths,_xlfn.XLOOKUP($G26,Structures,StructureDamages),,1)-_xlfn.XLOOKUP(AY26,Depths,_xlfn.XLOOKUP($G26,Structures,StructureDamages),,-1))/(MIN(IF(Depths&gt;AY26,Depths))-MAX(IF(Depths&lt;AY26,Depths))))*$P26)</f>
        <v>#N/A</v>
      </c>
      <c r="BK26" s="183" t="e" cm="1">
        <f t="array" ref="BK26">IF(AZ26="no inundation",0,(_xlfn.XLOOKUP(AZ26,Depths,_xlfn.XLOOKUP($G26,Structures,StructureDamages),,-1)+(AZ26-MAX(IF(Depths&lt;AZ26,Depths)))*(_xlfn.XLOOKUP(AZ26,Depths,_xlfn.XLOOKUP($G26,Structures,StructureDamages),,1)-_xlfn.XLOOKUP(AZ26,Depths,_xlfn.XLOOKUP($G26,Structures,StructureDamages),,-1))/(MIN(IF(Depths&gt;AZ26,Depths))-MAX(IF(Depths&lt;AZ26,Depths))))*$P26)</f>
        <v>#N/A</v>
      </c>
      <c r="BL26" s="183" t="e" cm="1">
        <f t="array" ref="BL26">IF(BA26="no inundation",0,(_xlfn.XLOOKUP(BA26,Depths,_xlfn.XLOOKUP($G26,Structures,StructureDamages),,-1)+(BA26-MAX(IF(Depths&lt;BA26,Depths)))*(_xlfn.XLOOKUP(BA26,Depths,_xlfn.XLOOKUP($G26,Structures,StructureDamages),,1)-_xlfn.XLOOKUP(BA26,Depths,_xlfn.XLOOKUP($G26,Structures,StructureDamages),,-1))/(MIN(IF(Depths&gt;BA26,Depths))-MAX(IF(Depths&lt;BA26,Depths))))*$P26)</f>
        <v>#N/A</v>
      </c>
      <c r="BM26" s="183" t="e" cm="1">
        <f t="array" ref="BM26">IF(BB26="no inundation",0,(_xlfn.XLOOKUP(BB26,Depths,_xlfn.XLOOKUP($G26,Structures,StructureDamages),,-1)+(BB26-MAX(IF(Depths&lt;BB26,Depths)))*(_xlfn.XLOOKUP(BB26,Depths,_xlfn.XLOOKUP($G26,Structures,StructureDamages),,1)-_xlfn.XLOOKUP(BB26,Depths,_xlfn.XLOOKUP($G26,Structures,StructureDamages),,-1))/(MIN(IF(Depths&gt;BB26,Depths))-MAX(IF(Depths&lt;BB26,Depths))))*$P26)</f>
        <v>#N/A</v>
      </c>
      <c r="BN26" s="184" t="e" cm="1">
        <f t="array" ref="BN26">IF(BC26="no inundation",0,(_xlfn.XLOOKUP(BC26,Depths,_xlfn.XLOOKUP($G26,Structures,StructureDamages),,-1)+(BC26-MAX(IF(Depths&lt;BC26,Depths)))*(_xlfn.XLOOKUP(BC26,Depths,_xlfn.XLOOKUP($G26,Structures,StructureDamages),,1)-_xlfn.XLOOKUP(BC26,Depths,_xlfn.XLOOKUP($G26,Structures,StructureDamages),,-1))/(MIN(IF(Depths&gt;BC26,Depths))-MAX(IF(Depths&lt;BC26,Depths))))*$P26)</f>
        <v>#N/A</v>
      </c>
      <c r="BO26" s="185"/>
      <c r="BP26" s="182" t="e" cm="1">
        <f t="array" ref="BP26">IF(AT26="no inundation",0,(_xlfn.XLOOKUP(AT26,Depths,_xlfn.XLOOKUP($G26,Structures,ContentDamages),,-1)+(AT26-MAX(IF(Depths&lt;AT26,Depths)))*(_xlfn.XLOOKUP(AT26,Depths,_xlfn.XLOOKUP($G26,Structures,ContentDamages),,1)-_xlfn.XLOOKUP(AT26,Depths,_xlfn.XLOOKUP($G26,Structures,ContentDamages),,-1))/(MIN(IF(Depths&gt;AT26,Depths))-MAX(IF(Depths&lt;AT26,Depths))))*$R26)</f>
        <v>#N/A</v>
      </c>
      <c r="BQ26" s="183" t="e" cm="1">
        <f t="array" ref="BQ26">IF(AU26="no inundation",0,(_xlfn.XLOOKUP(AU26,Depths,_xlfn.XLOOKUP($G26,Structures,ContentDamages),,-1)+(AU26-MAX(IF(Depths&lt;AU26,Depths)))*(_xlfn.XLOOKUP(AU26,Depths,_xlfn.XLOOKUP($G26,Structures,ContentDamages),,1)-_xlfn.XLOOKUP(AU26,Depths,_xlfn.XLOOKUP($G26,Structures,ContentDamages),,-1))/(MIN(IF(Depths&gt;AU26,Depths))-MAX(IF(Depths&lt;AU26,Depths))))*$R26)</f>
        <v>#N/A</v>
      </c>
      <c r="BR26" s="183" t="e" cm="1">
        <f t="array" ref="BR26">IF(AV26="no inundation",0,(_xlfn.XLOOKUP(AV26,Depths,_xlfn.XLOOKUP($G26,Structures,ContentDamages),,-1)+(AV26-MAX(IF(Depths&lt;AV26,Depths)))*(_xlfn.XLOOKUP(AV26,Depths,_xlfn.XLOOKUP($G26,Structures,ContentDamages),,1)-_xlfn.XLOOKUP(AV26,Depths,_xlfn.XLOOKUP($G26,Structures,ContentDamages),,-1))/(MIN(IF(Depths&gt;AV26,Depths))-MAX(IF(Depths&lt;AV26,Depths))))*$R26)</f>
        <v>#N/A</v>
      </c>
      <c r="BS26" s="183" t="e" cm="1">
        <f t="array" ref="BS26">IF(AW26="no inundation",0,(_xlfn.XLOOKUP(AW26,Depths,_xlfn.XLOOKUP($G26,Structures,ContentDamages),,-1)+(AW26-MAX(IF(Depths&lt;AW26,Depths)))*(_xlfn.XLOOKUP(AW26,Depths,_xlfn.XLOOKUP($G26,Structures,ContentDamages),,1)-_xlfn.XLOOKUP(AW26,Depths,_xlfn.XLOOKUP($G26,Structures,ContentDamages),,-1))/(MIN(IF(Depths&gt;AW26,Depths))-MAX(IF(Depths&lt;AW26,Depths))))*$R26)</f>
        <v>#N/A</v>
      </c>
      <c r="BT26" s="183" t="e" cm="1">
        <f t="array" ref="BT26">IF(AX26="no inundation",0,(_xlfn.XLOOKUP(AX26,Depths,_xlfn.XLOOKUP($G26,Structures,ContentDamages),,-1)+(AX26-MAX(IF(Depths&lt;AX26,Depths)))*(_xlfn.XLOOKUP(AX26,Depths,_xlfn.XLOOKUP($G26,Structures,ContentDamages),,1)-_xlfn.XLOOKUP(AX26,Depths,_xlfn.XLOOKUP($G26,Structures,ContentDamages),,-1))/(MIN(IF(Depths&gt;AX26,Depths))-MAX(IF(Depths&lt;AX26,Depths))))*$R26)</f>
        <v>#N/A</v>
      </c>
      <c r="BU26" s="183" t="e" cm="1">
        <f t="array" ref="BU26">IF(AY26="no inundation",0,(_xlfn.XLOOKUP(AY26,Depths,_xlfn.XLOOKUP($G26,Structures,ContentDamages),,-1)+(AY26-MAX(IF(Depths&lt;AY26,Depths)))*(_xlfn.XLOOKUP(AY26,Depths,_xlfn.XLOOKUP($G26,Structures,ContentDamages),,1)-_xlfn.XLOOKUP(AY26,Depths,_xlfn.XLOOKUP($G26,Structures,ContentDamages),,-1))/(MIN(IF(Depths&gt;AY26,Depths))-MAX(IF(Depths&lt;AY26,Depths))))*$R26)</f>
        <v>#N/A</v>
      </c>
      <c r="BV26" s="183" t="e" cm="1">
        <f t="array" ref="BV26">IF(AZ26="no inundation",0,(_xlfn.XLOOKUP(AZ26,Depths,_xlfn.XLOOKUP($G26,Structures,ContentDamages),,-1)+(AZ26-MAX(IF(Depths&lt;AZ26,Depths)))*(_xlfn.XLOOKUP(AZ26,Depths,_xlfn.XLOOKUP($G26,Structures,ContentDamages),,1)-_xlfn.XLOOKUP(AZ26,Depths,_xlfn.XLOOKUP($G26,Structures,ContentDamages),,-1))/(MIN(IF(Depths&gt;AZ26,Depths))-MAX(IF(Depths&lt;AZ26,Depths))))*$R26)</f>
        <v>#N/A</v>
      </c>
      <c r="BW26" s="183" t="e" cm="1">
        <f t="array" ref="BW26">IF(BA26="no inundation",0,(_xlfn.XLOOKUP(BA26,Depths,_xlfn.XLOOKUP($G26,Structures,ContentDamages),,-1)+(BA26-MAX(IF(Depths&lt;BA26,Depths)))*(_xlfn.XLOOKUP(BA26,Depths,_xlfn.XLOOKUP($G26,Structures,ContentDamages),,1)-_xlfn.XLOOKUP(BA26,Depths,_xlfn.XLOOKUP($G26,Structures,ContentDamages),,-1))/(MIN(IF(Depths&gt;BA26,Depths))-MAX(IF(Depths&lt;BA26,Depths))))*$R26)</f>
        <v>#N/A</v>
      </c>
      <c r="BX26" s="183" t="e" cm="1">
        <f t="array" ref="BX26">IF(BB26="no inundation",0,(_xlfn.XLOOKUP(BB26,Depths,_xlfn.XLOOKUP($G26,Structures,ContentDamages),,-1)+(BB26-MAX(IF(Depths&lt;BB26,Depths)))*(_xlfn.XLOOKUP(BB26,Depths,_xlfn.XLOOKUP($G26,Structures,ContentDamages),,1)-_xlfn.XLOOKUP(BB26,Depths,_xlfn.XLOOKUP($G26,Structures,ContentDamages),,-1))/(MIN(IF(Depths&gt;BB26,Depths))-MAX(IF(Depths&lt;BB26,Depths))))*$R26)</f>
        <v>#N/A</v>
      </c>
      <c r="BY26" s="183" t="e" cm="1">
        <f t="array" ref="BY26">IF(BC26="no inundation",0,(_xlfn.XLOOKUP(BC26,Depths,_xlfn.XLOOKUP($G26,Structures,ContentDamages),,-1)+(BC26-MAX(IF(Depths&lt;BC26,Depths)))*(_xlfn.XLOOKUP(BC26,Depths,_xlfn.XLOOKUP($G26,Structures,ContentDamages),,1)-_xlfn.XLOOKUP(BC26,Depths,_xlfn.XLOOKUP($G26,Structures,ContentDamages),,-1))/(MIN(IF(Depths&gt;BC26,Depths))-MAX(IF(Depths&lt;BC26,Depths))))*$R26)</f>
        <v>#N/A</v>
      </c>
      <c r="BZ26" s="181"/>
      <c r="CA26" s="182" t="e">
        <f t="shared" si="74"/>
        <v>#N/A</v>
      </c>
      <c r="CB26" s="183" t="e">
        <f t="shared" si="75"/>
        <v>#N/A</v>
      </c>
      <c r="CC26" s="183" t="e">
        <f t="shared" si="76"/>
        <v>#N/A</v>
      </c>
      <c r="CD26" s="183" t="e">
        <f t="shared" si="77"/>
        <v>#N/A</v>
      </c>
      <c r="CE26" s="183" t="e">
        <f t="shared" si="78"/>
        <v>#N/A</v>
      </c>
      <c r="CF26" s="183" t="e">
        <f t="shared" si="79"/>
        <v>#N/A</v>
      </c>
      <c r="CG26" s="183" t="e">
        <f t="shared" si="80"/>
        <v>#N/A</v>
      </c>
      <c r="CH26" s="183" t="e">
        <f t="shared" si="81"/>
        <v>#N/A</v>
      </c>
      <c r="CI26" s="183" t="e">
        <f t="shared" si="82"/>
        <v>#N/A</v>
      </c>
      <c r="CJ26" s="184" t="e">
        <f t="shared" si="83"/>
        <v>#N/A</v>
      </c>
      <c r="CK26" s="177"/>
    </row>
    <row r="27" spans="1:89" ht="16.5" customHeight="1" x14ac:dyDescent="0.35">
      <c r="E27" s="33" t="s">
        <v>3</v>
      </c>
      <c r="F27" s="35" t="s">
        <v>3</v>
      </c>
      <c r="G27" s="10" t="s">
        <v>200</v>
      </c>
      <c r="H27" s="11" t="s">
        <v>200</v>
      </c>
      <c r="I27" s="12"/>
      <c r="J27" s="14"/>
      <c r="K27" s="26"/>
      <c r="L27" s="12"/>
      <c r="M27" s="14"/>
      <c r="N27" s="138"/>
      <c r="O27" s="140"/>
      <c r="P27" s="195">
        <f t="shared" si="33"/>
        <v>0</v>
      </c>
      <c r="Q27" s="20" t="e">
        <f>_xlfn.XLOOKUP(G27,'Content to Structure Ratios'!$D$3:$D$55,'Content to Structure Ratios'!$E$3:$E$55)</f>
        <v>#N/A</v>
      </c>
      <c r="R27" s="183" t="e">
        <f t="shared" si="34"/>
        <v>#N/A</v>
      </c>
      <c r="S27" s="13"/>
      <c r="T27" s="14"/>
      <c r="U27" s="15"/>
      <c r="V27" s="179">
        <f t="shared" si="11"/>
        <v>0</v>
      </c>
      <c r="W27" s="192"/>
      <c r="X27" s="22"/>
      <c r="Y27" s="16"/>
      <c r="Z27" s="16"/>
      <c r="AA27" s="16"/>
      <c r="AB27" s="16"/>
      <c r="AC27" s="16"/>
      <c r="AD27" s="16"/>
      <c r="AE27" s="16"/>
      <c r="AF27" s="16"/>
      <c r="AG27" s="16"/>
      <c r="AH27" s="177"/>
      <c r="AI27" s="178">
        <f t="shared" si="55"/>
        <v>0</v>
      </c>
      <c r="AJ27" s="179">
        <f t="shared" si="45"/>
        <v>0</v>
      </c>
      <c r="AK27" s="179">
        <f t="shared" si="56"/>
        <v>0</v>
      </c>
      <c r="AL27" s="179">
        <f t="shared" si="57"/>
        <v>0</v>
      </c>
      <c r="AM27" s="179">
        <f t="shared" si="58"/>
        <v>0</v>
      </c>
      <c r="AN27" s="179">
        <f t="shared" si="59"/>
        <v>0</v>
      </c>
      <c r="AO27" s="179">
        <f t="shared" si="60"/>
        <v>0</v>
      </c>
      <c r="AP27" s="179">
        <f t="shared" si="61"/>
        <v>0</v>
      </c>
      <c r="AQ27" s="179">
        <f t="shared" si="62"/>
        <v>0</v>
      </c>
      <c r="AR27" s="180">
        <f t="shared" si="63"/>
        <v>0</v>
      </c>
      <c r="AS27" s="181"/>
      <c r="AT27" s="166">
        <f t="shared" si="64"/>
        <v>0</v>
      </c>
      <c r="AU27" s="87">
        <f t="shared" si="65"/>
        <v>0</v>
      </c>
      <c r="AV27" s="87">
        <f t="shared" si="66"/>
        <v>0</v>
      </c>
      <c r="AW27" s="87">
        <f t="shared" si="67"/>
        <v>0</v>
      </c>
      <c r="AX27" s="87">
        <f t="shared" si="68"/>
        <v>0</v>
      </c>
      <c r="AY27" s="87">
        <f t="shared" si="69"/>
        <v>0</v>
      </c>
      <c r="AZ27" s="87">
        <f t="shared" si="70"/>
        <v>0</v>
      </c>
      <c r="BA27" s="87">
        <f t="shared" si="71"/>
        <v>0</v>
      </c>
      <c r="BB27" s="87">
        <f t="shared" si="72"/>
        <v>0</v>
      </c>
      <c r="BC27" s="157">
        <f t="shared" si="73"/>
        <v>0</v>
      </c>
      <c r="BD27" s="177"/>
      <c r="BE27" s="182" t="e" cm="1">
        <f t="array" ref="BE27">IF(AT27="no inundation",0,(_xlfn.XLOOKUP(AT27,Depths,_xlfn.XLOOKUP($G27,Structures,StructureDamages),,-1)+(AT27-MAX(IF(Depths&lt;AT27,Depths)))*(_xlfn.XLOOKUP(AT27,Depths,_xlfn.XLOOKUP($G27,Structures,StructureDamages),,1)-_xlfn.XLOOKUP(AT27,Depths,_xlfn.XLOOKUP($G27,Structures,StructureDamages),,-1))/(MIN(IF(Depths&gt;AT27,Depths))-MAX(IF(Depths&lt;AT27,Depths))))*$P27)</f>
        <v>#N/A</v>
      </c>
      <c r="BF27" s="183" t="e" cm="1">
        <f t="array" ref="BF27">IF(AU27="no inundation",0,(_xlfn.XLOOKUP(AU27,Depths,_xlfn.XLOOKUP($G27,Structures,StructureDamages),,-1)+(AU27-MAX(IF(Depths&lt;AU27,Depths)))*(_xlfn.XLOOKUP(AU27,Depths,_xlfn.XLOOKUP($G27,Structures,StructureDamages),,1)-_xlfn.XLOOKUP(AU27,Depths,_xlfn.XLOOKUP($G27,Structures,StructureDamages),,-1))/(MIN(IF(Depths&gt;AU27,Depths))-MAX(IF(Depths&lt;AU27,Depths))))*$P27)</f>
        <v>#N/A</v>
      </c>
      <c r="BG27" s="183" t="e" cm="1">
        <f t="array" ref="BG27">IF(AV27="no inundation",0,(_xlfn.XLOOKUP(AV27,Depths,_xlfn.XLOOKUP($G27,Structures,StructureDamages),,-1)+(AV27-MAX(IF(Depths&lt;AV27,Depths)))*(_xlfn.XLOOKUP(AV27,Depths,_xlfn.XLOOKUP($G27,Structures,StructureDamages),,1)-_xlfn.XLOOKUP(AV27,Depths,_xlfn.XLOOKUP($G27,Structures,StructureDamages),,-1))/(MIN(IF(Depths&gt;AV27,Depths))-MAX(IF(Depths&lt;AV27,Depths))))*$P27)</f>
        <v>#N/A</v>
      </c>
      <c r="BH27" s="183" t="e" cm="1">
        <f t="array" ref="BH27">IF(AW27="no inundation",0,(_xlfn.XLOOKUP(AW27,Depths,_xlfn.XLOOKUP($G27,Structures,StructureDamages),,-1)+(AW27-MAX(IF(Depths&lt;AW27,Depths)))*(_xlfn.XLOOKUP(AW27,Depths,_xlfn.XLOOKUP($G27,Structures,StructureDamages),,1)-_xlfn.XLOOKUP(AW27,Depths,_xlfn.XLOOKUP($G27,Structures,StructureDamages),,-1))/(MIN(IF(Depths&gt;AW27,Depths))-MAX(IF(Depths&lt;AW27,Depths))))*$P27)</f>
        <v>#N/A</v>
      </c>
      <c r="BI27" s="183" t="e" cm="1">
        <f t="array" ref="BI27">IF(AX27="no inundation",0,(_xlfn.XLOOKUP(AX27,Depths,_xlfn.XLOOKUP($G27,Structures,StructureDamages),,-1)+(AX27-MAX(IF(Depths&lt;AX27,Depths)))*(_xlfn.XLOOKUP(AX27,Depths,_xlfn.XLOOKUP($G27,Structures,StructureDamages),,1)-_xlfn.XLOOKUP(AX27,Depths,_xlfn.XLOOKUP($G27,Structures,StructureDamages),,-1))/(MIN(IF(Depths&gt;AX27,Depths))-MAX(IF(Depths&lt;AX27,Depths))))*$P27)</f>
        <v>#N/A</v>
      </c>
      <c r="BJ27" s="183" t="e" cm="1">
        <f t="array" ref="BJ27">IF(AY27="no inundation",0,(_xlfn.XLOOKUP(AY27,Depths,_xlfn.XLOOKUP($G27,Structures,StructureDamages),,-1)+(AY27-MAX(IF(Depths&lt;AY27,Depths)))*(_xlfn.XLOOKUP(AY27,Depths,_xlfn.XLOOKUP($G27,Structures,StructureDamages),,1)-_xlfn.XLOOKUP(AY27,Depths,_xlfn.XLOOKUP($G27,Structures,StructureDamages),,-1))/(MIN(IF(Depths&gt;AY27,Depths))-MAX(IF(Depths&lt;AY27,Depths))))*$P27)</f>
        <v>#N/A</v>
      </c>
      <c r="BK27" s="183" t="e" cm="1">
        <f t="array" ref="BK27">IF(AZ27="no inundation",0,(_xlfn.XLOOKUP(AZ27,Depths,_xlfn.XLOOKUP($G27,Structures,StructureDamages),,-1)+(AZ27-MAX(IF(Depths&lt;AZ27,Depths)))*(_xlfn.XLOOKUP(AZ27,Depths,_xlfn.XLOOKUP($G27,Structures,StructureDamages),,1)-_xlfn.XLOOKUP(AZ27,Depths,_xlfn.XLOOKUP($G27,Structures,StructureDamages),,-1))/(MIN(IF(Depths&gt;AZ27,Depths))-MAX(IF(Depths&lt;AZ27,Depths))))*$P27)</f>
        <v>#N/A</v>
      </c>
      <c r="BL27" s="183" t="e" cm="1">
        <f t="array" ref="BL27">IF(BA27="no inundation",0,(_xlfn.XLOOKUP(BA27,Depths,_xlfn.XLOOKUP($G27,Structures,StructureDamages),,-1)+(BA27-MAX(IF(Depths&lt;BA27,Depths)))*(_xlfn.XLOOKUP(BA27,Depths,_xlfn.XLOOKUP($G27,Structures,StructureDamages),,1)-_xlfn.XLOOKUP(BA27,Depths,_xlfn.XLOOKUP($G27,Structures,StructureDamages),,-1))/(MIN(IF(Depths&gt;BA27,Depths))-MAX(IF(Depths&lt;BA27,Depths))))*$P27)</f>
        <v>#N/A</v>
      </c>
      <c r="BM27" s="183" t="e" cm="1">
        <f t="array" ref="BM27">IF(BB27="no inundation",0,(_xlfn.XLOOKUP(BB27,Depths,_xlfn.XLOOKUP($G27,Structures,StructureDamages),,-1)+(BB27-MAX(IF(Depths&lt;BB27,Depths)))*(_xlfn.XLOOKUP(BB27,Depths,_xlfn.XLOOKUP($G27,Structures,StructureDamages),,1)-_xlfn.XLOOKUP(BB27,Depths,_xlfn.XLOOKUP($G27,Structures,StructureDamages),,-1))/(MIN(IF(Depths&gt;BB27,Depths))-MAX(IF(Depths&lt;BB27,Depths))))*$P27)</f>
        <v>#N/A</v>
      </c>
      <c r="BN27" s="184" t="e" cm="1">
        <f t="array" ref="BN27">IF(BC27="no inundation",0,(_xlfn.XLOOKUP(BC27,Depths,_xlfn.XLOOKUP($G27,Structures,StructureDamages),,-1)+(BC27-MAX(IF(Depths&lt;BC27,Depths)))*(_xlfn.XLOOKUP(BC27,Depths,_xlfn.XLOOKUP($G27,Structures,StructureDamages),,1)-_xlfn.XLOOKUP(BC27,Depths,_xlfn.XLOOKUP($G27,Structures,StructureDamages),,-1))/(MIN(IF(Depths&gt;BC27,Depths))-MAX(IF(Depths&lt;BC27,Depths))))*$P27)</f>
        <v>#N/A</v>
      </c>
      <c r="BO27" s="185"/>
      <c r="BP27" s="182" t="e" cm="1">
        <f t="array" ref="BP27">IF(AT27="no inundation",0,(_xlfn.XLOOKUP(AT27,Depths,_xlfn.XLOOKUP($G27,Structures,ContentDamages),,-1)+(AT27-MAX(IF(Depths&lt;AT27,Depths)))*(_xlfn.XLOOKUP(AT27,Depths,_xlfn.XLOOKUP($G27,Structures,ContentDamages),,1)-_xlfn.XLOOKUP(AT27,Depths,_xlfn.XLOOKUP($G27,Structures,ContentDamages),,-1))/(MIN(IF(Depths&gt;AT27,Depths))-MAX(IF(Depths&lt;AT27,Depths))))*$R27)</f>
        <v>#N/A</v>
      </c>
      <c r="BQ27" s="183" t="e" cm="1">
        <f t="array" ref="BQ27">IF(AU27="no inundation",0,(_xlfn.XLOOKUP(AU27,Depths,_xlfn.XLOOKUP($G27,Structures,ContentDamages),,-1)+(AU27-MAX(IF(Depths&lt;AU27,Depths)))*(_xlfn.XLOOKUP(AU27,Depths,_xlfn.XLOOKUP($G27,Structures,ContentDamages),,1)-_xlfn.XLOOKUP(AU27,Depths,_xlfn.XLOOKUP($G27,Structures,ContentDamages),,-1))/(MIN(IF(Depths&gt;AU27,Depths))-MAX(IF(Depths&lt;AU27,Depths))))*$R27)</f>
        <v>#N/A</v>
      </c>
      <c r="BR27" s="183" t="e" cm="1">
        <f t="array" ref="BR27">IF(AV27="no inundation",0,(_xlfn.XLOOKUP(AV27,Depths,_xlfn.XLOOKUP($G27,Structures,ContentDamages),,-1)+(AV27-MAX(IF(Depths&lt;AV27,Depths)))*(_xlfn.XLOOKUP(AV27,Depths,_xlfn.XLOOKUP($G27,Structures,ContentDamages),,1)-_xlfn.XLOOKUP(AV27,Depths,_xlfn.XLOOKUP($G27,Structures,ContentDamages),,-1))/(MIN(IF(Depths&gt;AV27,Depths))-MAX(IF(Depths&lt;AV27,Depths))))*$R27)</f>
        <v>#N/A</v>
      </c>
      <c r="BS27" s="183" t="e" cm="1">
        <f t="array" ref="BS27">IF(AW27="no inundation",0,(_xlfn.XLOOKUP(AW27,Depths,_xlfn.XLOOKUP($G27,Structures,ContentDamages),,-1)+(AW27-MAX(IF(Depths&lt;AW27,Depths)))*(_xlfn.XLOOKUP(AW27,Depths,_xlfn.XLOOKUP($G27,Structures,ContentDamages),,1)-_xlfn.XLOOKUP(AW27,Depths,_xlfn.XLOOKUP($G27,Structures,ContentDamages),,-1))/(MIN(IF(Depths&gt;AW27,Depths))-MAX(IF(Depths&lt;AW27,Depths))))*$R27)</f>
        <v>#N/A</v>
      </c>
      <c r="BT27" s="183" t="e" cm="1">
        <f t="array" ref="BT27">IF(AX27="no inundation",0,(_xlfn.XLOOKUP(AX27,Depths,_xlfn.XLOOKUP($G27,Structures,ContentDamages),,-1)+(AX27-MAX(IF(Depths&lt;AX27,Depths)))*(_xlfn.XLOOKUP(AX27,Depths,_xlfn.XLOOKUP($G27,Structures,ContentDamages),,1)-_xlfn.XLOOKUP(AX27,Depths,_xlfn.XLOOKUP($G27,Structures,ContentDamages),,-1))/(MIN(IF(Depths&gt;AX27,Depths))-MAX(IF(Depths&lt;AX27,Depths))))*$R27)</f>
        <v>#N/A</v>
      </c>
      <c r="BU27" s="183" t="e" cm="1">
        <f t="array" ref="BU27">IF(AY27="no inundation",0,(_xlfn.XLOOKUP(AY27,Depths,_xlfn.XLOOKUP($G27,Structures,ContentDamages),,-1)+(AY27-MAX(IF(Depths&lt;AY27,Depths)))*(_xlfn.XLOOKUP(AY27,Depths,_xlfn.XLOOKUP($G27,Structures,ContentDamages),,1)-_xlfn.XLOOKUP(AY27,Depths,_xlfn.XLOOKUP($G27,Structures,ContentDamages),,-1))/(MIN(IF(Depths&gt;AY27,Depths))-MAX(IF(Depths&lt;AY27,Depths))))*$R27)</f>
        <v>#N/A</v>
      </c>
      <c r="BV27" s="183" t="e" cm="1">
        <f t="array" ref="BV27">IF(AZ27="no inundation",0,(_xlfn.XLOOKUP(AZ27,Depths,_xlfn.XLOOKUP($G27,Structures,ContentDamages),,-1)+(AZ27-MAX(IF(Depths&lt;AZ27,Depths)))*(_xlfn.XLOOKUP(AZ27,Depths,_xlfn.XLOOKUP($G27,Structures,ContentDamages),,1)-_xlfn.XLOOKUP(AZ27,Depths,_xlfn.XLOOKUP($G27,Structures,ContentDamages),,-1))/(MIN(IF(Depths&gt;AZ27,Depths))-MAX(IF(Depths&lt;AZ27,Depths))))*$R27)</f>
        <v>#N/A</v>
      </c>
      <c r="BW27" s="183" t="e" cm="1">
        <f t="array" ref="BW27">IF(BA27="no inundation",0,(_xlfn.XLOOKUP(BA27,Depths,_xlfn.XLOOKUP($G27,Structures,ContentDamages),,-1)+(BA27-MAX(IF(Depths&lt;BA27,Depths)))*(_xlfn.XLOOKUP(BA27,Depths,_xlfn.XLOOKUP($G27,Structures,ContentDamages),,1)-_xlfn.XLOOKUP(BA27,Depths,_xlfn.XLOOKUP($G27,Structures,ContentDamages),,-1))/(MIN(IF(Depths&gt;BA27,Depths))-MAX(IF(Depths&lt;BA27,Depths))))*$R27)</f>
        <v>#N/A</v>
      </c>
      <c r="BX27" s="183" t="e" cm="1">
        <f t="array" ref="BX27">IF(BB27="no inundation",0,(_xlfn.XLOOKUP(BB27,Depths,_xlfn.XLOOKUP($G27,Structures,ContentDamages),,-1)+(BB27-MAX(IF(Depths&lt;BB27,Depths)))*(_xlfn.XLOOKUP(BB27,Depths,_xlfn.XLOOKUP($G27,Structures,ContentDamages),,1)-_xlfn.XLOOKUP(BB27,Depths,_xlfn.XLOOKUP($G27,Structures,ContentDamages),,-1))/(MIN(IF(Depths&gt;BB27,Depths))-MAX(IF(Depths&lt;BB27,Depths))))*$R27)</f>
        <v>#N/A</v>
      </c>
      <c r="BY27" s="183" t="e" cm="1">
        <f t="array" ref="BY27">IF(BC27="no inundation",0,(_xlfn.XLOOKUP(BC27,Depths,_xlfn.XLOOKUP($G27,Structures,ContentDamages),,-1)+(BC27-MAX(IF(Depths&lt;BC27,Depths)))*(_xlfn.XLOOKUP(BC27,Depths,_xlfn.XLOOKUP($G27,Structures,ContentDamages),,1)-_xlfn.XLOOKUP(BC27,Depths,_xlfn.XLOOKUP($G27,Structures,ContentDamages),,-1))/(MIN(IF(Depths&gt;BC27,Depths))-MAX(IF(Depths&lt;BC27,Depths))))*$R27)</f>
        <v>#N/A</v>
      </c>
      <c r="BZ27" s="181"/>
      <c r="CA27" s="182" t="e">
        <f t="shared" si="74"/>
        <v>#N/A</v>
      </c>
      <c r="CB27" s="183" t="e">
        <f t="shared" si="75"/>
        <v>#N/A</v>
      </c>
      <c r="CC27" s="183" t="e">
        <f t="shared" si="76"/>
        <v>#N/A</v>
      </c>
      <c r="CD27" s="183" t="e">
        <f t="shared" si="77"/>
        <v>#N/A</v>
      </c>
      <c r="CE27" s="183" t="e">
        <f t="shared" si="78"/>
        <v>#N/A</v>
      </c>
      <c r="CF27" s="183" t="e">
        <f t="shared" si="79"/>
        <v>#N/A</v>
      </c>
      <c r="CG27" s="183" t="e">
        <f t="shared" si="80"/>
        <v>#N/A</v>
      </c>
      <c r="CH27" s="183" t="e">
        <f t="shared" si="81"/>
        <v>#N/A</v>
      </c>
      <c r="CI27" s="183" t="e">
        <f t="shared" si="82"/>
        <v>#N/A</v>
      </c>
      <c r="CJ27" s="184" t="e">
        <f t="shared" si="83"/>
        <v>#N/A</v>
      </c>
      <c r="CK27" s="177"/>
    </row>
    <row r="28" spans="1:89" ht="16.5" customHeight="1" x14ac:dyDescent="0.35">
      <c r="E28" s="33" t="s">
        <v>3</v>
      </c>
      <c r="F28" s="35" t="s">
        <v>3</v>
      </c>
      <c r="G28" s="10" t="s">
        <v>200</v>
      </c>
      <c r="H28" s="11" t="s">
        <v>200</v>
      </c>
      <c r="I28" s="12"/>
      <c r="J28" s="14"/>
      <c r="K28" s="26"/>
      <c r="L28" s="12"/>
      <c r="M28" s="14"/>
      <c r="N28" s="138"/>
      <c r="O28" s="140"/>
      <c r="P28" s="195">
        <f t="shared" si="33"/>
        <v>0</v>
      </c>
      <c r="Q28" s="20" t="e">
        <f>_xlfn.XLOOKUP(G28,'Content to Structure Ratios'!$D$3:$D$55,'Content to Structure Ratios'!$E$3:$E$55)</f>
        <v>#N/A</v>
      </c>
      <c r="R28" s="183" t="e">
        <f t="shared" si="34"/>
        <v>#N/A</v>
      </c>
      <c r="S28" s="13"/>
      <c r="T28" s="14"/>
      <c r="U28" s="15"/>
      <c r="V28" s="179">
        <f t="shared" si="11"/>
        <v>0</v>
      </c>
      <c r="W28" s="192"/>
      <c r="X28" s="22"/>
      <c r="Y28" s="16"/>
      <c r="Z28" s="16"/>
      <c r="AA28" s="16"/>
      <c r="AB28" s="16"/>
      <c r="AC28" s="16"/>
      <c r="AD28" s="16"/>
      <c r="AE28" s="16"/>
      <c r="AF28" s="16"/>
      <c r="AG28" s="16"/>
      <c r="AH28" s="177"/>
      <c r="AI28" s="178">
        <f t="shared" si="55"/>
        <v>0</v>
      </c>
      <c r="AJ28" s="179">
        <f t="shared" si="45"/>
        <v>0</v>
      </c>
      <c r="AK28" s="179">
        <f t="shared" si="56"/>
        <v>0</v>
      </c>
      <c r="AL28" s="179">
        <f t="shared" si="57"/>
        <v>0</v>
      </c>
      <c r="AM28" s="179">
        <f t="shared" si="58"/>
        <v>0</v>
      </c>
      <c r="AN28" s="179">
        <f t="shared" si="59"/>
        <v>0</v>
      </c>
      <c r="AO28" s="179">
        <f t="shared" si="60"/>
        <v>0</v>
      </c>
      <c r="AP28" s="179">
        <f t="shared" si="61"/>
        <v>0</v>
      </c>
      <c r="AQ28" s="179">
        <f t="shared" si="62"/>
        <v>0</v>
      </c>
      <c r="AR28" s="180">
        <f t="shared" si="63"/>
        <v>0</v>
      </c>
      <c r="AS28" s="181"/>
      <c r="AT28" s="166">
        <f t="shared" si="64"/>
        <v>0</v>
      </c>
      <c r="AU28" s="87">
        <f t="shared" si="65"/>
        <v>0</v>
      </c>
      <c r="AV28" s="87">
        <f t="shared" si="66"/>
        <v>0</v>
      </c>
      <c r="AW28" s="87">
        <f t="shared" si="67"/>
        <v>0</v>
      </c>
      <c r="AX28" s="87">
        <f t="shared" si="68"/>
        <v>0</v>
      </c>
      <c r="AY28" s="87">
        <f t="shared" si="69"/>
        <v>0</v>
      </c>
      <c r="AZ28" s="87">
        <f t="shared" si="70"/>
        <v>0</v>
      </c>
      <c r="BA28" s="87">
        <f t="shared" si="71"/>
        <v>0</v>
      </c>
      <c r="BB28" s="87">
        <f t="shared" si="72"/>
        <v>0</v>
      </c>
      <c r="BC28" s="157">
        <f t="shared" si="73"/>
        <v>0</v>
      </c>
      <c r="BD28" s="177"/>
      <c r="BE28" s="182" t="e" cm="1">
        <f t="array" ref="BE28">IF(AT28="no inundation",0,(_xlfn.XLOOKUP(AT28,Depths,_xlfn.XLOOKUP($G28,Structures,StructureDamages),,-1)+(AT28-MAX(IF(Depths&lt;AT28,Depths)))*(_xlfn.XLOOKUP(AT28,Depths,_xlfn.XLOOKUP($G28,Structures,StructureDamages),,1)-_xlfn.XLOOKUP(AT28,Depths,_xlfn.XLOOKUP($G28,Structures,StructureDamages),,-1))/(MIN(IF(Depths&gt;AT28,Depths))-MAX(IF(Depths&lt;AT28,Depths))))*$P28)</f>
        <v>#N/A</v>
      </c>
      <c r="BF28" s="183" t="e" cm="1">
        <f t="array" ref="BF28">IF(AU28="no inundation",0,(_xlfn.XLOOKUP(AU28,Depths,_xlfn.XLOOKUP($G28,Structures,StructureDamages),,-1)+(AU28-MAX(IF(Depths&lt;AU28,Depths)))*(_xlfn.XLOOKUP(AU28,Depths,_xlfn.XLOOKUP($G28,Structures,StructureDamages),,1)-_xlfn.XLOOKUP(AU28,Depths,_xlfn.XLOOKUP($G28,Structures,StructureDamages),,-1))/(MIN(IF(Depths&gt;AU28,Depths))-MAX(IF(Depths&lt;AU28,Depths))))*$P28)</f>
        <v>#N/A</v>
      </c>
      <c r="BG28" s="183" t="e" cm="1">
        <f t="array" ref="BG28">IF(AV28="no inundation",0,(_xlfn.XLOOKUP(AV28,Depths,_xlfn.XLOOKUP($G28,Structures,StructureDamages),,-1)+(AV28-MAX(IF(Depths&lt;AV28,Depths)))*(_xlfn.XLOOKUP(AV28,Depths,_xlfn.XLOOKUP($G28,Structures,StructureDamages),,1)-_xlfn.XLOOKUP(AV28,Depths,_xlfn.XLOOKUP($G28,Structures,StructureDamages),,-1))/(MIN(IF(Depths&gt;AV28,Depths))-MAX(IF(Depths&lt;AV28,Depths))))*$P28)</f>
        <v>#N/A</v>
      </c>
      <c r="BH28" s="183" t="e" cm="1">
        <f t="array" ref="BH28">IF(AW28="no inundation",0,(_xlfn.XLOOKUP(AW28,Depths,_xlfn.XLOOKUP($G28,Structures,StructureDamages),,-1)+(AW28-MAX(IF(Depths&lt;AW28,Depths)))*(_xlfn.XLOOKUP(AW28,Depths,_xlfn.XLOOKUP($G28,Structures,StructureDamages),,1)-_xlfn.XLOOKUP(AW28,Depths,_xlfn.XLOOKUP($G28,Structures,StructureDamages),,-1))/(MIN(IF(Depths&gt;AW28,Depths))-MAX(IF(Depths&lt;AW28,Depths))))*$P28)</f>
        <v>#N/A</v>
      </c>
      <c r="BI28" s="183" t="e" cm="1">
        <f t="array" ref="BI28">IF(AX28="no inundation",0,(_xlfn.XLOOKUP(AX28,Depths,_xlfn.XLOOKUP($G28,Structures,StructureDamages),,-1)+(AX28-MAX(IF(Depths&lt;AX28,Depths)))*(_xlfn.XLOOKUP(AX28,Depths,_xlfn.XLOOKUP($G28,Structures,StructureDamages),,1)-_xlfn.XLOOKUP(AX28,Depths,_xlfn.XLOOKUP($G28,Structures,StructureDamages),,-1))/(MIN(IF(Depths&gt;AX28,Depths))-MAX(IF(Depths&lt;AX28,Depths))))*$P28)</f>
        <v>#N/A</v>
      </c>
      <c r="BJ28" s="183" t="e" cm="1">
        <f t="array" ref="BJ28">IF(AY28="no inundation",0,(_xlfn.XLOOKUP(AY28,Depths,_xlfn.XLOOKUP($G28,Structures,StructureDamages),,-1)+(AY28-MAX(IF(Depths&lt;AY28,Depths)))*(_xlfn.XLOOKUP(AY28,Depths,_xlfn.XLOOKUP($G28,Structures,StructureDamages),,1)-_xlfn.XLOOKUP(AY28,Depths,_xlfn.XLOOKUP($G28,Structures,StructureDamages),,-1))/(MIN(IF(Depths&gt;AY28,Depths))-MAX(IF(Depths&lt;AY28,Depths))))*$P28)</f>
        <v>#N/A</v>
      </c>
      <c r="BK28" s="183" t="e" cm="1">
        <f t="array" ref="BK28">IF(AZ28="no inundation",0,(_xlfn.XLOOKUP(AZ28,Depths,_xlfn.XLOOKUP($G28,Structures,StructureDamages),,-1)+(AZ28-MAX(IF(Depths&lt;AZ28,Depths)))*(_xlfn.XLOOKUP(AZ28,Depths,_xlfn.XLOOKUP($G28,Structures,StructureDamages),,1)-_xlfn.XLOOKUP(AZ28,Depths,_xlfn.XLOOKUP($G28,Structures,StructureDamages),,-1))/(MIN(IF(Depths&gt;AZ28,Depths))-MAX(IF(Depths&lt;AZ28,Depths))))*$P28)</f>
        <v>#N/A</v>
      </c>
      <c r="BL28" s="183" t="e" cm="1">
        <f t="array" ref="BL28">IF(BA28="no inundation",0,(_xlfn.XLOOKUP(BA28,Depths,_xlfn.XLOOKUP($G28,Structures,StructureDamages),,-1)+(BA28-MAX(IF(Depths&lt;BA28,Depths)))*(_xlfn.XLOOKUP(BA28,Depths,_xlfn.XLOOKUP($G28,Structures,StructureDamages),,1)-_xlfn.XLOOKUP(BA28,Depths,_xlfn.XLOOKUP($G28,Structures,StructureDamages),,-1))/(MIN(IF(Depths&gt;BA28,Depths))-MAX(IF(Depths&lt;BA28,Depths))))*$P28)</f>
        <v>#N/A</v>
      </c>
      <c r="BM28" s="183" t="e" cm="1">
        <f t="array" ref="BM28">IF(BB28="no inundation",0,(_xlfn.XLOOKUP(BB28,Depths,_xlfn.XLOOKUP($G28,Structures,StructureDamages),,-1)+(BB28-MAX(IF(Depths&lt;BB28,Depths)))*(_xlfn.XLOOKUP(BB28,Depths,_xlfn.XLOOKUP($G28,Structures,StructureDamages),,1)-_xlfn.XLOOKUP(BB28,Depths,_xlfn.XLOOKUP($G28,Structures,StructureDamages),,-1))/(MIN(IF(Depths&gt;BB28,Depths))-MAX(IF(Depths&lt;BB28,Depths))))*$P28)</f>
        <v>#N/A</v>
      </c>
      <c r="BN28" s="184" t="e" cm="1">
        <f t="array" ref="BN28">IF(BC28="no inundation",0,(_xlfn.XLOOKUP(BC28,Depths,_xlfn.XLOOKUP($G28,Structures,StructureDamages),,-1)+(BC28-MAX(IF(Depths&lt;BC28,Depths)))*(_xlfn.XLOOKUP(BC28,Depths,_xlfn.XLOOKUP($G28,Structures,StructureDamages),,1)-_xlfn.XLOOKUP(BC28,Depths,_xlfn.XLOOKUP($G28,Structures,StructureDamages),,-1))/(MIN(IF(Depths&gt;BC28,Depths))-MAX(IF(Depths&lt;BC28,Depths))))*$P28)</f>
        <v>#N/A</v>
      </c>
      <c r="BO28" s="185"/>
      <c r="BP28" s="182" t="e" cm="1">
        <f t="array" ref="BP28">IF(AT28="no inundation",0,(_xlfn.XLOOKUP(AT28,Depths,_xlfn.XLOOKUP($G28,Structures,ContentDamages),,-1)+(AT28-MAX(IF(Depths&lt;AT28,Depths)))*(_xlfn.XLOOKUP(AT28,Depths,_xlfn.XLOOKUP($G28,Structures,ContentDamages),,1)-_xlfn.XLOOKUP(AT28,Depths,_xlfn.XLOOKUP($G28,Structures,ContentDamages),,-1))/(MIN(IF(Depths&gt;AT28,Depths))-MAX(IF(Depths&lt;AT28,Depths))))*$R28)</f>
        <v>#N/A</v>
      </c>
      <c r="BQ28" s="183" t="e" cm="1">
        <f t="array" ref="BQ28">IF(AU28="no inundation",0,(_xlfn.XLOOKUP(AU28,Depths,_xlfn.XLOOKUP($G28,Structures,ContentDamages),,-1)+(AU28-MAX(IF(Depths&lt;AU28,Depths)))*(_xlfn.XLOOKUP(AU28,Depths,_xlfn.XLOOKUP($G28,Structures,ContentDamages),,1)-_xlfn.XLOOKUP(AU28,Depths,_xlfn.XLOOKUP($G28,Structures,ContentDamages),,-1))/(MIN(IF(Depths&gt;AU28,Depths))-MAX(IF(Depths&lt;AU28,Depths))))*$R28)</f>
        <v>#N/A</v>
      </c>
      <c r="BR28" s="183" t="e" cm="1">
        <f t="array" ref="BR28">IF(AV28="no inundation",0,(_xlfn.XLOOKUP(AV28,Depths,_xlfn.XLOOKUP($G28,Structures,ContentDamages),,-1)+(AV28-MAX(IF(Depths&lt;AV28,Depths)))*(_xlfn.XLOOKUP(AV28,Depths,_xlfn.XLOOKUP($G28,Structures,ContentDamages),,1)-_xlfn.XLOOKUP(AV28,Depths,_xlfn.XLOOKUP($G28,Structures,ContentDamages),,-1))/(MIN(IF(Depths&gt;AV28,Depths))-MAX(IF(Depths&lt;AV28,Depths))))*$R28)</f>
        <v>#N/A</v>
      </c>
      <c r="BS28" s="183" t="e" cm="1">
        <f t="array" ref="BS28">IF(AW28="no inundation",0,(_xlfn.XLOOKUP(AW28,Depths,_xlfn.XLOOKUP($G28,Structures,ContentDamages),,-1)+(AW28-MAX(IF(Depths&lt;AW28,Depths)))*(_xlfn.XLOOKUP(AW28,Depths,_xlfn.XLOOKUP($G28,Structures,ContentDamages),,1)-_xlfn.XLOOKUP(AW28,Depths,_xlfn.XLOOKUP($G28,Structures,ContentDamages),,-1))/(MIN(IF(Depths&gt;AW28,Depths))-MAX(IF(Depths&lt;AW28,Depths))))*$R28)</f>
        <v>#N/A</v>
      </c>
      <c r="BT28" s="183" t="e" cm="1">
        <f t="array" ref="BT28">IF(AX28="no inundation",0,(_xlfn.XLOOKUP(AX28,Depths,_xlfn.XLOOKUP($G28,Structures,ContentDamages),,-1)+(AX28-MAX(IF(Depths&lt;AX28,Depths)))*(_xlfn.XLOOKUP(AX28,Depths,_xlfn.XLOOKUP($G28,Structures,ContentDamages),,1)-_xlfn.XLOOKUP(AX28,Depths,_xlfn.XLOOKUP($G28,Structures,ContentDamages),,-1))/(MIN(IF(Depths&gt;AX28,Depths))-MAX(IF(Depths&lt;AX28,Depths))))*$R28)</f>
        <v>#N/A</v>
      </c>
      <c r="BU28" s="183" t="e" cm="1">
        <f t="array" ref="BU28">IF(AY28="no inundation",0,(_xlfn.XLOOKUP(AY28,Depths,_xlfn.XLOOKUP($G28,Structures,ContentDamages),,-1)+(AY28-MAX(IF(Depths&lt;AY28,Depths)))*(_xlfn.XLOOKUP(AY28,Depths,_xlfn.XLOOKUP($G28,Structures,ContentDamages),,1)-_xlfn.XLOOKUP(AY28,Depths,_xlfn.XLOOKUP($G28,Structures,ContentDamages),,-1))/(MIN(IF(Depths&gt;AY28,Depths))-MAX(IF(Depths&lt;AY28,Depths))))*$R28)</f>
        <v>#N/A</v>
      </c>
      <c r="BV28" s="183" t="e" cm="1">
        <f t="array" ref="BV28">IF(AZ28="no inundation",0,(_xlfn.XLOOKUP(AZ28,Depths,_xlfn.XLOOKUP($G28,Structures,ContentDamages),,-1)+(AZ28-MAX(IF(Depths&lt;AZ28,Depths)))*(_xlfn.XLOOKUP(AZ28,Depths,_xlfn.XLOOKUP($G28,Structures,ContentDamages),,1)-_xlfn.XLOOKUP(AZ28,Depths,_xlfn.XLOOKUP($G28,Structures,ContentDamages),,-1))/(MIN(IF(Depths&gt;AZ28,Depths))-MAX(IF(Depths&lt;AZ28,Depths))))*$R28)</f>
        <v>#N/A</v>
      </c>
      <c r="BW28" s="183" t="e" cm="1">
        <f t="array" ref="BW28">IF(BA28="no inundation",0,(_xlfn.XLOOKUP(BA28,Depths,_xlfn.XLOOKUP($G28,Structures,ContentDamages),,-1)+(BA28-MAX(IF(Depths&lt;BA28,Depths)))*(_xlfn.XLOOKUP(BA28,Depths,_xlfn.XLOOKUP($G28,Structures,ContentDamages),,1)-_xlfn.XLOOKUP(BA28,Depths,_xlfn.XLOOKUP($G28,Structures,ContentDamages),,-1))/(MIN(IF(Depths&gt;BA28,Depths))-MAX(IF(Depths&lt;BA28,Depths))))*$R28)</f>
        <v>#N/A</v>
      </c>
      <c r="BX28" s="183" t="e" cm="1">
        <f t="array" ref="BX28">IF(BB28="no inundation",0,(_xlfn.XLOOKUP(BB28,Depths,_xlfn.XLOOKUP($G28,Structures,ContentDamages),,-1)+(BB28-MAX(IF(Depths&lt;BB28,Depths)))*(_xlfn.XLOOKUP(BB28,Depths,_xlfn.XLOOKUP($G28,Structures,ContentDamages),,1)-_xlfn.XLOOKUP(BB28,Depths,_xlfn.XLOOKUP($G28,Structures,ContentDamages),,-1))/(MIN(IF(Depths&gt;BB28,Depths))-MAX(IF(Depths&lt;BB28,Depths))))*$R28)</f>
        <v>#N/A</v>
      </c>
      <c r="BY28" s="183" t="e" cm="1">
        <f t="array" ref="BY28">IF(BC28="no inundation",0,(_xlfn.XLOOKUP(BC28,Depths,_xlfn.XLOOKUP($G28,Structures,ContentDamages),,-1)+(BC28-MAX(IF(Depths&lt;BC28,Depths)))*(_xlfn.XLOOKUP(BC28,Depths,_xlfn.XLOOKUP($G28,Structures,ContentDamages),,1)-_xlfn.XLOOKUP(BC28,Depths,_xlfn.XLOOKUP($G28,Structures,ContentDamages),,-1))/(MIN(IF(Depths&gt;BC28,Depths))-MAX(IF(Depths&lt;BC28,Depths))))*$R28)</f>
        <v>#N/A</v>
      </c>
      <c r="BZ28" s="181"/>
      <c r="CA28" s="182" t="e">
        <f t="shared" si="74"/>
        <v>#N/A</v>
      </c>
      <c r="CB28" s="183" t="e">
        <f t="shared" si="75"/>
        <v>#N/A</v>
      </c>
      <c r="CC28" s="183" t="e">
        <f t="shared" si="76"/>
        <v>#N/A</v>
      </c>
      <c r="CD28" s="183" t="e">
        <f t="shared" si="77"/>
        <v>#N/A</v>
      </c>
      <c r="CE28" s="183" t="e">
        <f t="shared" si="78"/>
        <v>#N/A</v>
      </c>
      <c r="CF28" s="183" t="e">
        <f t="shared" si="79"/>
        <v>#N/A</v>
      </c>
      <c r="CG28" s="183" t="e">
        <f t="shared" si="80"/>
        <v>#N/A</v>
      </c>
      <c r="CH28" s="183" t="e">
        <f t="shared" si="81"/>
        <v>#N/A</v>
      </c>
      <c r="CI28" s="183" t="e">
        <f t="shared" si="82"/>
        <v>#N/A</v>
      </c>
      <c r="CJ28" s="184" t="e">
        <f t="shared" si="83"/>
        <v>#N/A</v>
      </c>
      <c r="CK28" s="177"/>
    </row>
    <row r="29" spans="1:89" ht="16.5" customHeight="1" x14ac:dyDescent="0.35">
      <c r="E29" s="33" t="s">
        <v>3</v>
      </c>
      <c r="F29" s="35" t="s">
        <v>3</v>
      </c>
      <c r="G29" s="10" t="s">
        <v>200</v>
      </c>
      <c r="H29" s="11" t="s">
        <v>200</v>
      </c>
      <c r="I29" s="12"/>
      <c r="J29" s="14"/>
      <c r="K29" s="26"/>
      <c r="L29" s="12"/>
      <c r="M29" s="14"/>
      <c r="N29" s="138"/>
      <c r="O29" s="140"/>
      <c r="P29" s="195">
        <f t="shared" si="33"/>
        <v>0</v>
      </c>
      <c r="Q29" s="20" t="e">
        <f>_xlfn.XLOOKUP(G29,'Content to Structure Ratios'!$D$3:$D$55,'Content to Structure Ratios'!$E$3:$E$55)</f>
        <v>#N/A</v>
      </c>
      <c r="R29" s="183" t="e">
        <f t="shared" si="34"/>
        <v>#N/A</v>
      </c>
      <c r="S29" s="13"/>
      <c r="T29" s="14"/>
      <c r="U29" s="15"/>
      <c r="V29" s="179">
        <f t="shared" si="11"/>
        <v>0</v>
      </c>
      <c r="W29" s="192"/>
      <c r="X29" s="22"/>
      <c r="Y29" s="16"/>
      <c r="Z29" s="16"/>
      <c r="AA29" s="16"/>
      <c r="AB29" s="16"/>
      <c r="AC29" s="16"/>
      <c r="AD29" s="16"/>
      <c r="AE29" s="16"/>
      <c r="AF29" s="16"/>
      <c r="AG29" s="16"/>
      <c r="AH29" s="177"/>
      <c r="AI29" s="178">
        <f t="shared" si="55"/>
        <v>0</v>
      </c>
      <c r="AJ29" s="179">
        <f t="shared" si="45"/>
        <v>0</v>
      </c>
      <c r="AK29" s="179">
        <f t="shared" si="56"/>
        <v>0</v>
      </c>
      <c r="AL29" s="179">
        <f t="shared" si="57"/>
        <v>0</v>
      </c>
      <c r="AM29" s="179">
        <f t="shared" si="58"/>
        <v>0</v>
      </c>
      <c r="AN29" s="179">
        <f t="shared" si="59"/>
        <v>0</v>
      </c>
      <c r="AO29" s="179">
        <f t="shared" si="60"/>
        <v>0</v>
      </c>
      <c r="AP29" s="179">
        <f t="shared" si="61"/>
        <v>0</v>
      </c>
      <c r="AQ29" s="179">
        <f t="shared" si="62"/>
        <v>0</v>
      </c>
      <c r="AR29" s="180">
        <f t="shared" si="63"/>
        <v>0</v>
      </c>
      <c r="AS29" s="181"/>
      <c r="AT29" s="166">
        <f t="shared" si="64"/>
        <v>0</v>
      </c>
      <c r="AU29" s="87">
        <f t="shared" si="65"/>
        <v>0</v>
      </c>
      <c r="AV29" s="87">
        <f t="shared" si="66"/>
        <v>0</v>
      </c>
      <c r="AW29" s="87">
        <f t="shared" si="67"/>
        <v>0</v>
      </c>
      <c r="AX29" s="87">
        <f t="shared" si="68"/>
        <v>0</v>
      </c>
      <c r="AY29" s="87">
        <f t="shared" si="69"/>
        <v>0</v>
      </c>
      <c r="AZ29" s="87">
        <f t="shared" si="70"/>
        <v>0</v>
      </c>
      <c r="BA29" s="87">
        <f t="shared" si="71"/>
        <v>0</v>
      </c>
      <c r="BB29" s="87">
        <f t="shared" si="72"/>
        <v>0</v>
      </c>
      <c r="BC29" s="157">
        <f t="shared" si="73"/>
        <v>0</v>
      </c>
      <c r="BD29" s="177"/>
      <c r="BE29" s="182" t="e" cm="1">
        <f t="array" ref="BE29">IF(AT29="no inundation",0,(_xlfn.XLOOKUP(AT29,Depths,_xlfn.XLOOKUP($G29,Structures,StructureDamages),,-1)+(AT29-MAX(IF(Depths&lt;AT29,Depths)))*(_xlfn.XLOOKUP(AT29,Depths,_xlfn.XLOOKUP($G29,Structures,StructureDamages),,1)-_xlfn.XLOOKUP(AT29,Depths,_xlfn.XLOOKUP($G29,Structures,StructureDamages),,-1))/(MIN(IF(Depths&gt;AT29,Depths))-MAX(IF(Depths&lt;AT29,Depths))))*$P29)</f>
        <v>#N/A</v>
      </c>
      <c r="BF29" s="183" t="e" cm="1">
        <f t="array" ref="BF29">IF(AU29="no inundation",0,(_xlfn.XLOOKUP(AU29,Depths,_xlfn.XLOOKUP($G29,Structures,StructureDamages),,-1)+(AU29-MAX(IF(Depths&lt;AU29,Depths)))*(_xlfn.XLOOKUP(AU29,Depths,_xlfn.XLOOKUP($G29,Structures,StructureDamages),,1)-_xlfn.XLOOKUP(AU29,Depths,_xlfn.XLOOKUP($G29,Structures,StructureDamages),,-1))/(MIN(IF(Depths&gt;AU29,Depths))-MAX(IF(Depths&lt;AU29,Depths))))*$P29)</f>
        <v>#N/A</v>
      </c>
      <c r="BG29" s="183" t="e" cm="1">
        <f t="array" ref="BG29">IF(AV29="no inundation",0,(_xlfn.XLOOKUP(AV29,Depths,_xlfn.XLOOKUP($G29,Structures,StructureDamages),,-1)+(AV29-MAX(IF(Depths&lt;AV29,Depths)))*(_xlfn.XLOOKUP(AV29,Depths,_xlfn.XLOOKUP($G29,Structures,StructureDamages),,1)-_xlfn.XLOOKUP(AV29,Depths,_xlfn.XLOOKUP($G29,Structures,StructureDamages),,-1))/(MIN(IF(Depths&gt;AV29,Depths))-MAX(IF(Depths&lt;AV29,Depths))))*$P29)</f>
        <v>#N/A</v>
      </c>
      <c r="BH29" s="183" t="e" cm="1">
        <f t="array" ref="BH29">IF(AW29="no inundation",0,(_xlfn.XLOOKUP(AW29,Depths,_xlfn.XLOOKUP($G29,Structures,StructureDamages),,-1)+(AW29-MAX(IF(Depths&lt;AW29,Depths)))*(_xlfn.XLOOKUP(AW29,Depths,_xlfn.XLOOKUP($G29,Structures,StructureDamages),,1)-_xlfn.XLOOKUP(AW29,Depths,_xlfn.XLOOKUP($G29,Structures,StructureDamages),,-1))/(MIN(IF(Depths&gt;AW29,Depths))-MAX(IF(Depths&lt;AW29,Depths))))*$P29)</f>
        <v>#N/A</v>
      </c>
      <c r="BI29" s="183" t="e" cm="1">
        <f t="array" ref="BI29">IF(AX29="no inundation",0,(_xlfn.XLOOKUP(AX29,Depths,_xlfn.XLOOKUP($G29,Structures,StructureDamages),,-1)+(AX29-MAX(IF(Depths&lt;AX29,Depths)))*(_xlfn.XLOOKUP(AX29,Depths,_xlfn.XLOOKUP($G29,Structures,StructureDamages),,1)-_xlfn.XLOOKUP(AX29,Depths,_xlfn.XLOOKUP($G29,Structures,StructureDamages),,-1))/(MIN(IF(Depths&gt;AX29,Depths))-MAX(IF(Depths&lt;AX29,Depths))))*$P29)</f>
        <v>#N/A</v>
      </c>
      <c r="BJ29" s="183" t="e" cm="1">
        <f t="array" ref="BJ29">IF(AY29="no inundation",0,(_xlfn.XLOOKUP(AY29,Depths,_xlfn.XLOOKUP($G29,Structures,StructureDamages),,-1)+(AY29-MAX(IF(Depths&lt;AY29,Depths)))*(_xlfn.XLOOKUP(AY29,Depths,_xlfn.XLOOKUP($G29,Structures,StructureDamages),,1)-_xlfn.XLOOKUP(AY29,Depths,_xlfn.XLOOKUP($G29,Structures,StructureDamages),,-1))/(MIN(IF(Depths&gt;AY29,Depths))-MAX(IF(Depths&lt;AY29,Depths))))*$P29)</f>
        <v>#N/A</v>
      </c>
      <c r="BK29" s="183" t="e" cm="1">
        <f t="array" ref="BK29">IF(AZ29="no inundation",0,(_xlfn.XLOOKUP(AZ29,Depths,_xlfn.XLOOKUP($G29,Structures,StructureDamages),,-1)+(AZ29-MAX(IF(Depths&lt;AZ29,Depths)))*(_xlfn.XLOOKUP(AZ29,Depths,_xlfn.XLOOKUP($G29,Structures,StructureDamages),,1)-_xlfn.XLOOKUP(AZ29,Depths,_xlfn.XLOOKUP($G29,Structures,StructureDamages),,-1))/(MIN(IF(Depths&gt;AZ29,Depths))-MAX(IF(Depths&lt;AZ29,Depths))))*$P29)</f>
        <v>#N/A</v>
      </c>
      <c r="BL29" s="183" t="e" cm="1">
        <f t="array" ref="BL29">IF(BA29="no inundation",0,(_xlfn.XLOOKUP(BA29,Depths,_xlfn.XLOOKUP($G29,Structures,StructureDamages),,-1)+(BA29-MAX(IF(Depths&lt;BA29,Depths)))*(_xlfn.XLOOKUP(BA29,Depths,_xlfn.XLOOKUP($G29,Structures,StructureDamages),,1)-_xlfn.XLOOKUP(BA29,Depths,_xlfn.XLOOKUP($G29,Structures,StructureDamages),,-1))/(MIN(IF(Depths&gt;BA29,Depths))-MAX(IF(Depths&lt;BA29,Depths))))*$P29)</f>
        <v>#N/A</v>
      </c>
      <c r="BM29" s="183" t="e" cm="1">
        <f t="array" ref="BM29">IF(BB29="no inundation",0,(_xlfn.XLOOKUP(BB29,Depths,_xlfn.XLOOKUP($G29,Structures,StructureDamages),,-1)+(BB29-MAX(IF(Depths&lt;BB29,Depths)))*(_xlfn.XLOOKUP(BB29,Depths,_xlfn.XLOOKUP($G29,Structures,StructureDamages),,1)-_xlfn.XLOOKUP(BB29,Depths,_xlfn.XLOOKUP($G29,Structures,StructureDamages),,-1))/(MIN(IF(Depths&gt;BB29,Depths))-MAX(IF(Depths&lt;BB29,Depths))))*$P29)</f>
        <v>#N/A</v>
      </c>
      <c r="BN29" s="184" t="e" cm="1">
        <f t="array" ref="BN29">IF(BC29="no inundation",0,(_xlfn.XLOOKUP(BC29,Depths,_xlfn.XLOOKUP($G29,Structures,StructureDamages),,-1)+(BC29-MAX(IF(Depths&lt;BC29,Depths)))*(_xlfn.XLOOKUP(BC29,Depths,_xlfn.XLOOKUP($G29,Structures,StructureDamages),,1)-_xlfn.XLOOKUP(BC29,Depths,_xlfn.XLOOKUP($G29,Structures,StructureDamages),,-1))/(MIN(IF(Depths&gt;BC29,Depths))-MAX(IF(Depths&lt;BC29,Depths))))*$P29)</f>
        <v>#N/A</v>
      </c>
      <c r="BO29" s="185"/>
      <c r="BP29" s="182" t="e" cm="1">
        <f t="array" ref="BP29">IF(AT29="no inundation",0,(_xlfn.XLOOKUP(AT29,Depths,_xlfn.XLOOKUP($G29,Structures,ContentDamages),,-1)+(AT29-MAX(IF(Depths&lt;AT29,Depths)))*(_xlfn.XLOOKUP(AT29,Depths,_xlfn.XLOOKUP($G29,Structures,ContentDamages),,1)-_xlfn.XLOOKUP(AT29,Depths,_xlfn.XLOOKUP($G29,Structures,ContentDamages),,-1))/(MIN(IF(Depths&gt;AT29,Depths))-MAX(IF(Depths&lt;AT29,Depths))))*$R29)</f>
        <v>#N/A</v>
      </c>
      <c r="BQ29" s="183" t="e" cm="1">
        <f t="array" ref="BQ29">IF(AU29="no inundation",0,(_xlfn.XLOOKUP(AU29,Depths,_xlfn.XLOOKUP($G29,Structures,ContentDamages),,-1)+(AU29-MAX(IF(Depths&lt;AU29,Depths)))*(_xlfn.XLOOKUP(AU29,Depths,_xlfn.XLOOKUP($G29,Structures,ContentDamages),,1)-_xlfn.XLOOKUP(AU29,Depths,_xlfn.XLOOKUP($G29,Structures,ContentDamages),,-1))/(MIN(IF(Depths&gt;AU29,Depths))-MAX(IF(Depths&lt;AU29,Depths))))*$R29)</f>
        <v>#N/A</v>
      </c>
      <c r="BR29" s="183" t="e" cm="1">
        <f t="array" ref="BR29">IF(AV29="no inundation",0,(_xlfn.XLOOKUP(AV29,Depths,_xlfn.XLOOKUP($G29,Structures,ContentDamages),,-1)+(AV29-MAX(IF(Depths&lt;AV29,Depths)))*(_xlfn.XLOOKUP(AV29,Depths,_xlfn.XLOOKUP($G29,Structures,ContentDamages),,1)-_xlfn.XLOOKUP(AV29,Depths,_xlfn.XLOOKUP($G29,Structures,ContentDamages),,-1))/(MIN(IF(Depths&gt;AV29,Depths))-MAX(IF(Depths&lt;AV29,Depths))))*$R29)</f>
        <v>#N/A</v>
      </c>
      <c r="BS29" s="183" t="e" cm="1">
        <f t="array" ref="BS29">IF(AW29="no inundation",0,(_xlfn.XLOOKUP(AW29,Depths,_xlfn.XLOOKUP($G29,Structures,ContentDamages),,-1)+(AW29-MAX(IF(Depths&lt;AW29,Depths)))*(_xlfn.XLOOKUP(AW29,Depths,_xlfn.XLOOKUP($G29,Structures,ContentDamages),,1)-_xlfn.XLOOKUP(AW29,Depths,_xlfn.XLOOKUP($G29,Structures,ContentDamages),,-1))/(MIN(IF(Depths&gt;AW29,Depths))-MAX(IF(Depths&lt;AW29,Depths))))*$R29)</f>
        <v>#N/A</v>
      </c>
      <c r="BT29" s="183" t="e" cm="1">
        <f t="array" ref="BT29">IF(AX29="no inundation",0,(_xlfn.XLOOKUP(AX29,Depths,_xlfn.XLOOKUP($G29,Structures,ContentDamages),,-1)+(AX29-MAX(IF(Depths&lt;AX29,Depths)))*(_xlfn.XLOOKUP(AX29,Depths,_xlfn.XLOOKUP($G29,Structures,ContentDamages),,1)-_xlfn.XLOOKUP(AX29,Depths,_xlfn.XLOOKUP($G29,Structures,ContentDamages),,-1))/(MIN(IF(Depths&gt;AX29,Depths))-MAX(IF(Depths&lt;AX29,Depths))))*$R29)</f>
        <v>#N/A</v>
      </c>
      <c r="BU29" s="183" t="e" cm="1">
        <f t="array" ref="BU29">IF(AY29="no inundation",0,(_xlfn.XLOOKUP(AY29,Depths,_xlfn.XLOOKUP($G29,Structures,ContentDamages),,-1)+(AY29-MAX(IF(Depths&lt;AY29,Depths)))*(_xlfn.XLOOKUP(AY29,Depths,_xlfn.XLOOKUP($G29,Structures,ContentDamages),,1)-_xlfn.XLOOKUP(AY29,Depths,_xlfn.XLOOKUP($G29,Structures,ContentDamages),,-1))/(MIN(IF(Depths&gt;AY29,Depths))-MAX(IF(Depths&lt;AY29,Depths))))*$R29)</f>
        <v>#N/A</v>
      </c>
      <c r="BV29" s="183" t="e" cm="1">
        <f t="array" ref="BV29">IF(AZ29="no inundation",0,(_xlfn.XLOOKUP(AZ29,Depths,_xlfn.XLOOKUP($G29,Structures,ContentDamages),,-1)+(AZ29-MAX(IF(Depths&lt;AZ29,Depths)))*(_xlfn.XLOOKUP(AZ29,Depths,_xlfn.XLOOKUP($G29,Structures,ContentDamages),,1)-_xlfn.XLOOKUP(AZ29,Depths,_xlfn.XLOOKUP($G29,Structures,ContentDamages),,-1))/(MIN(IF(Depths&gt;AZ29,Depths))-MAX(IF(Depths&lt;AZ29,Depths))))*$R29)</f>
        <v>#N/A</v>
      </c>
      <c r="BW29" s="183" t="e" cm="1">
        <f t="array" ref="BW29">IF(BA29="no inundation",0,(_xlfn.XLOOKUP(BA29,Depths,_xlfn.XLOOKUP($G29,Structures,ContentDamages),,-1)+(BA29-MAX(IF(Depths&lt;BA29,Depths)))*(_xlfn.XLOOKUP(BA29,Depths,_xlfn.XLOOKUP($G29,Structures,ContentDamages),,1)-_xlfn.XLOOKUP(BA29,Depths,_xlfn.XLOOKUP($G29,Structures,ContentDamages),,-1))/(MIN(IF(Depths&gt;BA29,Depths))-MAX(IF(Depths&lt;BA29,Depths))))*$R29)</f>
        <v>#N/A</v>
      </c>
      <c r="BX29" s="183" t="e" cm="1">
        <f t="array" ref="BX29">IF(BB29="no inundation",0,(_xlfn.XLOOKUP(BB29,Depths,_xlfn.XLOOKUP($G29,Structures,ContentDamages),,-1)+(BB29-MAX(IF(Depths&lt;BB29,Depths)))*(_xlfn.XLOOKUP(BB29,Depths,_xlfn.XLOOKUP($G29,Structures,ContentDamages),,1)-_xlfn.XLOOKUP(BB29,Depths,_xlfn.XLOOKUP($G29,Structures,ContentDamages),,-1))/(MIN(IF(Depths&gt;BB29,Depths))-MAX(IF(Depths&lt;BB29,Depths))))*$R29)</f>
        <v>#N/A</v>
      </c>
      <c r="BY29" s="183" t="e" cm="1">
        <f t="array" ref="BY29">IF(BC29="no inundation",0,(_xlfn.XLOOKUP(BC29,Depths,_xlfn.XLOOKUP($G29,Structures,ContentDamages),,-1)+(BC29-MAX(IF(Depths&lt;BC29,Depths)))*(_xlfn.XLOOKUP(BC29,Depths,_xlfn.XLOOKUP($G29,Structures,ContentDamages),,1)-_xlfn.XLOOKUP(BC29,Depths,_xlfn.XLOOKUP($G29,Structures,ContentDamages),,-1))/(MIN(IF(Depths&gt;BC29,Depths))-MAX(IF(Depths&lt;BC29,Depths))))*$R29)</f>
        <v>#N/A</v>
      </c>
      <c r="BZ29" s="181"/>
      <c r="CA29" s="182" t="e">
        <f t="shared" si="74"/>
        <v>#N/A</v>
      </c>
      <c r="CB29" s="183" t="e">
        <f t="shared" si="75"/>
        <v>#N/A</v>
      </c>
      <c r="CC29" s="183" t="e">
        <f t="shared" si="76"/>
        <v>#N/A</v>
      </c>
      <c r="CD29" s="183" t="e">
        <f t="shared" si="77"/>
        <v>#N/A</v>
      </c>
      <c r="CE29" s="183" t="e">
        <f t="shared" si="78"/>
        <v>#N/A</v>
      </c>
      <c r="CF29" s="183" t="e">
        <f t="shared" si="79"/>
        <v>#N/A</v>
      </c>
      <c r="CG29" s="183" t="e">
        <f t="shared" si="80"/>
        <v>#N/A</v>
      </c>
      <c r="CH29" s="183" t="e">
        <f t="shared" si="81"/>
        <v>#N/A</v>
      </c>
      <c r="CI29" s="183" t="e">
        <f t="shared" si="82"/>
        <v>#N/A</v>
      </c>
      <c r="CJ29" s="184" t="e">
        <f t="shared" si="83"/>
        <v>#N/A</v>
      </c>
      <c r="CK29" s="177"/>
    </row>
    <row r="30" spans="1:89" ht="16.5" customHeight="1" x14ac:dyDescent="0.35">
      <c r="E30" s="33" t="s">
        <v>3</v>
      </c>
      <c r="F30" s="35" t="s">
        <v>3</v>
      </c>
      <c r="G30" s="10" t="s">
        <v>200</v>
      </c>
      <c r="H30" s="11" t="s">
        <v>200</v>
      </c>
      <c r="I30" s="12"/>
      <c r="J30" s="14"/>
      <c r="K30" s="26"/>
      <c r="L30" s="12"/>
      <c r="M30" s="14"/>
      <c r="N30" s="138"/>
      <c r="O30" s="140"/>
      <c r="P30" s="195">
        <f t="shared" si="33"/>
        <v>0</v>
      </c>
      <c r="Q30" s="20" t="e">
        <f>_xlfn.XLOOKUP(G30,'Content to Structure Ratios'!$D$3:$D$55,'Content to Structure Ratios'!$E$3:$E$55)</f>
        <v>#N/A</v>
      </c>
      <c r="R30" s="183" t="e">
        <f t="shared" si="34"/>
        <v>#N/A</v>
      </c>
      <c r="S30" s="13"/>
      <c r="T30" s="14"/>
      <c r="U30" s="15"/>
      <c r="V30" s="179">
        <f t="shared" si="11"/>
        <v>0</v>
      </c>
      <c r="W30" s="192"/>
      <c r="X30" s="22"/>
      <c r="Y30" s="16"/>
      <c r="Z30" s="16"/>
      <c r="AA30" s="16"/>
      <c r="AB30" s="16"/>
      <c r="AC30" s="16"/>
      <c r="AD30" s="16"/>
      <c r="AE30" s="16"/>
      <c r="AF30" s="16"/>
      <c r="AG30" s="16"/>
      <c r="AH30" s="177"/>
      <c r="AI30" s="178">
        <f t="shared" si="55"/>
        <v>0</v>
      </c>
      <c r="AJ30" s="179">
        <f t="shared" si="45"/>
        <v>0</v>
      </c>
      <c r="AK30" s="179">
        <f t="shared" si="56"/>
        <v>0</v>
      </c>
      <c r="AL30" s="179">
        <f t="shared" si="57"/>
        <v>0</v>
      </c>
      <c r="AM30" s="179">
        <f t="shared" si="58"/>
        <v>0</v>
      </c>
      <c r="AN30" s="179">
        <f t="shared" si="59"/>
        <v>0</v>
      </c>
      <c r="AO30" s="179">
        <f t="shared" si="60"/>
        <v>0</v>
      </c>
      <c r="AP30" s="179">
        <f t="shared" si="61"/>
        <v>0</v>
      </c>
      <c r="AQ30" s="179">
        <f t="shared" si="62"/>
        <v>0</v>
      </c>
      <c r="AR30" s="180">
        <f t="shared" si="63"/>
        <v>0</v>
      </c>
      <c r="AS30" s="181"/>
      <c r="AT30" s="166">
        <f t="shared" si="64"/>
        <v>0</v>
      </c>
      <c r="AU30" s="87">
        <f t="shared" si="65"/>
        <v>0</v>
      </c>
      <c r="AV30" s="87">
        <f t="shared" si="66"/>
        <v>0</v>
      </c>
      <c r="AW30" s="87">
        <f t="shared" si="67"/>
        <v>0</v>
      </c>
      <c r="AX30" s="87">
        <f t="shared" si="68"/>
        <v>0</v>
      </c>
      <c r="AY30" s="87">
        <f t="shared" si="69"/>
        <v>0</v>
      </c>
      <c r="AZ30" s="87">
        <f t="shared" si="70"/>
        <v>0</v>
      </c>
      <c r="BA30" s="87">
        <f t="shared" si="71"/>
        <v>0</v>
      </c>
      <c r="BB30" s="87">
        <f t="shared" si="72"/>
        <v>0</v>
      </c>
      <c r="BC30" s="157">
        <f t="shared" si="73"/>
        <v>0</v>
      </c>
      <c r="BD30" s="177"/>
      <c r="BE30" s="182" t="e" cm="1">
        <f t="array" ref="BE30">IF(AT30="no inundation",0,(_xlfn.XLOOKUP(AT30,Depths,_xlfn.XLOOKUP($G30,Structures,StructureDamages),,-1)+(AT30-MAX(IF(Depths&lt;AT30,Depths)))*(_xlfn.XLOOKUP(AT30,Depths,_xlfn.XLOOKUP($G30,Structures,StructureDamages),,1)-_xlfn.XLOOKUP(AT30,Depths,_xlfn.XLOOKUP($G30,Structures,StructureDamages),,-1))/(MIN(IF(Depths&gt;AT30,Depths))-MAX(IF(Depths&lt;AT30,Depths))))*$P30)</f>
        <v>#N/A</v>
      </c>
      <c r="BF30" s="183" t="e" cm="1">
        <f t="array" ref="BF30">IF(AU30="no inundation",0,(_xlfn.XLOOKUP(AU30,Depths,_xlfn.XLOOKUP($G30,Structures,StructureDamages),,-1)+(AU30-MAX(IF(Depths&lt;AU30,Depths)))*(_xlfn.XLOOKUP(AU30,Depths,_xlfn.XLOOKUP($G30,Structures,StructureDamages),,1)-_xlfn.XLOOKUP(AU30,Depths,_xlfn.XLOOKUP($G30,Structures,StructureDamages),,-1))/(MIN(IF(Depths&gt;AU30,Depths))-MAX(IF(Depths&lt;AU30,Depths))))*$P30)</f>
        <v>#N/A</v>
      </c>
      <c r="BG30" s="183" t="e" cm="1">
        <f t="array" ref="BG30">IF(AV30="no inundation",0,(_xlfn.XLOOKUP(AV30,Depths,_xlfn.XLOOKUP($G30,Structures,StructureDamages),,-1)+(AV30-MAX(IF(Depths&lt;AV30,Depths)))*(_xlfn.XLOOKUP(AV30,Depths,_xlfn.XLOOKUP($G30,Structures,StructureDamages),,1)-_xlfn.XLOOKUP(AV30,Depths,_xlfn.XLOOKUP($G30,Structures,StructureDamages),,-1))/(MIN(IF(Depths&gt;AV30,Depths))-MAX(IF(Depths&lt;AV30,Depths))))*$P30)</f>
        <v>#N/A</v>
      </c>
      <c r="BH30" s="183" t="e" cm="1">
        <f t="array" ref="BH30">IF(AW30="no inundation",0,(_xlfn.XLOOKUP(AW30,Depths,_xlfn.XLOOKUP($G30,Structures,StructureDamages),,-1)+(AW30-MAX(IF(Depths&lt;AW30,Depths)))*(_xlfn.XLOOKUP(AW30,Depths,_xlfn.XLOOKUP($G30,Structures,StructureDamages),,1)-_xlfn.XLOOKUP(AW30,Depths,_xlfn.XLOOKUP($G30,Structures,StructureDamages),,-1))/(MIN(IF(Depths&gt;AW30,Depths))-MAX(IF(Depths&lt;AW30,Depths))))*$P30)</f>
        <v>#N/A</v>
      </c>
      <c r="BI30" s="183" t="e" cm="1">
        <f t="array" ref="BI30">IF(AX30="no inundation",0,(_xlfn.XLOOKUP(AX30,Depths,_xlfn.XLOOKUP($G30,Structures,StructureDamages),,-1)+(AX30-MAX(IF(Depths&lt;AX30,Depths)))*(_xlfn.XLOOKUP(AX30,Depths,_xlfn.XLOOKUP($G30,Structures,StructureDamages),,1)-_xlfn.XLOOKUP(AX30,Depths,_xlfn.XLOOKUP($G30,Structures,StructureDamages),,-1))/(MIN(IF(Depths&gt;AX30,Depths))-MAX(IF(Depths&lt;AX30,Depths))))*$P30)</f>
        <v>#N/A</v>
      </c>
      <c r="BJ30" s="183" t="e" cm="1">
        <f t="array" ref="BJ30">IF(AY30="no inundation",0,(_xlfn.XLOOKUP(AY30,Depths,_xlfn.XLOOKUP($G30,Structures,StructureDamages),,-1)+(AY30-MAX(IF(Depths&lt;AY30,Depths)))*(_xlfn.XLOOKUP(AY30,Depths,_xlfn.XLOOKUP($G30,Structures,StructureDamages),,1)-_xlfn.XLOOKUP(AY30,Depths,_xlfn.XLOOKUP($G30,Structures,StructureDamages),,-1))/(MIN(IF(Depths&gt;AY30,Depths))-MAX(IF(Depths&lt;AY30,Depths))))*$P30)</f>
        <v>#N/A</v>
      </c>
      <c r="BK30" s="183" t="e" cm="1">
        <f t="array" ref="BK30">IF(AZ30="no inundation",0,(_xlfn.XLOOKUP(AZ30,Depths,_xlfn.XLOOKUP($G30,Structures,StructureDamages),,-1)+(AZ30-MAX(IF(Depths&lt;AZ30,Depths)))*(_xlfn.XLOOKUP(AZ30,Depths,_xlfn.XLOOKUP($G30,Structures,StructureDamages),,1)-_xlfn.XLOOKUP(AZ30,Depths,_xlfn.XLOOKUP($G30,Structures,StructureDamages),,-1))/(MIN(IF(Depths&gt;AZ30,Depths))-MAX(IF(Depths&lt;AZ30,Depths))))*$P30)</f>
        <v>#N/A</v>
      </c>
      <c r="BL30" s="183" t="e" cm="1">
        <f t="array" ref="BL30">IF(BA30="no inundation",0,(_xlfn.XLOOKUP(BA30,Depths,_xlfn.XLOOKUP($G30,Structures,StructureDamages),,-1)+(BA30-MAX(IF(Depths&lt;BA30,Depths)))*(_xlfn.XLOOKUP(BA30,Depths,_xlfn.XLOOKUP($G30,Structures,StructureDamages),,1)-_xlfn.XLOOKUP(BA30,Depths,_xlfn.XLOOKUP($G30,Structures,StructureDamages),,-1))/(MIN(IF(Depths&gt;BA30,Depths))-MAX(IF(Depths&lt;BA30,Depths))))*$P30)</f>
        <v>#N/A</v>
      </c>
      <c r="BM30" s="183" t="e" cm="1">
        <f t="array" ref="BM30">IF(BB30="no inundation",0,(_xlfn.XLOOKUP(BB30,Depths,_xlfn.XLOOKUP($G30,Structures,StructureDamages),,-1)+(BB30-MAX(IF(Depths&lt;BB30,Depths)))*(_xlfn.XLOOKUP(BB30,Depths,_xlfn.XLOOKUP($G30,Structures,StructureDamages),,1)-_xlfn.XLOOKUP(BB30,Depths,_xlfn.XLOOKUP($G30,Structures,StructureDamages),,-1))/(MIN(IF(Depths&gt;BB30,Depths))-MAX(IF(Depths&lt;BB30,Depths))))*$P30)</f>
        <v>#N/A</v>
      </c>
      <c r="BN30" s="184" t="e" cm="1">
        <f t="array" ref="BN30">IF(BC30="no inundation",0,(_xlfn.XLOOKUP(BC30,Depths,_xlfn.XLOOKUP($G30,Structures,StructureDamages),,-1)+(BC30-MAX(IF(Depths&lt;BC30,Depths)))*(_xlfn.XLOOKUP(BC30,Depths,_xlfn.XLOOKUP($G30,Structures,StructureDamages),,1)-_xlfn.XLOOKUP(BC30,Depths,_xlfn.XLOOKUP($G30,Structures,StructureDamages),,-1))/(MIN(IF(Depths&gt;BC30,Depths))-MAX(IF(Depths&lt;BC30,Depths))))*$P30)</f>
        <v>#N/A</v>
      </c>
      <c r="BO30" s="185"/>
      <c r="BP30" s="182" t="e" cm="1">
        <f t="array" ref="BP30">IF(AT30="no inundation",0,(_xlfn.XLOOKUP(AT30,Depths,_xlfn.XLOOKUP($G30,Structures,ContentDamages),,-1)+(AT30-MAX(IF(Depths&lt;AT30,Depths)))*(_xlfn.XLOOKUP(AT30,Depths,_xlfn.XLOOKUP($G30,Structures,ContentDamages),,1)-_xlfn.XLOOKUP(AT30,Depths,_xlfn.XLOOKUP($G30,Structures,ContentDamages),,-1))/(MIN(IF(Depths&gt;AT30,Depths))-MAX(IF(Depths&lt;AT30,Depths))))*$R30)</f>
        <v>#N/A</v>
      </c>
      <c r="BQ30" s="183" t="e" cm="1">
        <f t="array" ref="BQ30">IF(AU30="no inundation",0,(_xlfn.XLOOKUP(AU30,Depths,_xlfn.XLOOKUP($G30,Structures,ContentDamages),,-1)+(AU30-MAX(IF(Depths&lt;AU30,Depths)))*(_xlfn.XLOOKUP(AU30,Depths,_xlfn.XLOOKUP($G30,Structures,ContentDamages),,1)-_xlfn.XLOOKUP(AU30,Depths,_xlfn.XLOOKUP($G30,Structures,ContentDamages),,-1))/(MIN(IF(Depths&gt;AU30,Depths))-MAX(IF(Depths&lt;AU30,Depths))))*$R30)</f>
        <v>#N/A</v>
      </c>
      <c r="BR30" s="183" t="e" cm="1">
        <f t="array" ref="BR30">IF(AV30="no inundation",0,(_xlfn.XLOOKUP(AV30,Depths,_xlfn.XLOOKUP($G30,Structures,ContentDamages),,-1)+(AV30-MAX(IF(Depths&lt;AV30,Depths)))*(_xlfn.XLOOKUP(AV30,Depths,_xlfn.XLOOKUP($G30,Structures,ContentDamages),,1)-_xlfn.XLOOKUP(AV30,Depths,_xlfn.XLOOKUP($G30,Structures,ContentDamages),,-1))/(MIN(IF(Depths&gt;AV30,Depths))-MAX(IF(Depths&lt;AV30,Depths))))*$R30)</f>
        <v>#N/A</v>
      </c>
      <c r="BS30" s="183" t="e" cm="1">
        <f t="array" ref="BS30">IF(AW30="no inundation",0,(_xlfn.XLOOKUP(AW30,Depths,_xlfn.XLOOKUP($G30,Structures,ContentDamages),,-1)+(AW30-MAX(IF(Depths&lt;AW30,Depths)))*(_xlfn.XLOOKUP(AW30,Depths,_xlfn.XLOOKUP($G30,Structures,ContentDamages),,1)-_xlfn.XLOOKUP(AW30,Depths,_xlfn.XLOOKUP($G30,Structures,ContentDamages),,-1))/(MIN(IF(Depths&gt;AW30,Depths))-MAX(IF(Depths&lt;AW30,Depths))))*$R30)</f>
        <v>#N/A</v>
      </c>
      <c r="BT30" s="183" t="e" cm="1">
        <f t="array" ref="BT30">IF(AX30="no inundation",0,(_xlfn.XLOOKUP(AX30,Depths,_xlfn.XLOOKUP($G30,Structures,ContentDamages),,-1)+(AX30-MAX(IF(Depths&lt;AX30,Depths)))*(_xlfn.XLOOKUP(AX30,Depths,_xlfn.XLOOKUP($G30,Structures,ContentDamages),,1)-_xlfn.XLOOKUP(AX30,Depths,_xlfn.XLOOKUP($G30,Structures,ContentDamages),,-1))/(MIN(IF(Depths&gt;AX30,Depths))-MAX(IF(Depths&lt;AX30,Depths))))*$R30)</f>
        <v>#N/A</v>
      </c>
      <c r="BU30" s="183" t="e" cm="1">
        <f t="array" ref="BU30">IF(AY30="no inundation",0,(_xlfn.XLOOKUP(AY30,Depths,_xlfn.XLOOKUP($G30,Structures,ContentDamages),,-1)+(AY30-MAX(IF(Depths&lt;AY30,Depths)))*(_xlfn.XLOOKUP(AY30,Depths,_xlfn.XLOOKUP($G30,Structures,ContentDamages),,1)-_xlfn.XLOOKUP(AY30,Depths,_xlfn.XLOOKUP($G30,Structures,ContentDamages),,-1))/(MIN(IF(Depths&gt;AY30,Depths))-MAX(IF(Depths&lt;AY30,Depths))))*$R30)</f>
        <v>#N/A</v>
      </c>
      <c r="BV30" s="183" t="e" cm="1">
        <f t="array" ref="BV30">IF(AZ30="no inundation",0,(_xlfn.XLOOKUP(AZ30,Depths,_xlfn.XLOOKUP($G30,Structures,ContentDamages),,-1)+(AZ30-MAX(IF(Depths&lt;AZ30,Depths)))*(_xlfn.XLOOKUP(AZ30,Depths,_xlfn.XLOOKUP($G30,Structures,ContentDamages),,1)-_xlfn.XLOOKUP(AZ30,Depths,_xlfn.XLOOKUP($G30,Structures,ContentDamages),,-1))/(MIN(IF(Depths&gt;AZ30,Depths))-MAX(IF(Depths&lt;AZ30,Depths))))*$R30)</f>
        <v>#N/A</v>
      </c>
      <c r="BW30" s="183" t="e" cm="1">
        <f t="array" ref="BW30">IF(BA30="no inundation",0,(_xlfn.XLOOKUP(BA30,Depths,_xlfn.XLOOKUP($G30,Structures,ContentDamages),,-1)+(BA30-MAX(IF(Depths&lt;BA30,Depths)))*(_xlfn.XLOOKUP(BA30,Depths,_xlfn.XLOOKUP($G30,Structures,ContentDamages),,1)-_xlfn.XLOOKUP(BA30,Depths,_xlfn.XLOOKUP($G30,Structures,ContentDamages),,-1))/(MIN(IF(Depths&gt;BA30,Depths))-MAX(IF(Depths&lt;BA30,Depths))))*$R30)</f>
        <v>#N/A</v>
      </c>
      <c r="BX30" s="183" t="e" cm="1">
        <f t="array" ref="BX30">IF(BB30="no inundation",0,(_xlfn.XLOOKUP(BB30,Depths,_xlfn.XLOOKUP($G30,Structures,ContentDamages),,-1)+(BB30-MAX(IF(Depths&lt;BB30,Depths)))*(_xlfn.XLOOKUP(BB30,Depths,_xlfn.XLOOKUP($G30,Structures,ContentDamages),,1)-_xlfn.XLOOKUP(BB30,Depths,_xlfn.XLOOKUP($G30,Structures,ContentDamages),,-1))/(MIN(IF(Depths&gt;BB30,Depths))-MAX(IF(Depths&lt;BB30,Depths))))*$R30)</f>
        <v>#N/A</v>
      </c>
      <c r="BY30" s="183" t="e" cm="1">
        <f t="array" ref="BY30">IF(BC30="no inundation",0,(_xlfn.XLOOKUP(BC30,Depths,_xlfn.XLOOKUP($G30,Structures,ContentDamages),,-1)+(BC30-MAX(IF(Depths&lt;BC30,Depths)))*(_xlfn.XLOOKUP(BC30,Depths,_xlfn.XLOOKUP($G30,Structures,ContentDamages),,1)-_xlfn.XLOOKUP(BC30,Depths,_xlfn.XLOOKUP($G30,Structures,ContentDamages),,-1))/(MIN(IF(Depths&gt;BC30,Depths))-MAX(IF(Depths&lt;BC30,Depths))))*$R30)</f>
        <v>#N/A</v>
      </c>
      <c r="BZ30" s="181"/>
      <c r="CA30" s="182" t="e">
        <f t="shared" si="74"/>
        <v>#N/A</v>
      </c>
      <c r="CB30" s="183" t="e">
        <f t="shared" si="75"/>
        <v>#N/A</v>
      </c>
      <c r="CC30" s="183" t="e">
        <f t="shared" si="76"/>
        <v>#N/A</v>
      </c>
      <c r="CD30" s="183" t="e">
        <f t="shared" si="77"/>
        <v>#N/A</v>
      </c>
      <c r="CE30" s="183" t="e">
        <f t="shared" si="78"/>
        <v>#N/A</v>
      </c>
      <c r="CF30" s="183" t="e">
        <f t="shared" si="79"/>
        <v>#N/A</v>
      </c>
      <c r="CG30" s="183" t="e">
        <f t="shared" si="80"/>
        <v>#N/A</v>
      </c>
      <c r="CH30" s="183" t="e">
        <f t="shared" si="81"/>
        <v>#N/A</v>
      </c>
      <c r="CI30" s="183" t="e">
        <f t="shared" si="82"/>
        <v>#N/A</v>
      </c>
      <c r="CJ30" s="184" t="e">
        <f t="shared" si="83"/>
        <v>#N/A</v>
      </c>
      <c r="CK30" s="177"/>
    </row>
    <row r="31" spans="1:89" ht="16.5" customHeight="1" x14ac:dyDescent="0.35">
      <c r="E31" s="33" t="s">
        <v>3</v>
      </c>
      <c r="F31" s="35" t="s">
        <v>3</v>
      </c>
      <c r="G31" s="10" t="s">
        <v>200</v>
      </c>
      <c r="H31" s="11" t="s">
        <v>200</v>
      </c>
      <c r="I31" s="12"/>
      <c r="J31" s="14"/>
      <c r="K31" s="26"/>
      <c r="L31" s="12"/>
      <c r="M31" s="14"/>
      <c r="N31" s="138"/>
      <c r="O31" s="140"/>
      <c r="P31" s="195">
        <f t="shared" si="33"/>
        <v>0</v>
      </c>
      <c r="Q31" s="20" t="e">
        <f>_xlfn.XLOOKUP(G31,'Content to Structure Ratios'!$D$3:$D$55,'Content to Structure Ratios'!$E$3:$E$55)</f>
        <v>#N/A</v>
      </c>
      <c r="R31" s="183" t="e">
        <f t="shared" si="34"/>
        <v>#N/A</v>
      </c>
      <c r="S31" s="13"/>
      <c r="T31" s="14"/>
      <c r="U31" s="15"/>
      <c r="V31" s="179">
        <f t="shared" si="11"/>
        <v>0</v>
      </c>
      <c r="W31" s="192"/>
      <c r="X31" s="22"/>
      <c r="Y31" s="16"/>
      <c r="Z31" s="16"/>
      <c r="AA31" s="16"/>
      <c r="AB31" s="16"/>
      <c r="AC31" s="16"/>
      <c r="AD31" s="16"/>
      <c r="AE31" s="16"/>
      <c r="AF31" s="16"/>
      <c r="AG31" s="16"/>
      <c r="AH31" s="177"/>
      <c r="AI31" s="178">
        <f t="shared" si="55"/>
        <v>0</v>
      </c>
      <c r="AJ31" s="179">
        <f t="shared" si="45"/>
        <v>0</v>
      </c>
      <c r="AK31" s="179">
        <f t="shared" si="56"/>
        <v>0</v>
      </c>
      <c r="AL31" s="179">
        <f t="shared" si="57"/>
        <v>0</v>
      </c>
      <c r="AM31" s="179">
        <f t="shared" si="58"/>
        <v>0</v>
      </c>
      <c r="AN31" s="179">
        <f t="shared" si="59"/>
        <v>0</v>
      </c>
      <c r="AO31" s="179">
        <f t="shared" si="60"/>
        <v>0</v>
      </c>
      <c r="AP31" s="179">
        <f t="shared" si="61"/>
        <v>0</v>
      </c>
      <c r="AQ31" s="179">
        <f t="shared" si="62"/>
        <v>0</v>
      </c>
      <c r="AR31" s="180">
        <f t="shared" si="63"/>
        <v>0</v>
      </c>
      <c r="AS31" s="181"/>
      <c r="AT31" s="166">
        <f t="shared" si="64"/>
        <v>0</v>
      </c>
      <c r="AU31" s="87">
        <f t="shared" si="65"/>
        <v>0</v>
      </c>
      <c r="AV31" s="87">
        <f t="shared" si="66"/>
        <v>0</v>
      </c>
      <c r="AW31" s="87">
        <f t="shared" si="67"/>
        <v>0</v>
      </c>
      <c r="AX31" s="87">
        <f t="shared" si="68"/>
        <v>0</v>
      </c>
      <c r="AY31" s="87">
        <f t="shared" si="69"/>
        <v>0</v>
      </c>
      <c r="AZ31" s="87">
        <f t="shared" si="70"/>
        <v>0</v>
      </c>
      <c r="BA31" s="87">
        <f t="shared" si="71"/>
        <v>0</v>
      </c>
      <c r="BB31" s="87">
        <f t="shared" si="72"/>
        <v>0</v>
      </c>
      <c r="BC31" s="157">
        <f t="shared" si="73"/>
        <v>0</v>
      </c>
      <c r="BD31" s="177"/>
      <c r="BE31" s="182" t="e" cm="1">
        <f t="array" ref="BE31">IF(AT31="no inundation",0,(_xlfn.XLOOKUP(AT31,Depths,_xlfn.XLOOKUP($G31,Structures,StructureDamages),,-1)+(AT31-MAX(IF(Depths&lt;AT31,Depths)))*(_xlfn.XLOOKUP(AT31,Depths,_xlfn.XLOOKUP($G31,Structures,StructureDamages),,1)-_xlfn.XLOOKUP(AT31,Depths,_xlfn.XLOOKUP($G31,Structures,StructureDamages),,-1))/(MIN(IF(Depths&gt;AT31,Depths))-MAX(IF(Depths&lt;AT31,Depths))))*$P31)</f>
        <v>#N/A</v>
      </c>
      <c r="BF31" s="183" t="e" cm="1">
        <f t="array" ref="BF31">IF(AU31="no inundation",0,(_xlfn.XLOOKUP(AU31,Depths,_xlfn.XLOOKUP($G31,Structures,StructureDamages),,-1)+(AU31-MAX(IF(Depths&lt;AU31,Depths)))*(_xlfn.XLOOKUP(AU31,Depths,_xlfn.XLOOKUP($G31,Structures,StructureDamages),,1)-_xlfn.XLOOKUP(AU31,Depths,_xlfn.XLOOKUP($G31,Structures,StructureDamages),,-1))/(MIN(IF(Depths&gt;AU31,Depths))-MAX(IF(Depths&lt;AU31,Depths))))*$P31)</f>
        <v>#N/A</v>
      </c>
      <c r="BG31" s="183" t="e" cm="1">
        <f t="array" ref="BG31">IF(AV31="no inundation",0,(_xlfn.XLOOKUP(AV31,Depths,_xlfn.XLOOKUP($G31,Structures,StructureDamages),,-1)+(AV31-MAX(IF(Depths&lt;AV31,Depths)))*(_xlfn.XLOOKUP(AV31,Depths,_xlfn.XLOOKUP($G31,Structures,StructureDamages),,1)-_xlfn.XLOOKUP(AV31,Depths,_xlfn.XLOOKUP($G31,Structures,StructureDamages),,-1))/(MIN(IF(Depths&gt;AV31,Depths))-MAX(IF(Depths&lt;AV31,Depths))))*$P31)</f>
        <v>#N/A</v>
      </c>
      <c r="BH31" s="183" t="e" cm="1">
        <f t="array" ref="BH31">IF(AW31="no inundation",0,(_xlfn.XLOOKUP(AW31,Depths,_xlfn.XLOOKUP($G31,Structures,StructureDamages),,-1)+(AW31-MAX(IF(Depths&lt;AW31,Depths)))*(_xlfn.XLOOKUP(AW31,Depths,_xlfn.XLOOKUP($G31,Structures,StructureDamages),,1)-_xlfn.XLOOKUP(AW31,Depths,_xlfn.XLOOKUP($G31,Structures,StructureDamages),,-1))/(MIN(IF(Depths&gt;AW31,Depths))-MAX(IF(Depths&lt;AW31,Depths))))*$P31)</f>
        <v>#N/A</v>
      </c>
      <c r="BI31" s="183" t="e" cm="1">
        <f t="array" ref="BI31">IF(AX31="no inundation",0,(_xlfn.XLOOKUP(AX31,Depths,_xlfn.XLOOKUP($G31,Structures,StructureDamages),,-1)+(AX31-MAX(IF(Depths&lt;AX31,Depths)))*(_xlfn.XLOOKUP(AX31,Depths,_xlfn.XLOOKUP($G31,Structures,StructureDamages),,1)-_xlfn.XLOOKUP(AX31,Depths,_xlfn.XLOOKUP($G31,Structures,StructureDamages),,-1))/(MIN(IF(Depths&gt;AX31,Depths))-MAX(IF(Depths&lt;AX31,Depths))))*$P31)</f>
        <v>#N/A</v>
      </c>
      <c r="BJ31" s="183" t="e" cm="1">
        <f t="array" ref="BJ31">IF(AY31="no inundation",0,(_xlfn.XLOOKUP(AY31,Depths,_xlfn.XLOOKUP($G31,Structures,StructureDamages),,-1)+(AY31-MAX(IF(Depths&lt;AY31,Depths)))*(_xlfn.XLOOKUP(AY31,Depths,_xlfn.XLOOKUP($G31,Structures,StructureDamages),,1)-_xlfn.XLOOKUP(AY31,Depths,_xlfn.XLOOKUP($G31,Structures,StructureDamages),,-1))/(MIN(IF(Depths&gt;AY31,Depths))-MAX(IF(Depths&lt;AY31,Depths))))*$P31)</f>
        <v>#N/A</v>
      </c>
      <c r="BK31" s="183" t="e" cm="1">
        <f t="array" ref="BK31">IF(AZ31="no inundation",0,(_xlfn.XLOOKUP(AZ31,Depths,_xlfn.XLOOKUP($G31,Structures,StructureDamages),,-1)+(AZ31-MAX(IF(Depths&lt;AZ31,Depths)))*(_xlfn.XLOOKUP(AZ31,Depths,_xlfn.XLOOKUP($G31,Structures,StructureDamages),,1)-_xlfn.XLOOKUP(AZ31,Depths,_xlfn.XLOOKUP($G31,Structures,StructureDamages),,-1))/(MIN(IF(Depths&gt;AZ31,Depths))-MAX(IF(Depths&lt;AZ31,Depths))))*$P31)</f>
        <v>#N/A</v>
      </c>
      <c r="BL31" s="183" t="e" cm="1">
        <f t="array" ref="BL31">IF(BA31="no inundation",0,(_xlfn.XLOOKUP(BA31,Depths,_xlfn.XLOOKUP($G31,Structures,StructureDamages),,-1)+(BA31-MAX(IF(Depths&lt;BA31,Depths)))*(_xlfn.XLOOKUP(BA31,Depths,_xlfn.XLOOKUP($G31,Structures,StructureDamages),,1)-_xlfn.XLOOKUP(BA31,Depths,_xlfn.XLOOKUP($G31,Structures,StructureDamages),,-1))/(MIN(IF(Depths&gt;BA31,Depths))-MAX(IF(Depths&lt;BA31,Depths))))*$P31)</f>
        <v>#N/A</v>
      </c>
      <c r="BM31" s="183" t="e" cm="1">
        <f t="array" ref="BM31">IF(BB31="no inundation",0,(_xlfn.XLOOKUP(BB31,Depths,_xlfn.XLOOKUP($G31,Structures,StructureDamages),,-1)+(BB31-MAX(IF(Depths&lt;BB31,Depths)))*(_xlfn.XLOOKUP(BB31,Depths,_xlfn.XLOOKUP($G31,Structures,StructureDamages),,1)-_xlfn.XLOOKUP(BB31,Depths,_xlfn.XLOOKUP($G31,Structures,StructureDamages),,-1))/(MIN(IF(Depths&gt;BB31,Depths))-MAX(IF(Depths&lt;BB31,Depths))))*$P31)</f>
        <v>#N/A</v>
      </c>
      <c r="BN31" s="184" t="e" cm="1">
        <f t="array" ref="BN31">IF(BC31="no inundation",0,(_xlfn.XLOOKUP(BC31,Depths,_xlfn.XLOOKUP($G31,Structures,StructureDamages),,-1)+(BC31-MAX(IF(Depths&lt;BC31,Depths)))*(_xlfn.XLOOKUP(BC31,Depths,_xlfn.XLOOKUP($G31,Structures,StructureDamages),,1)-_xlfn.XLOOKUP(BC31,Depths,_xlfn.XLOOKUP($G31,Structures,StructureDamages),,-1))/(MIN(IF(Depths&gt;BC31,Depths))-MAX(IF(Depths&lt;BC31,Depths))))*$P31)</f>
        <v>#N/A</v>
      </c>
      <c r="BO31" s="185"/>
      <c r="BP31" s="182" t="e" cm="1">
        <f t="array" ref="BP31">IF(AT31="no inundation",0,(_xlfn.XLOOKUP(AT31,Depths,_xlfn.XLOOKUP($G31,Structures,ContentDamages),,-1)+(AT31-MAX(IF(Depths&lt;AT31,Depths)))*(_xlfn.XLOOKUP(AT31,Depths,_xlfn.XLOOKUP($G31,Structures,ContentDamages),,1)-_xlfn.XLOOKUP(AT31,Depths,_xlfn.XLOOKUP($G31,Structures,ContentDamages),,-1))/(MIN(IF(Depths&gt;AT31,Depths))-MAX(IF(Depths&lt;AT31,Depths))))*$R31)</f>
        <v>#N/A</v>
      </c>
      <c r="BQ31" s="183" t="e" cm="1">
        <f t="array" ref="BQ31">IF(AU31="no inundation",0,(_xlfn.XLOOKUP(AU31,Depths,_xlfn.XLOOKUP($G31,Structures,ContentDamages),,-1)+(AU31-MAX(IF(Depths&lt;AU31,Depths)))*(_xlfn.XLOOKUP(AU31,Depths,_xlfn.XLOOKUP($G31,Structures,ContentDamages),,1)-_xlfn.XLOOKUP(AU31,Depths,_xlfn.XLOOKUP($G31,Structures,ContentDamages),,-1))/(MIN(IF(Depths&gt;AU31,Depths))-MAX(IF(Depths&lt;AU31,Depths))))*$R31)</f>
        <v>#N/A</v>
      </c>
      <c r="BR31" s="183" t="e" cm="1">
        <f t="array" ref="BR31">IF(AV31="no inundation",0,(_xlfn.XLOOKUP(AV31,Depths,_xlfn.XLOOKUP($G31,Structures,ContentDamages),,-1)+(AV31-MAX(IF(Depths&lt;AV31,Depths)))*(_xlfn.XLOOKUP(AV31,Depths,_xlfn.XLOOKUP($G31,Structures,ContentDamages),,1)-_xlfn.XLOOKUP(AV31,Depths,_xlfn.XLOOKUP($G31,Structures,ContentDamages),,-1))/(MIN(IF(Depths&gt;AV31,Depths))-MAX(IF(Depths&lt;AV31,Depths))))*$R31)</f>
        <v>#N/A</v>
      </c>
      <c r="BS31" s="183" t="e" cm="1">
        <f t="array" ref="BS31">IF(AW31="no inundation",0,(_xlfn.XLOOKUP(AW31,Depths,_xlfn.XLOOKUP($G31,Structures,ContentDamages),,-1)+(AW31-MAX(IF(Depths&lt;AW31,Depths)))*(_xlfn.XLOOKUP(AW31,Depths,_xlfn.XLOOKUP($G31,Structures,ContentDamages),,1)-_xlfn.XLOOKUP(AW31,Depths,_xlfn.XLOOKUP($G31,Structures,ContentDamages),,-1))/(MIN(IF(Depths&gt;AW31,Depths))-MAX(IF(Depths&lt;AW31,Depths))))*$R31)</f>
        <v>#N/A</v>
      </c>
      <c r="BT31" s="183" t="e" cm="1">
        <f t="array" ref="BT31">IF(AX31="no inundation",0,(_xlfn.XLOOKUP(AX31,Depths,_xlfn.XLOOKUP($G31,Structures,ContentDamages),,-1)+(AX31-MAX(IF(Depths&lt;AX31,Depths)))*(_xlfn.XLOOKUP(AX31,Depths,_xlfn.XLOOKUP($G31,Structures,ContentDamages),,1)-_xlfn.XLOOKUP(AX31,Depths,_xlfn.XLOOKUP($G31,Structures,ContentDamages),,-1))/(MIN(IF(Depths&gt;AX31,Depths))-MAX(IF(Depths&lt;AX31,Depths))))*$R31)</f>
        <v>#N/A</v>
      </c>
      <c r="BU31" s="183" t="e" cm="1">
        <f t="array" ref="BU31">IF(AY31="no inundation",0,(_xlfn.XLOOKUP(AY31,Depths,_xlfn.XLOOKUP($G31,Structures,ContentDamages),,-1)+(AY31-MAX(IF(Depths&lt;AY31,Depths)))*(_xlfn.XLOOKUP(AY31,Depths,_xlfn.XLOOKUP($G31,Structures,ContentDamages),,1)-_xlfn.XLOOKUP(AY31,Depths,_xlfn.XLOOKUP($G31,Structures,ContentDamages),,-1))/(MIN(IF(Depths&gt;AY31,Depths))-MAX(IF(Depths&lt;AY31,Depths))))*$R31)</f>
        <v>#N/A</v>
      </c>
      <c r="BV31" s="183" t="e" cm="1">
        <f t="array" ref="BV31">IF(AZ31="no inundation",0,(_xlfn.XLOOKUP(AZ31,Depths,_xlfn.XLOOKUP($G31,Structures,ContentDamages),,-1)+(AZ31-MAX(IF(Depths&lt;AZ31,Depths)))*(_xlfn.XLOOKUP(AZ31,Depths,_xlfn.XLOOKUP($G31,Structures,ContentDamages),,1)-_xlfn.XLOOKUP(AZ31,Depths,_xlfn.XLOOKUP($G31,Structures,ContentDamages),,-1))/(MIN(IF(Depths&gt;AZ31,Depths))-MAX(IF(Depths&lt;AZ31,Depths))))*$R31)</f>
        <v>#N/A</v>
      </c>
      <c r="BW31" s="183" t="e" cm="1">
        <f t="array" ref="BW31">IF(BA31="no inundation",0,(_xlfn.XLOOKUP(BA31,Depths,_xlfn.XLOOKUP($G31,Structures,ContentDamages),,-1)+(BA31-MAX(IF(Depths&lt;BA31,Depths)))*(_xlfn.XLOOKUP(BA31,Depths,_xlfn.XLOOKUP($G31,Structures,ContentDamages),,1)-_xlfn.XLOOKUP(BA31,Depths,_xlfn.XLOOKUP($G31,Structures,ContentDamages),,-1))/(MIN(IF(Depths&gt;BA31,Depths))-MAX(IF(Depths&lt;BA31,Depths))))*$R31)</f>
        <v>#N/A</v>
      </c>
      <c r="BX31" s="183" t="e" cm="1">
        <f t="array" ref="BX31">IF(BB31="no inundation",0,(_xlfn.XLOOKUP(BB31,Depths,_xlfn.XLOOKUP($G31,Structures,ContentDamages),,-1)+(BB31-MAX(IF(Depths&lt;BB31,Depths)))*(_xlfn.XLOOKUP(BB31,Depths,_xlfn.XLOOKUP($G31,Structures,ContentDamages),,1)-_xlfn.XLOOKUP(BB31,Depths,_xlfn.XLOOKUP($G31,Structures,ContentDamages),,-1))/(MIN(IF(Depths&gt;BB31,Depths))-MAX(IF(Depths&lt;BB31,Depths))))*$R31)</f>
        <v>#N/A</v>
      </c>
      <c r="BY31" s="183" t="e" cm="1">
        <f t="array" ref="BY31">IF(BC31="no inundation",0,(_xlfn.XLOOKUP(BC31,Depths,_xlfn.XLOOKUP($G31,Structures,ContentDamages),,-1)+(BC31-MAX(IF(Depths&lt;BC31,Depths)))*(_xlfn.XLOOKUP(BC31,Depths,_xlfn.XLOOKUP($G31,Structures,ContentDamages),,1)-_xlfn.XLOOKUP(BC31,Depths,_xlfn.XLOOKUP($G31,Structures,ContentDamages),,-1))/(MIN(IF(Depths&gt;BC31,Depths))-MAX(IF(Depths&lt;BC31,Depths))))*$R31)</f>
        <v>#N/A</v>
      </c>
      <c r="BZ31" s="181"/>
      <c r="CA31" s="182" t="e">
        <f t="shared" si="74"/>
        <v>#N/A</v>
      </c>
      <c r="CB31" s="183" t="e">
        <f t="shared" si="75"/>
        <v>#N/A</v>
      </c>
      <c r="CC31" s="183" t="e">
        <f t="shared" si="76"/>
        <v>#N/A</v>
      </c>
      <c r="CD31" s="183" t="e">
        <f t="shared" si="77"/>
        <v>#N/A</v>
      </c>
      <c r="CE31" s="183" t="e">
        <f t="shared" si="78"/>
        <v>#N/A</v>
      </c>
      <c r="CF31" s="183" t="e">
        <f t="shared" si="79"/>
        <v>#N/A</v>
      </c>
      <c r="CG31" s="183" t="e">
        <f t="shared" si="80"/>
        <v>#N/A</v>
      </c>
      <c r="CH31" s="183" t="e">
        <f t="shared" si="81"/>
        <v>#N/A</v>
      </c>
      <c r="CI31" s="183" t="e">
        <f t="shared" si="82"/>
        <v>#N/A</v>
      </c>
      <c r="CJ31" s="184" t="e">
        <f t="shared" si="83"/>
        <v>#N/A</v>
      </c>
      <c r="CK31" s="177"/>
    </row>
    <row r="32" spans="1:89" ht="16.5" customHeight="1" x14ac:dyDescent="0.35">
      <c r="E32" s="33" t="s">
        <v>3</v>
      </c>
      <c r="F32" s="35" t="s">
        <v>3</v>
      </c>
      <c r="G32" s="10" t="s">
        <v>200</v>
      </c>
      <c r="H32" s="11" t="s">
        <v>200</v>
      </c>
      <c r="I32" s="12"/>
      <c r="J32" s="14"/>
      <c r="K32" s="26"/>
      <c r="L32" s="12"/>
      <c r="M32" s="14"/>
      <c r="N32" s="138"/>
      <c r="O32" s="140"/>
      <c r="P32" s="195">
        <f t="shared" si="33"/>
        <v>0</v>
      </c>
      <c r="Q32" s="20" t="e">
        <f>_xlfn.XLOOKUP(G32,'Content to Structure Ratios'!$D$3:$D$55,'Content to Structure Ratios'!$E$3:$E$55)</f>
        <v>#N/A</v>
      </c>
      <c r="R32" s="183" t="e">
        <f t="shared" si="34"/>
        <v>#N/A</v>
      </c>
      <c r="S32" s="13"/>
      <c r="T32" s="14"/>
      <c r="U32" s="15"/>
      <c r="V32" s="179">
        <f t="shared" si="11"/>
        <v>0</v>
      </c>
      <c r="W32" s="192"/>
      <c r="X32" s="22"/>
      <c r="Y32" s="16"/>
      <c r="Z32" s="16"/>
      <c r="AA32" s="16"/>
      <c r="AB32" s="16"/>
      <c r="AC32" s="16"/>
      <c r="AD32" s="16"/>
      <c r="AE32" s="16"/>
      <c r="AF32" s="16"/>
      <c r="AG32" s="16"/>
      <c r="AH32" s="177"/>
      <c r="AI32" s="178">
        <f t="shared" si="55"/>
        <v>0</v>
      </c>
      <c r="AJ32" s="179">
        <f t="shared" si="45"/>
        <v>0</v>
      </c>
      <c r="AK32" s="179">
        <f t="shared" si="56"/>
        <v>0</v>
      </c>
      <c r="AL32" s="179">
        <f t="shared" si="57"/>
        <v>0</v>
      </c>
      <c r="AM32" s="179">
        <f t="shared" si="58"/>
        <v>0</v>
      </c>
      <c r="AN32" s="179">
        <f t="shared" si="59"/>
        <v>0</v>
      </c>
      <c r="AO32" s="179">
        <f t="shared" si="60"/>
        <v>0</v>
      </c>
      <c r="AP32" s="179">
        <f t="shared" si="61"/>
        <v>0</v>
      </c>
      <c r="AQ32" s="179">
        <f t="shared" si="62"/>
        <v>0</v>
      </c>
      <c r="AR32" s="180">
        <f t="shared" si="63"/>
        <v>0</v>
      </c>
      <c r="AS32" s="181"/>
      <c r="AT32" s="166">
        <f t="shared" si="64"/>
        <v>0</v>
      </c>
      <c r="AU32" s="87">
        <f t="shared" si="65"/>
        <v>0</v>
      </c>
      <c r="AV32" s="87">
        <f t="shared" si="66"/>
        <v>0</v>
      </c>
      <c r="AW32" s="87">
        <f t="shared" si="67"/>
        <v>0</v>
      </c>
      <c r="AX32" s="87">
        <f t="shared" si="68"/>
        <v>0</v>
      </c>
      <c r="AY32" s="87">
        <f t="shared" si="69"/>
        <v>0</v>
      </c>
      <c r="AZ32" s="87">
        <f t="shared" si="70"/>
        <v>0</v>
      </c>
      <c r="BA32" s="87">
        <f t="shared" si="71"/>
        <v>0</v>
      </c>
      <c r="BB32" s="87">
        <f t="shared" si="72"/>
        <v>0</v>
      </c>
      <c r="BC32" s="157">
        <f t="shared" si="73"/>
        <v>0</v>
      </c>
      <c r="BD32" s="177"/>
      <c r="BE32" s="182" t="e" cm="1">
        <f t="array" ref="BE32">IF(AT32="no inundation",0,(_xlfn.XLOOKUP(AT32,Depths,_xlfn.XLOOKUP($G32,Structures,StructureDamages),,-1)+(AT32-MAX(IF(Depths&lt;AT32,Depths)))*(_xlfn.XLOOKUP(AT32,Depths,_xlfn.XLOOKUP($G32,Structures,StructureDamages),,1)-_xlfn.XLOOKUP(AT32,Depths,_xlfn.XLOOKUP($G32,Structures,StructureDamages),,-1))/(MIN(IF(Depths&gt;AT32,Depths))-MAX(IF(Depths&lt;AT32,Depths))))*$P32)</f>
        <v>#N/A</v>
      </c>
      <c r="BF32" s="183" t="e" cm="1">
        <f t="array" ref="BF32">IF(AU32="no inundation",0,(_xlfn.XLOOKUP(AU32,Depths,_xlfn.XLOOKUP($G32,Structures,StructureDamages),,-1)+(AU32-MAX(IF(Depths&lt;AU32,Depths)))*(_xlfn.XLOOKUP(AU32,Depths,_xlfn.XLOOKUP($G32,Structures,StructureDamages),,1)-_xlfn.XLOOKUP(AU32,Depths,_xlfn.XLOOKUP($G32,Structures,StructureDamages),,-1))/(MIN(IF(Depths&gt;AU32,Depths))-MAX(IF(Depths&lt;AU32,Depths))))*$P32)</f>
        <v>#N/A</v>
      </c>
      <c r="BG32" s="183" t="e" cm="1">
        <f t="array" ref="BG32">IF(AV32="no inundation",0,(_xlfn.XLOOKUP(AV32,Depths,_xlfn.XLOOKUP($G32,Structures,StructureDamages),,-1)+(AV32-MAX(IF(Depths&lt;AV32,Depths)))*(_xlfn.XLOOKUP(AV32,Depths,_xlfn.XLOOKUP($G32,Structures,StructureDamages),,1)-_xlfn.XLOOKUP(AV32,Depths,_xlfn.XLOOKUP($G32,Structures,StructureDamages),,-1))/(MIN(IF(Depths&gt;AV32,Depths))-MAX(IF(Depths&lt;AV32,Depths))))*$P32)</f>
        <v>#N/A</v>
      </c>
      <c r="BH32" s="183" t="e" cm="1">
        <f t="array" ref="BH32">IF(AW32="no inundation",0,(_xlfn.XLOOKUP(AW32,Depths,_xlfn.XLOOKUP($G32,Structures,StructureDamages),,-1)+(AW32-MAX(IF(Depths&lt;AW32,Depths)))*(_xlfn.XLOOKUP(AW32,Depths,_xlfn.XLOOKUP($G32,Structures,StructureDamages),,1)-_xlfn.XLOOKUP(AW32,Depths,_xlfn.XLOOKUP($G32,Structures,StructureDamages),,-1))/(MIN(IF(Depths&gt;AW32,Depths))-MAX(IF(Depths&lt;AW32,Depths))))*$P32)</f>
        <v>#N/A</v>
      </c>
      <c r="BI32" s="183" t="e" cm="1">
        <f t="array" ref="BI32">IF(AX32="no inundation",0,(_xlfn.XLOOKUP(AX32,Depths,_xlfn.XLOOKUP($G32,Structures,StructureDamages),,-1)+(AX32-MAX(IF(Depths&lt;AX32,Depths)))*(_xlfn.XLOOKUP(AX32,Depths,_xlfn.XLOOKUP($G32,Structures,StructureDamages),,1)-_xlfn.XLOOKUP(AX32,Depths,_xlfn.XLOOKUP($G32,Structures,StructureDamages),,-1))/(MIN(IF(Depths&gt;AX32,Depths))-MAX(IF(Depths&lt;AX32,Depths))))*$P32)</f>
        <v>#N/A</v>
      </c>
      <c r="BJ32" s="183" t="e" cm="1">
        <f t="array" ref="BJ32">IF(AY32="no inundation",0,(_xlfn.XLOOKUP(AY32,Depths,_xlfn.XLOOKUP($G32,Structures,StructureDamages),,-1)+(AY32-MAX(IF(Depths&lt;AY32,Depths)))*(_xlfn.XLOOKUP(AY32,Depths,_xlfn.XLOOKUP($G32,Structures,StructureDamages),,1)-_xlfn.XLOOKUP(AY32,Depths,_xlfn.XLOOKUP($G32,Structures,StructureDamages),,-1))/(MIN(IF(Depths&gt;AY32,Depths))-MAX(IF(Depths&lt;AY32,Depths))))*$P32)</f>
        <v>#N/A</v>
      </c>
      <c r="BK32" s="183" t="e" cm="1">
        <f t="array" ref="BK32">IF(AZ32="no inundation",0,(_xlfn.XLOOKUP(AZ32,Depths,_xlfn.XLOOKUP($G32,Structures,StructureDamages),,-1)+(AZ32-MAX(IF(Depths&lt;AZ32,Depths)))*(_xlfn.XLOOKUP(AZ32,Depths,_xlfn.XLOOKUP($G32,Structures,StructureDamages),,1)-_xlfn.XLOOKUP(AZ32,Depths,_xlfn.XLOOKUP($G32,Structures,StructureDamages),,-1))/(MIN(IF(Depths&gt;AZ32,Depths))-MAX(IF(Depths&lt;AZ32,Depths))))*$P32)</f>
        <v>#N/A</v>
      </c>
      <c r="BL32" s="183" t="e" cm="1">
        <f t="array" ref="BL32">IF(BA32="no inundation",0,(_xlfn.XLOOKUP(BA32,Depths,_xlfn.XLOOKUP($G32,Structures,StructureDamages),,-1)+(BA32-MAX(IF(Depths&lt;BA32,Depths)))*(_xlfn.XLOOKUP(BA32,Depths,_xlfn.XLOOKUP($G32,Structures,StructureDamages),,1)-_xlfn.XLOOKUP(BA32,Depths,_xlfn.XLOOKUP($G32,Structures,StructureDamages),,-1))/(MIN(IF(Depths&gt;BA32,Depths))-MAX(IF(Depths&lt;BA32,Depths))))*$P32)</f>
        <v>#N/A</v>
      </c>
      <c r="BM32" s="183" t="e" cm="1">
        <f t="array" ref="BM32">IF(BB32="no inundation",0,(_xlfn.XLOOKUP(BB32,Depths,_xlfn.XLOOKUP($G32,Structures,StructureDamages),,-1)+(BB32-MAX(IF(Depths&lt;BB32,Depths)))*(_xlfn.XLOOKUP(BB32,Depths,_xlfn.XLOOKUP($G32,Structures,StructureDamages),,1)-_xlfn.XLOOKUP(BB32,Depths,_xlfn.XLOOKUP($G32,Structures,StructureDamages),,-1))/(MIN(IF(Depths&gt;BB32,Depths))-MAX(IF(Depths&lt;BB32,Depths))))*$P32)</f>
        <v>#N/A</v>
      </c>
      <c r="BN32" s="184" t="e" cm="1">
        <f t="array" ref="BN32">IF(BC32="no inundation",0,(_xlfn.XLOOKUP(BC32,Depths,_xlfn.XLOOKUP($G32,Structures,StructureDamages),,-1)+(BC32-MAX(IF(Depths&lt;BC32,Depths)))*(_xlfn.XLOOKUP(BC32,Depths,_xlfn.XLOOKUP($G32,Structures,StructureDamages),,1)-_xlfn.XLOOKUP(BC32,Depths,_xlfn.XLOOKUP($G32,Structures,StructureDamages),,-1))/(MIN(IF(Depths&gt;BC32,Depths))-MAX(IF(Depths&lt;BC32,Depths))))*$P32)</f>
        <v>#N/A</v>
      </c>
      <c r="BO32" s="185"/>
      <c r="BP32" s="182" t="e" cm="1">
        <f t="array" ref="BP32">IF(AT32="no inundation",0,(_xlfn.XLOOKUP(AT32,Depths,_xlfn.XLOOKUP($G32,Structures,ContentDamages),,-1)+(AT32-MAX(IF(Depths&lt;AT32,Depths)))*(_xlfn.XLOOKUP(AT32,Depths,_xlfn.XLOOKUP($G32,Structures,ContentDamages),,1)-_xlfn.XLOOKUP(AT32,Depths,_xlfn.XLOOKUP($G32,Structures,ContentDamages),,-1))/(MIN(IF(Depths&gt;AT32,Depths))-MAX(IF(Depths&lt;AT32,Depths))))*$R32)</f>
        <v>#N/A</v>
      </c>
      <c r="BQ32" s="183" t="e" cm="1">
        <f t="array" ref="BQ32">IF(AU32="no inundation",0,(_xlfn.XLOOKUP(AU32,Depths,_xlfn.XLOOKUP($G32,Structures,ContentDamages),,-1)+(AU32-MAX(IF(Depths&lt;AU32,Depths)))*(_xlfn.XLOOKUP(AU32,Depths,_xlfn.XLOOKUP($G32,Structures,ContentDamages),,1)-_xlfn.XLOOKUP(AU32,Depths,_xlfn.XLOOKUP($G32,Structures,ContentDamages),,-1))/(MIN(IF(Depths&gt;AU32,Depths))-MAX(IF(Depths&lt;AU32,Depths))))*$R32)</f>
        <v>#N/A</v>
      </c>
      <c r="BR32" s="183" t="e" cm="1">
        <f t="array" ref="BR32">IF(AV32="no inundation",0,(_xlfn.XLOOKUP(AV32,Depths,_xlfn.XLOOKUP($G32,Structures,ContentDamages),,-1)+(AV32-MAX(IF(Depths&lt;AV32,Depths)))*(_xlfn.XLOOKUP(AV32,Depths,_xlfn.XLOOKUP($G32,Structures,ContentDamages),,1)-_xlfn.XLOOKUP(AV32,Depths,_xlfn.XLOOKUP($G32,Structures,ContentDamages),,-1))/(MIN(IF(Depths&gt;AV32,Depths))-MAX(IF(Depths&lt;AV32,Depths))))*$R32)</f>
        <v>#N/A</v>
      </c>
      <c r="BS32" s="183" t="e" cm="1">
        <f t="array" ref="BS32">IF(AW32="no inundation",0,(_xlfn.XLOOKUP(AW32,Depths,_xlfn.XLOOKUP($G32,Structures,ContentDamages),,-1)+(AW32-MAX(IF(Depths&lt;AW32,Depths)))*(_xlfn.XLOOKUP(AW32,Depths,_xlfn.XLOOKUP($G32,Structures,ContentDamages),,1)-_xlfn.XLOOKUP(AW32,Depths,_xlfn.XLOOKUP($G32,Structures,ContentDamages),,-1))/(MIN(IF(Depths&gt;AW32,Depths))-MAX(IF(Depths&lt;AW32,Depths))))*$R32)</f>
        <v>#N/A</v>
      </c>
      <c r="BT32" s="183" t="e" cm="1">
        <f t="array" ref="BT32">IF(AX32="no inundation",0,(_xlfn.XLOOKUP(AX32,Depths,_xlfn.XLOOKUP($G32,Structures,ContentDamages),,-1)+(AX32-MAX(IF(Depths&lt;AX32,Depths)))*(_xlfn.XLOOKUP(AX32,Depths,_xlfn.XLOOKUP($G32,Structures,ContentDamages),,1)-_xlfn.XLOOKUP(AX32,Depths,_xlfn.XLOOKUP($G32,Structures,ContentDamages),,-1))/(MIN(IF(Depths&gt;AX32,Depths))-MAX(IF(Depths&lt;AX32,Depths))))*$R32)</f>
        <v>#N/A</v>
      </c>
      <c r="BU32" s="183" t="e" cm="1">
        <f t="array" ref="BU32">IF(AY32="no inundation",0,(_xlfn.XLOOKUP(AY32,Depths,_xlfn.XLOOKUP($G32,Structures,ContentDamages),,-1)+(AY32-MAX(IF(Depths&lt;AY32,Depths)))*(_xlfn.XLOOKUP(AY32,Depths,_xlfn.XLOOKUP($G32,Structures,ContentDamages),,1)-_xlfn.XLOOKUP(AY32,Depths,_xlfn.XLOOKUP($G32,Structures,ContentDamages),,-1))/(MIN(IF(Depths&gt;AY32,Depths))-MAX(IF(Depths&lt;AY32,Depths))))*$R32)</f>
        <v>#N/A</v>
      </c>
      <c r="BV32" s="183" t="e" cm="1">
        <f t="array" ref="BV32">IF(AZ32="no inundation",0,(_xlfn.XLOOKUP(AZ32,Depths,_xlfn.XLOOKUP($G32,Structures,ContentDamages),,-1)+(AZ32-MAX(IF(Depths&lt;AZ32,Depths)))*(_xlfn.XLOOKUP(AZ32,Depths,_xlfn.XLOOKUP($G32,Structures,ContentDamages),,1)-_xlfn.XLOOKUP(AZ32,Depths,_xlfn.XLOOKUP($G32,Structures,ContentDamages),,-1))/(MIN(IF(Depths&gt;AZ32,Depths))-MAX(IF(Depths&lt;AZ32,Depths))))*$R32)</f>
        <v>#N/A</v>
      </c>
      <c r="BW32" s="183" t="e" cm="1">
        <f t="array" ref="BW32">IF(BA32="no inundation",0,(_xlfn.XLOOKUP(BA32,Depths,_xlfn.XLOOKUP($G32,Structures,ContentDamages),,-1)+(BA32-MAX(IF(Depths&lt;BA32,Depths)))*(_xlfn.XLOOKUP(BA32,Depths,_xlfn.XLOOKUP($G32,Structures,ContentDamages),,1)-_xlfn.XLOOKUP(BA32,Depths,_xlfn.XLOOKUP($G32,Structures,ContentDamages),,-1))/(MIN(IF(Depths&gt;BA32,Depths))-MAX(IF(Depths&lt;BA32,Depths))))*$R32)</f>
        <v>#N/A</v>
      </c>
      <c r="BX32" s="183" t="e" cm="1">
        <f t="array" ref="BX32">IF(BB32="no inundation",0,(_xlfn.XLOOKUP(BB32,Depths,_xlfn.XLOOKUP($G32,Structures,ContentDamages),,-1)+(BB32-MAX(IF(Depths&lt;BB32,Depths)))*(_xlfn.XLOOKUP(BB32,Depths,_xlfn.XLOOKUP($G32,Structures,ContentDamages),,1)-_xlfn.XLOOKUP(BB32,Depths,_xlfn.XLOOKUP($G32,Structures,ContentDamages),,-1))/(MIN(IF(Depths&gt;BB32,Depths))-MAX(IF(Depths&lt;BB32,Depths))))*$R32)</f>
        <v>#N/A</v>
      </c>
      <c r="BY32" s="183" t="e" cm="1">
        <f t="array" ref="BY32">IF(BC32="no inundation",0,(_xlfn.XLOOKUP(BC32,Depths,_xlfn.XLOOKUP($G32,Structures,ContentDamages),,-1)+(BC32-MAX(IF(Depths&lt;BC32,Depths)))*(_xlfn.XLOOKUP(BC32,Depths,_xlfn.XLOOKUP($G32,Structures,ContentDamages),,1)-_xlfn.XLOOKUP(BC32,Depths,_xlfn.XLOOKUP($G32,Structures,ContentDamages),,-1))/(MIN(IF(Depths&gt;BC32,Depths))-MAX(IF(Depths&lt;BC32,Depths))))*$R32)</f>
        <v>#N/A</v>
      </c>
      <c r="BZ32" s="181"/>
      <c r="CA32" s="182" t="e">
        <f t="shared" si="74"/>
        <v>#N/A</v>
      </c>
      <c r="CB32" s="183" t="e">
        <f t="shared" si="75"/>
        <v>#N/A</v>
      </c>
      <c r="CC32" s="183" t="e">
        <f t="shared" si="76"/>
        <v>#N/A</v>
      </c>
      <c r="CD32" s="183" t="e">
        <f t="shared" si="77"/>
        <v>#N/A</v>
      </c>
      <c r="CE32" s="183" t="e">
        <f t="shared" si="78"/>
        <v>#N/A</v>
      </c>
      <c r="CF32" s="183" t="e">
        <f t="shared" si="79"/>
        <v>#N/A</v>
      </c>
      <c r="CG32" s="183" t="e">
        <f t="shared" si="80"/>
        <v>#N/A</v>
      </c>
      <c r="CH32" s="183" t="e">
        <f t="shared" si="81"/>
        <v>#N/A</v>
      </c>
      <c r="CI32" s="183" t="e">
        <f t="shared" si="82"/>
        <v>#N/A</v>
      </c>
      <c r="CJ32" s="184" t="e">
        <f t="shared" si="83"/>
        <v>#N/A</v>
      </c>
      <c r="CK32" s="177"/>
    </row>
    <row r="33" spans="5:89" ht="16.5" customHeight="1" x14ac:dyDescent="0.35">
      <c r="E33" s="33" t="s">
        <v>3</v>
      </c>
      <c r="F33" s="35" t="s">
        <v>3</v>
      </c>
      <c r="G33" s="10" t="s">
        <v>200</v>
      </c>
      <c r="H33" s="11" t="s">
        <v>200</v>
      </c>
      <c r="I33" s="12"/>
      <c r="J33" s="14"/>
      <c r="K33" s="26"/>
      <c r="L33" s="12"/>
      <c r="M33" s="14"/>
      <c r="N33" s="138"/>
      <c r="O33" s="140"/>
      <c r="P33" s="195">
        <f t="shared" si="33"/>
        <v>0</v>
      </c>
      <c r="Q33" s="20" t="e">
        <f>_xlfn.XLOOKUP(G33,'Content to Structure Ratios'!$D$3:$D$55,'Content to Structure Ratios'!$E$3:$E$55)</f>
        <v>#N/A</v>
      </c>
      <c r="R33" s="183" t="e">
        <f t="shared" si="34"/>
        <v>#N/A</v>
      </c>
      <c r="S33" s="13"/>
      <c r="T33" s="14"/>
      <c r="U33" s="15"/>
      <c r="V33" s="179">
        <f t="shared" si="11"/>
        <v>0</v>
      </c>
      <c r="W33" s="192"/>
      <c r="X33" s="22"/>
      <c r="Y33" s="16"/>
      <c r="Z33" s="16"/>
      <c r="AA33" s="16"/>
      <c r="AB33" s="16"/>
      <c r="AC33" s="16"/>
      <c r="AD33" s="16"/>
      <c r="AE33" s="16"/>
      <c r="AF33" s="16"/>
      <c r="AG33" s="16"/>
      <c r="AH33" s="177"/>
      <c r="AI33" s="178">
        <f t="shared" si="55"/>
        <v>0</v>
      </c>
      <c r="AJ33" s="179">
        <f t="shared" si="45"/>
        <v>0</v>
      </c>
      <c r="AK33" s="179">
        <f t="shared" si="56"/>
        <v>0</v>
      </c>
      <c r="AL33" s="179">
        <f t="shared" si="57"/>
        <v>0</v>
      </c>
      <c r="AM33" s="179">
        <f t="shared" si="58"/>
        <v>0</v>
      </c>
      <c r="AN33" s="179">
        <f t="shared" si="59"/>
        <v>0</v>
      </c>
      <c r="AO33" s="179">
        <f t="shared" si="60"/>
        <v>0</v>
      </c>
      <c r="AP33" s="179">
        <f t="shared" si="61"/>
        <v>0</v>
      </c>
      <c r="AQ33" s="179">
        <f t="shared" si="62"/>
        <v>0</v>
      </c>
      <c r="AR33" s="180">
        <f t="shared" si="63"/>
        <v>0</v>
      </c>
      <c r="AS33" s="181"/>
      <c r="AT33" s="166">
        <f t="shared" si="64"/>
        <v>0</v>
      </c>
      <c r="AU33" s="87">
        <f t="shared" si="65"/>
        <v>0</v>
      </c>
      <c r="AV33" s="87">
        <f t="shared" si="66"/>
        <v>0</v>
      </c>
      <c r="AW33" s="87">
        <f t="shared" si="67"/>
        <v>0</v>
      </c>
      <c r="AX33" s="87">
        <f t="shared" si="68"/>
        <v>0</v>
      </c>
      <c r="AY33" s="87">
        <f t="shared" si="69"/>
        <v>0</v>
      </c>
      <c r="AZ33" s="87">
        <f t="shared" si="70"/>
        <v>0</v>
      </c>
      <c r="BA33" s="87">
        <f t="shared" si="71"/>
        <v>0</v>
      </c>
      <c r="BB33" s="87">
        <f t="shared" si="72"/>
        <v>0</v>
      </c>
      <c r="BC33" s="157">
        <f t="shared" si="73"/>
        <v>0</v>
      </c>
      <c r="BD33" s="177"/>
      <c r="BE33" s="182" t="e" cm="1">
        <f t="array" ref="BE33">IF(AT33="no inundation",0,(_xlfn.XLOOKUP(AT33,Depths,_xlfn.XLOOKUP($G33,Structures,StructureDamages),,-1)+(AT33-MAX(IF(Depths&lt;AT33,Depths)))*(_xlfn.XLOOKUP(AT33,Depths,_xlfn.XLOOKUP($G33,Structures,StructureDamages),,1)-_xlfn.XLOOKUP(AT33,Depths,_xlfn.XLOOKUP($G33,Structures,StructureDamages),,-1))/(MIN(IF(Depths&gt;AT33,Depths))-MAX(IF(Depths&lt;AT33,Depths))))*$P33)</f>
        <v>#N/A</v>
      </c>
      <c r="BF33" s="183" t="e" cm="1">
        <f t="array" ref="BF33">IF(AU33="no inundation",0,(_xlfn.XLOOKUP(AU33,Depths,_xlfn.XLOOKUP($G33,Structures,StructureDamages),,-1)+(AU33-MAX(IF(Depths&lt;AU33,Depths)))*(_xlfn.XLOOKUP(AU33,Depths,_xlfn.XLOOKUP($G33,Structures,StructureDamages),,1)-_xlfn.XLOOKUP(AU33,Depths,_xlfn.XLOOKUP($G33,Structures,StructureDamages),,-1))/(MIN(IF(Depths&gt;AU33,Depths))-MAX(IF(Depths&lt;AU33,Depths))))*$P33)</f>
        <v>#N/A</v>
      </c>
      <c r="BG33" s="183" t="e" cm="1">
        <f t="array" ref="BG33">IF(AV33="no inundation",0,(_xlfn.XLOOKUP(AV33,Depths,_xlfn.XLOOKUP($G33,Structures,StructureDamages),,-1)+(AV33-MAX(IF(Depths&lt;AV33,Depths)))*(_xlfn.XLOOKUP(AV33,Depths,_xlfn.XLOOKUP($G33,Structures,StructureDamages),,1)-_xlfn.XLOOKUP(AV33,Depths,_xlfn.XLOOKUP($G33,Structures,StructureDamages),,-1))/(MIN(IF(Depths&gt;AV33,Depths))-MAX(IF(Depths&lt;AV33,Depths))))*$P33)</f>
        <v>#N/A</v>
      </c>
      <c r="BH33" s="183" t="e" cm="1">
        <f t="array" ref="BH33">IF(AW33="no inundation",0,(_xlfn.XLOOKUP(AW33,Depths,_xlfn.XLOOKUP($G33,Structures,StructureDamages),,-1)+(AW33-MAX(IF(Depths&lt;AW33,Depths)))*(_xlfn.XLOOKUP(AW33,Depths,_xlfn.XLOOKUP($G33,Structures,StructureDamages),,1)-_xlfn.XLOOKUP(AW33,Depths,_xlfn.XLOOKUP($G33,Structures,StructureDamages),,-1))/(MIN(IF(Depths&gt;AW33,Depths))-MAX(IF(Depths&lt;AW33,Depths))))*$P33)</f>
        <v>#N/A</v>
      </c>
      <c r="BI33" s="183" t="e" cm="1">
        <f t="array" ref="BI33">IF(AX33="no inundation",0,(_xlfn.XLOOKUP(AX33,Depths,_xlfn.XLOOKUP($G33,Structures,StructureDamages),,-1)+(AX33-MAX(IF(Depths&lt;AX33,Depths)))*(_xlfn.XLOOKUP(AX33,Depths,_xlfn.XLOOKUP($G33,Structures,StructureDamages),,1)-_xlfn.XLOOKUP(AX33,Depths,_xlfn.XLOOKUP($G33,Structures,StructureDamages),,-1))/(MIN(IF(Depths&gt;AX33,Depths))-MAX(IF(Depths&lt;AX33,Depths))))*$P33)</f>
        <v>#N/A</v>
      </c>
      <c r="BJ33" s="183" t="e" cm="1">
        <f t="array" ref="BJ33">IF(AY33="no inundation",0,(_xlfn.XLOOKUP(AY33,Depths,_xlfn.XLOOKUP($G33,Structures,StructureDamages),,-1)+(AY33-MAX(IF(Depths&lt;AY33,Depths)))*(_xlfn.XLOOKUP(AY33,Depths,_xlfn.XLOOKUP($G33,Structures,StructureDamages),,1)-_xlfn.XLOOKUP(AY33,Depths,_xlfn.XLOOKUP($G33,Structures,StructureDamages),,-1))/(MIN(IF(Depths&gt;AY33,Depths))-MAX(IF(Depths&lt;AY33,Depths))))*$P33)</f>
        <v>#N/A</v>
      </c>
      <c r="BK33" s="183" t="e" cm="1">
        <f t="array" ref="BK33">IF(AZ33="no inundation",0,(_xlfn.XLOOKUP(AZ33,Depths,_xlfn.XLOOKUP($G33,Structures,StructureDamages),,-1)+(AZ33-MAX(IF(Depths&lt;AZ33,Depths)))*(_xlfn.XLOOKUP(AZ33,Depths,_xlfn.XLOOKUP($G33,Structures,StructureDamages),,1)-_xlfn.XLOOKUP(AZ33,Depths,_xlfn.XLOOKUP($G33,Structures,StructureDamages),,-1))/(MIN(IF(Depths&gt;AZ33,Depths))-MAX(IF(Depths&lt;AZ33,Depths))))*$P33)</f>
        <v>#N/A</v>
      </c>
      <c r="BL33" s="183" t="e" cm="1">
        <f t="array" ref="BL33">IF(BA33="no inundation",0,(_xlfn.XLOOKUP(BA33,Depths,_xlfn.XLOOKUP($G33,Structures,StructureDamages),,-1)+(BA33-MAX(IF(Depths&lt;BA33,Depths)))*(_xlfn.XLOOKUP(BA33,Depths,_xlfn.XLOOKUP($G33,Structures,StructureDamages),,1)-_xlfn.XLOOKUP(BA33,Depths,_xlfn.XLOOKUP($G33,Structures,StructureDamages),,-1))/(MIN(IF(Depths&gt;BA33,Depths))-MAX(IF(Depths&lt;BA33,Depths))))*$P33)</f>
        <v>#N/A</v>
      </c>
      <c r="BM33" s="183" t="e" cm="1">
        <f t="array" ref="BM33">IF(BB33="no inundation",0,(_xlfn.XLOOKUP(BB33,Depths,_xlfn.XLOOKUP($G33,Structures,StructureDamages),,-1)+(BB33-MAX(IF(Depths&lt;BB33,Depths)))*(_xlfn.XLOOKUP(BB33,Depths,_xlfn.XLOOKUP($G33,Structures,StructureDamages),,1)-_xlfn.XLOOKUP(BB33,Depths,_xlfn.XLOOKUP($G33,Structures,StructureDamages),,-1))/(MIN(IF(Depths&gt;BB33,Depths))-MAX(IF(Depths&lt;BB33,Depths))))*$P33)</f>
        <v>#N/A</v>
      </c>
      <c r="BN33" s="184" t="e" cm="1">
        <f t="array" ref="BN33">IF(BC33="no inundation",0,(_xlfn.XLOOKUP(BC33,Depths,_xlfn.XLOOKUP($G33,Structures,StructureDamages),,-1)+(BC33-MAX(IF(Depths&lt;BC33,Depths)))*(_xlfn.XLOOKUP(BC33,Depths,_xlfn.XLOOKUP($G33,Structures,StructureDamages),,1)-_xlfn.XLOOKUP(BC33,Depths,_xlfn.XLOOKUP($G33,Structures,StructureDamages),,-1))/(MIN(IF(Depths&gt;BC33,Depths))-MAX(IF(Depths&lt;BC33,Depths))))*$P33)</f>
        <v>#N/A</v>
      </c>
      <c r="BO33" s="185"/>
      <c r="BP33" s="182" t="e" cm="1">
        <f t="array" ref="BP33">IF(AT33="no inundation",0,(_xlfn.XLOOKUP(AT33,Depths,_xlfn.XLOOKUP($G33,Structures,ContentDamages),,-1)+(AT33-MAX(IF(Depths&lt;AT33,Depths)))*(_xlfn.XLOOKUP(AT33,Depths,_xlfn.XLOOKUP($G33,Structures,ContentDamages),,1)-_xlfn.XLOOKUP(AT33,Depths,_xlfn.XLOOKUP($G33,Structures,ContentDamages),,-1))/(MIN(IF(Depths&gt;AT33,Depths))-MAX(IF(Depths&lt;AT33,Depths))))*$R33)</f>
        <v>#N/A</v>
      </c>
      <c r="BQ33" s="183" t="e" cm="1">
        <f t="array" ref="BQ33">IF(AU33="no inundation",0,(_xlfn.XLOOKUP(AU33,Depths,_xlfn.XLOOKUP($G33,Structures,ContentDamages),,-1)+(AU33-MAX(IF(Depths&lt;AU33,Depths)))*(_xlfn.XLOOKUP(AU33,Depths,_xlfn.XLOOKUP($G33,Structures,ContentDamages),,1)-_xlfn.XLOOKUP(AU33,Depths,_xlfn.XLOOKUP($G33,Structures,ContentDamages),,-1))/(MIN(IF(Depths&gt;AU33,Depths))-MAX(IF(Depths&lt;AU33,Depths))))*$R33)</f>
        <v>#N/A</v>
      </c>
      <c r="BR33" s="183" t="e" cm="1">
        <f t="array" ref="BR33">IF(AV33="no inundation",0,(_xlfn.XLOOKUP(AV33,Depths,_xlfn.XLOOKUP($G33,Structures,ContentDamages),,-1)+(AV33-MAX(IF(Depths&lt;AV33,Depths)))*(_xlfn.XLOOKUP(AV33,Depths,_xlfn.XLOOKUP($G33,Structures,ContentDamages),,1)-_xlfn.XLOOKUP(AV33,Depths,_xlfn.XLOOKUP($G33,Structures,ContentDamages),,-1))/(MIN(IF(Depths&gt;AV33,Depths))-MAX(IF(Depths&lt;AV33,Depths))))*$R33)</f>
        <v>#N/A</v>
      </c>
      <c r="BS33" s="183" t="e" cm="1">
        <f t="array" ref="BS33">IF(AW33="no inundation",0,(_xlfn.XLOOKUP(AW33,Depths,_xlfn.XLOOKUP($G33,Structures,ContentDamages),,-1)+(AW33-MAX(IF(Depths&lt;AW33,Depths)))*(_xlfn.XLOOKUP(AW33,Depths,_xlfn.XLOOKUP($G33,Structures,ContentDamages),,1)-_xlfn.XLOOKUP(AW33,Depths,_xlfn.XLOOKUP($G33,Structures,ContentDamages),,-1))/(MIN(IF(Depths&gt;AW33,Depths))-MAX(IF(Depths&lt;AW33,Depths))))*$R33)</f>
        <v>#N/A</v>
      </c>
      <c r="BT33" s="183" t="e" cm="1">
        <f t="array" ref="BT33">IF(AX33="no inundation",0,(_xlfn.XLOOKUP(AX33,Depths,_xlfn.XLOOKUP($G33,Structures,ContentDamages),,-1)+(AX33-MAX(IF(Depths&lt;AX33,Depths)))*(_xlfn.XLOOKUP(AX33,Depths,_xlfn.XLOOKUP($G33,Structures,ContentDamages),,1)-_xlfn.XLOOKUP(AX33,Depths,_xlfn.XLOOKUP($G33,Structures,ContentDamages),,-1))/(MIN(IF(Depths&gt;AX33,Depths))-MAX(IF(Depths&lt;AX33,Depths))))*$R33)</f>
        <v>#N/A</v>
      </c>
      <c r="BU33" s="183" t="e" cm="1">
        <f t="array" ref="BU33">IF(AY33="no inundation",0,(_xlfn.XLOOKUP(AY33,Depths,_xlfn.XLOOKUP($G33,Structures,ContentDamages),,-1)+(AY33-MAX(IF(Depths&lt;AY33,Depths)))*(_xlfn.XLOOKUP(AY33,Depths,_xlfn.XLOOKUP($G33,Structures,ContentDamages),,1)-_xlfn.XLOOKUP(AY33,Depths,_xlfn.XLOOKUP($G33,Structures,ContentDamages),,-1))/(MIN(IF(Depths&gt;AY33,Depths))-MAX(IF(Depths&lt;AY33,Depths))))*$R33)</f>
        <v>#N/A</v>
      </c>
      <c r="BV33" s="183" t="e" cm="1">
        <f t="array" ref="BV33">IF(AZ33="no inundation",0,(_xlfn.XLOOKUP(AZ33,Depths,_xlfn.XLOOKUP($G33,Structures,ContentDamages),,-1)+(AZ33-MAX(IF(Depths&lt;AZ33,Depths)))*(_xlfn.XLOOKUP(AZ33,Depths,_xlfn.XLOOKUP($G33,Structures,ContentDamages),,1)-_xlfn.XLOOKUP(AZ33,Depths,_xlfn.XLOOKUP($G33,Structures,ContentDamages),,-1))/(MIN(IF(Depths&gt;AZ33,Depths))-MAX(IF(Depths&lt;AZ33,Depths))))*$R33)</f>
        <v>#N/A</v>
      </c>
      <c r="BW33" s="183" t="e" cm="1">
        <f t="array" ref="BW33">IF(BA33="no inundation",0,(_xlfn.XLOOKUP(BA33,Depths,_xlfn.XLOOKUP($G33,Structures,ContentDamages),,-1)+(BA33-MAX(IF(Depths&lt;BA33,Depths)))*(_xlfn.XLOOKUP(BA33,Depths,_xlfn.XLOOKUP($G33,Structures,ContentDamages),,1)-_xlfn.XLOOKUP(BA33,Depths,_xlfn.XLOOKUP($G33,Structures,ContentDamages),,-1))/(MIN(IF(Depths&gt;BA33,Depths))-MAX(IF(Depths&lt;BA33,Depths))))*$R33)</f>
        <v>#N/A</v>
      </c>
      <c r="BX33" s="183" t="e" cm="1">
        <f t="array" ref="BX33">IF(BB33="no inundation",0,(_xlfn.XLOOKUP(BB33,Depths,_xlfn.XLOOKUP($G33,Structures,ContentDamages),,-1)+(BB33-MAX(IF(Depths&lt;BB33,Depths)))*(_xlfn.XLOOKUP(BB33,Depths,_xlfn.XLOOKUP($G33,Structures,ContentDamages),,1)-_xlfn.XLOOKUP(BB33,Depths,_xlfn.XLOOKUP($G33,Structures,ContentDamages),,-1))/(MIN(IF(Depths&gt;BB33,Depths))-MAX(IF(Depths&lt;BB33,Depths))))*$R33)</f>
        <v>#N/A</v>
      </c>
      <c r="BY33" s="183" t="e" cm="1">
        <f t="array" ref="BY33">IF(BC33="no inundation",0,(_xlfn.XLOOKUP(BC33,Depths,_xlfn.XLOOKUP($G33,Structures,ContentDamages),,-1)+(BC33-MAX(IF(Depths&lt;BC33,Depths)))*(_xlfn.XLOOKUP(BC33,Depths,_xlfn.XLOOKUP($G33,Structures,ContentDamages),,1)-_xlfn.XLOOKUP(BC33,Depths,_xlfn.XLOOKUP($G33,Structures,ContentDamages),,-1))/(MIN(IF(Depths&gt;BC33,Depths))-MAX(IF(Depths&lt;BC33,Depths))))*$R33)</f>
        <v>#N/A</v>
      </c>
      <c r="BZ33" s="181"/>
      <c r="CA33" s="182" t="e">
        <f t="shared" si="74"/>
        <v>#N/A</v>
      </c>
      <c r="CB33" s="183" t="e">
        <f t="shared" si="75"/>
        <v>#N/A</v>
      </c>
      <c r="CC33" s="183" t="e">
        <f t="shared" si="76"/>
        <v>#N/A</v>
      </c>
      <c r="CD33" s="183" t="e">
        <f t="shared" si="77"/>
        <v>#N/A</v>
      </c>
      <c r="CE33" s="183" t="e">
        <f t="shared" si="78"/>
        <v>#N/A</v>
      </c>
      <c r="CF33" s="183" t="e">
        <f t="shared" si="79"/>
        <v>#N/A</v>
      </c>
      <c r="CG33" s="183" t="e">
        <f t="shared" si="80"/>
        <v>#N/A</v>
      </c>
      <c r="CH33" s="183" t="e">
        <f t="shared" si="81"/>
        <v>#N/A</v>
      </c>
      <c r="CI33" s="183" t="e">
        <f t="shared" si="82"/>
        <v>#N/A</v>
      </c>
      <c r="CJ33" s="184" t="e">
        <f t="shared" si="83"/>
        <v>#N/A</v>
      </c>
      <c r="CK33" s="177"/>
    </row>
    <row r="34" spans="5:89" ht="16.5" customHeight="1" x14ac:dyDescent="0.35">
      <c r="E34" s="33" t="s">
        <v>3</v>
      </c>
      <c r="F34" s="35" t="s">
        <v>3</v>
      </c>
      <c r="G34" s="10" t="s">
        <v>200</v>
      </c>
      <c r="H34" s="11" t="s">
        <v>200</v>
      </c>
      <c r="I34" s="12"/>
      <c r="J34" s="14"/>
      <c r="K34" s="26"/>
      <c r="L34" s="12"/>
      <c r="M34" s="14"/>
      <c r="N34" s="138"/>
      <c r="O34" s="140"/>
      <c r="P34" s="195">
        <f t="shared" si="33"/>
        <v>0</v>
      </c>
      <c r="Q34" s="20" t="e">
        <f>_xlfn.XLOOKUP(G34,'Content to Structure Ratios'!$D$3:$D$55,'Content to Structure Ratios'!$E$3:$E$55)</f>
        <v>#N/A</v>
      </c>
      <c r="R34" s="183" t="e">
        <f t="shared" si="34"/>
        <v>#N/A</v>
      </c>
      <c r="S34" s="13"/>
      <c r="T34" s="14"/>
      <c r="U34" s="15"/>
      <c r="V34" s="179">
        <f t="shared" si="11"/>
        <v>0</v>
      </c>
      <c r="W34" s="192"/>
      <c r="X34" s="22"/>
      <c r="Y34" s="16"/>
      <c r="Z34" s="16"/>
      <c r="AA34" s="16"/>
      <c r="AB34" s="16"/>
      <c r="AC34" s="16"/>
      <c r="AD34" s="16"/>
      <c r="AE34" s="16"/>
      <c r="AF34" s="16"/>
      <c r="AG34" s="16"/>
      <c r="AH34" s="177"/>
      <c r="AI34" s="178">
        <f t="shared" si="55"/>
        <v>0</v>
      </c>
      <c r="AJ34" s="179">
        <f t="shared" si="45"/>
        <v>0</v>
      </c>
      <c r="AK34" s="179">
        <f t="shared" si="56"/>
        <v>0</v>
      </c>
      <c r="AL34" s="179">
        <f t="shared" si="57"/>
        <v>0</v>
      </c>
      <c r="AM34" s="179">
        <f t="shared" si="58"/>
        <v>0</v>
      </c>
      <c r="AN34" s="179">
        <f t="shared" si="59"/>
        <v>0</v>
      </c>
      <c r="AO34" s="179">
        <f t="shared" si="60"/>
        <v>0</v>
      </c>
      <c r="AP34" s="179">
        <f t="shared" si="61"/>
        <v>0</v>
      </c>
      <c r="AQ34" s="179">
        <f t="shared" si="62"/>
        <v>0</v>
      </c>
      <c r="AR34" s="180">
        <f t="shared" si="63"/>
        <v>0</v>
      </c>
      <c r="AS34" s="181"/>
      <c r="AT34" s="166">
        <f t="shared" si="64"/>
        <v>0</v>
      </c>
      <c r="AU34" s="87">
        <f t="shared" si="65"/>
        <v>0</v>
      </c>
      <c r="AV34" s="87">
        <f t="shared" si="66"/>
        <v>0</v>
      </c>
      <c r="AW34" s="87">
        <f t="shared" si="67"/>
        <v>0</v>
      </c>
      <c r="AX34" s="87">
        <f t="shared" si="68"/>
        <v>0</v>
      </c>
      <c r="AY34" s="87">
        <f t="shared" si="69"/>
        <v>0</v>
      </c>
      <c r="AZ34" s="87">
        <f t="shared" si="70"/>
        <v>0</v>
      </c>
      <c r="BA34" s="87">
        <f t="shared" si="71"/>
        <v>0</v>
      </c>
      <c r="BB34" s="87">
        <f t="shared" si="72"/>
        <v>0</v>
      </c>
      <c r="BC34" s="157">
        <f t="shared" si="73"/>
        <v>0</v>
      </c>
      <c r="BD34" s="177"/>
      <c r="BE34" s="182" t="e" cm="1">
        <f t="array" ref="BE34">IF(AT34="no inundation",0,(_xlfn.XLOOKUP(AT34,Depths,_xlfn.XLOOKUP($G34,Structures,StructureDamages),,-1)+(AT34-MAX(IF(Depths&lt;AT34,Depths)))*(_xlfn.XLOOKUP(AT34,Depths,_xlfn.XLOOKUP($G34,Structures,StructureDamages),,1)-_xlfn.XLOOKUP(AT34,Depths,_xlfn.XLOOKUP($G34,Structures,StructureDamages),,-1))/(MIN(IF(Depths&gt;AT34,Depths))-MAX(IF(Depths&lt;AT34,Depths))))*$P34)</f>
        <v>#N/A</v>
      </c>
      <c r="BF34" s="183" t="e" cm="1">
        <f t="array" ref="BF34">IF(AU34="no inundation",0,(_xlfn.XLOOKUP(AU34,Depths,_xlfn.XLOOKUP($G34,Structures,StructureDamages),,-1)+(AU34-MAX(IF(Depths&lt;AU34,Depths)))*(_xlfn.XLOOKUP(AU34,Depths,_xlfn.XLOOKUP($G34,Structures,StructureDamages),,1)-_xlfn.XLOOKUP(AU34,Depths,_xlfn.XLOOKUP($G34,Structures,StructureDamages),,-1))/(MIN(IF(Depths&gt;AU34,Depths))-MAX(IF(Depths&lt;AU34,Depths))))*$P34)</f>
        <v>#N/A</v>
      </c>
      <c r="BG34" s="183" t="e" cm="1">
        <f t="array" ref="BG34">IF(AV34="no inundation",0,(_xlfn.XLOOKUP(AV34,Depths,_xlfn.XLOOKUP($G34,Structures,StructureDamages),,-1)+(AV34-MAX(IF(Depths&lt;AV34,Depths)))*(_xlfn.XLOOKUP(AV34,Depths,_xlfn.XLOOKUP($G34,Structures,StructureDamages),,1)-_xlfn.XLOOKUP(AV34,Depths,_xlfn.XLOOKUP($G34,Structures,StructureDamages),,-1))/(MIN(IF(Depths&gt;AV34,Depths))-MAX(IF(Depths&lt;AV34,Depths))))*$P34)</f>
        <v>#N/A</v>
      </c>
      <c r="BH34" s="183" t="e" cm="1">
        <f t="array" ref="BH34">IF(AW34="no inundation",0,(_xlfn.XLOOKUP(AW34,Depths,_xlfn.XLOOKUP($G34,Structures,StructureDamages),,-1)+(AW34-MAX(IF(Depths&lt;AW34,Depths)))*(_xlfn.XLOOKUP(AW34,Depths,_xlfn.XLOOKUP($G34,Structures,StructureDamages),,1)-_xlfn.XLOOKUP(AW34,Depths,_xlfn.XLOOKUP($G34,Structures,StructureDamages),,-1))/(MIN(IF(Depths&gt;AW34,Depths))-MAX(IF(Depths&lt;AW34,Depths))))*$P34)</f>
        <v>#N/A</v>
      </c>
      <c r="BI34" s="183" t="e" cm="1">
        <f t="array" ref="BI34">IF(AX34="no inundation",0,(_xlfn.XLOOKUP(AX34,Depths,_xlfn.XLOOKUP($G34,Structures,StructureDamages),,-1)+(AX34-MAX(IF(Depths&lt;AX34,Depths)))*(_xlfn.XLOOKUP(AX34,Depths,_xlfn.XLOOKUP($G34,Structures,StructureDamages),,1)-_xlfn.XLOOKUP(AX34,Depths,_xlfn.XLOOKUP($G34,Structures,StructureDamages),,-1))/(MIN(IF(Depths&gt;AX34,Depths))-MAX(IF(Depths&lt;AX34,Depths))))*$P34)</f>
        <v>#N/A</v>
      </c>
      <c r="BJ34" s="183" t="e" cm="1">
        <f t="array" ref="BJ34">IF(AY34="no inundation",0,(_xlfn.XLOOKUP(AY34,Depths,_xlfn.XLOOKUP($G34,Structures,StructureDamages),,-1)+(AY34-MAX(IF(Depths&lt;AY34,Depths)))*(_xlfn.XLOOKUP(AY34,Depths,_xlfn.XLOOKUP($G34,Structures,StructureDamages),,1)-_xlfn.XLOOKUP(AY34,Depths,_xlfn.XLOOKUP($G34,Structures,StructureDamages),,-1))/(MIN(IF(Depths&gt;AY34,Depths))-MAX(IF(Depths&lt;AY34,Depths))))*$P34)</f>
        <v>#N/A</v>
      </c>
      <c r="BK34" s="183" t="e" cm="1">
        <f t="array" ref="BK34">IF(AZ34="no inundation",0,(_xlfn.XLOOKUP(AZ34,Depths,_xlfn.XLOOKUP($G34,Structures,StructureDamages),,-1)+(AZ34-MAX(IF(Depths&lt;AZ34,Depths)))*(_xlfn.XLOOKUP(AZ34,Depths,_xlfn.XLOOKUP($G34,Structures,StructureDamages),,1)-_xlfn.XLOOKUP(AZ34,Depths,_xlfn.XLOOKUP($G34,Structures,StructureDamages),,-1))/(MIN(IF(Depths&gt;AZ34,Depths))-MAX(IF(Depths&lt;AZ34,Depths))))*$P34)</f>
        <v>#N/A</v>
      </c>
      <c r="BL34" s="183" t="e" cm="1">
        <f t="array" ref="BL34">IF(BA34="no inundation",0,(_xlfn.XLOOKUP(BA34,Depths,_xlfn.XLOOKUP($G34,Structures,StructureDamages),,-1)+(BA34-MAX(IF(Depths&lt;BA34,Depths)))*(_xlfn.XLOOKUP(BA34,Depths,_xlfn.XLOOKUP($G34,Structures,StructureDamages),,1)-_xlfn.XLOOKUP(BA34,Depths,_xlfn.XLOOKUP($G34,Structures,StructureDamages),,-1))/(MIN(IF(Depths&gt;BA34,Depths))-MAX(IF(Depths&lt;BA34,Depths))))*$P34)</f>
        <v>#N/A</v>
      </c>
      <c r="BM34" s="183" t="e" cm="1">
        <f t="array" ref="BM34">IF(BB34="no inundation",0,(_xlfn.XLOOKUP(BB34,Depths,_xlfn.XLOOKUP($G34,Structures,StructureDamages),,-1)+(BB34-MAX(IF(Depths&lt;BB34,Depths)))*(_xlfn.XLOOKUP(BB34,Depths,_xlfn.XLOOKUP($G34,Structures,StructureDamages),,1)-_xlfn.XLOOKUP(BB34,Depths,_xlfn.XLOOKUP($G34,Structures,StructureDamages),,-1))/(MIN(IF(Depths&gt;BB34,Depths))-MAX(IF(Depths&lt;BB34,Depths))))*$P34)</f>
        <v>#N/A</v>
      </c>
      <c r="BN34" s="184" t="e" cm="1">
        <f t="array" ref="BN34">IF(BC34="no inundation",0,(_xlfn.XLOOKUP(BC34,Depths,_xlfn.XLOOKUP($G34,Structures,StructureDamages),,-1)+(BC34-MAX(IF(Depths&lt;BC34,Depths)))*(_xlfn.XLOOKUP(BC34,Depths,_xlfn.XLOOKUP($G34,Structures,StructureDamages),,1)-_xlfn.XLOOKUP(BC34,Depths,_xlfn.XLOOKUP($G34,Structures,StructureDamages),,-1))/(MIN(IF(Depths&gt;BC34,Depths))-MAX(IF(Depths&lt;BC34,Depths))))*$P34)</f>
        <v>#N/A</v>
      </c>
      <c r="BO34" s="185"/>
      <c r="BP34" s="182" t="e" cm="1">
        <f t="array" ref="BP34">IF(AT34="no inundation",0,(_xlfn.XLOOKUP(AT34,Depths,_xlfn.XLOOKUP($G34,Structures,ContentDamages),,-1)+(AT34-MAX(IF(Depths&lt;AT34,Depths)))*(_xlfn.XLOOKUP(AT34,Depths,_xlfn.XLOOKUP($G34,Structures,ContentDamages),,1)-_xlfn.XLOOKUP(AT34,Depths,_xlfn.XLOOKUP($G34,Structures,ContentDamages),,-1))/(MIN(IF(Depths&gt;AT34,Depths))-MAX(IF(Depths&lt;AT34,Depths))))*$R34)</f>
        <v>#N/A</v>
      </c>
      <c r="BQ34" s="183" t="e" cm="1">
        <f t="array" ref="BQ34">IF(AU34="no inundation",0,(_xlfn.XLOOKUP(AU34,Depths,_xlfn.XLOOKUP($G34,Structures,ContentDamages),,-1)+(AU34-MAX(IF(Depths&lt;AU34,Depths)))*(_xlfn.XLOOKUP(AU34,Depths,_xlfn.XLOOKUP($G34,Structures,ContentDamages),,1)-_xlfn.XLOOKUP(AU34,Depths,_xlfn.XLOOKUP($G34,Structures,ContentDamages),,-1))/(MIN(IF(Depths&gt;AU34,Depths))-MAX(IF(Depths&lt;AU34,Depths))))*$R34)</f>
        <v>#N/A</v>
      </c>
      <c r="BR34" s="183" t="e" cm="1">
        <f t="array" ref="BR34">IF(AV34="no inundation",0,(_xlfn.XLOOKUP(AV34,Depths,_xlfn.XLOOKUP($G34,Structures,ContentDamages),,-1)+(AV34-MAX(IF(Depths&lt;AV34,Depths)))*(_xlfn.XLOOKUP(AV34,Depths,_xlfn.XLOOKUP($G34,Structures,ContentDamages),,1)-_xlfn.XLOOKUP(AV34,Depths,_xlfn.XLOOKUP($G34,Structures,ContentDamages),,-1))/(MIN(IF(Depths&gt;AV34,Depths))-MAX(IF(Depths&lt;AV34,Depths))))*$R34)</f>
        <v>#N/A</v>
      </c>
      <c r="BS34" s="183" t="e" cm="1">
        <f t="array" ref="BS34">IF(AW34="no inundation",0,(_xlfn.XLOOKUP(AW34,Depths,_xlfn.XLOOKUP($G34,Structures,ContentDamages),,-1)+(AW34-MAX(IF(Depths&lt;AW34,Depths)))*(_xlfn.XLOOKUP(AW34,Depths,_xlfn.XLOOKUP($G34,Structures,ContentDamages),,1)-_xlfn.XLOOKUP(AW34,Depths,_xlfn.XLOOKUP($G34,Structures,ContentDamages),,-1))/(MIN(IF(Depths&gt;AW34,Depths))-MAX(IF(Depths&lt;AW34,Depths))))*$R34)</f>
        <v>#N/A</v>
      </c>
      <c r="BT34" s="183" t="e" cm="1">
        <f t="array" ref="BT34">IF(AX34="no inundation",0,(_xlfn.XLOOKUP(AX34,Depths,_xlfn.XLOOKUP($G34,Structures,ContentDamages),,-1)+(AX34-MAX(IF(Depths&lt;AX34,Depths)))*(_xlfn.XLOOKUP(AX34,Depths,_xlfn.XLOOKUP($G34,Structures,ContentDamages),,1)-_xlfn.XLOOKUP(AX34,Depths,_xlfn.XLOOKUP($G34,Structures,ContentDamages),,-1))/(MIN(IF(Depths&gt;AX34,Depths))-MAX(IF(Depths&lt;AX34,Depths))))*$R34)</f>
        <v>#N/A</v>
      </c>
      <c r="BU34" s="183" t="e" cm="1">
        <f t="array" ref="BU34">IF(AY34="no inundation",0,(_xlfn.XLOOKUP(AY34,Depths,_xlfn.XLOOKUP($G34,Structures,ContentDamages),,-1)+(AY34-MAX(IF(Depths&lt;AY34,Depths)))*(_xlfn.XLOOKUP(AY34,Depths,_xlfn.XLOOKUP($G34,Structures,ContentDamages),,1)-_xlfn.XLOOKUP(AY34,Depths,_xlfn.XLOOKUP($G34,Structures,ContentDamages),,-1))/(MIN(IF(Depths&gt;AY34,Depths))-MAX(IF(Depths&lt;AY34,Depths))))*$R34)</f>
        <v>#N/A</v>
      </c>
      <c r="BV34" s="183" t="e" cm="1">
        <f t="array" ref="BV34">IF(AZ34="no inundation",0,(_xlfn.XLOOKUP(AZ34,Depths,_xlfn.XLOOKUP($G34,Structures,ContentDamages),,-1)+(AZ34-MAX(IF(Depths&lt;AZ34,Depths)))*(_xlfn.XLOOKUP(AZ34,Depths,_xlfn.XLOOKUP($G34,Structures,ContentDamages),,1)-_xlfn.XLOOKUP(AZ34,Depths,_xlfn.XLOOKUP($G34,Structures,ContentDamages),,-1))/(MIN(IF(Depths&gt;AZ34,Depths))-MAX(IF(Depths&lt;AZ34,Depths))))*$R34)</f>
        <v>#N/A</v>
      </c>
      <c r="BW34" s="183" t="e" cm="1">
        <f t="array" ref="BW34">IF(BA34="no inundation",0,(_xlfn.XLOOKUP(BA34,Depths,_xlfn.XLOOKUP($G34,Structures,ContentDamages),,-1)+(BA34-MAX(IF(Depths&lt;BA34,Depths)))*(_xlfn.XLOOKUP(BA34,Depths,_xlfn.XLOOKUP($G34,Structures,ContentDamages),,1)-_xlfn.XLOOKUP(BA34,Depths,_xlfn.XLOOKUP($G34,Structures,ContentDamages),,-1))/(MIN(IF(Depths&gt;BA34,Depths))-MAX(IF(Depths&lt;BA34,Depths))))*$R34)</f>
        <v>#N/A</v>
      </c>
      <c r="BX34" s="183" t="e" cm="1">
        <f t="array" ref="BX34">IF(BB34="no inundation",0,(_xlfn.XLOOKUP(BB34,Depths,_xlfn.XLOOKUP($G34,Structures,ContentDamages),,-1)+(BB34-MAX(IF(Depths&lt;BB34,Depths)))*(_xlfn.XLOOKUP(BB34,Depths,_xlfn.XLOOKUP($G34,Structures,ContentDamages),,1)-_xlfn.XLOOKUP(BB34,Depths,_xlfn.XLOOKUP($G34,Structures,ContentDamages),,-1))/(MIN(IF(Depths&gt;BB34,Depths))-MAX(IF(Depths&lt;BB34,Depths))))*$R34)</f>
        <v>#N/A</v>
      </c>
      <c r="BY34" s="183" t="e" cm="1">
        <f t="array" ref="BY34">IF(BC34="no inundation",0,(_xlfn.XLOOKUP(BC34,Depths,_xlfn.XLOOKUP($G34,Structures,ContentDamages),,-1)+(BC34-MAX(IF(Depths&lt;BC34,Depths)))*(_xlfn.XLOOKUP(BC34,Depths,_xlfn.XLOOKUP($G34,Structures,ContentDamages),,1)-_xlfn.XLOOKUP(BC34,Depths,_xlfn.XLOOKUP($G34,Structures,ContentDamages),,-1))/(MIN(IF(Depths&gt;BC34,Depths))-MAX(IF(Depths&lt;BC34,Depths))))*$R34)</f>
        <v>#N/A</v>
      </c>
      <c r="BZ34" s="181"/>
      <c r="CA34" s="182" t="e">
        <f t="shared" si="74"/>
        <v>#N/A</v>
      </c>
      <c r="CB34" s="183" t="e">
        <f t="shared" si="75"/>
        <v>#N/A</v>
      </c>
      <c r="CC34" s="183" t="e">
        <f t="shared" si="76"/>
        <v>#N/A</v>
      </c>
      <c r="CD34" s="183" t="e">
        <f t="shared" si="77"/>
        <v>#N/A</v>
      </c>
      <c r="CE34" s="183" t="e">
        <f t="shared" si="78"/>
        <v>#N/A</v>
      </c>
      <c r="CF34" s="183" t="e">
        <f t="shared" si="79"/>
        <v>#N/A</v>
      </c>
      <c r="CG34" s="183" t="e">
        <f t="shared" si="80"/>
        <v>#N/A</v>
      </c>
      <c r="CH34" s="183" t="e">
        <f t="shared" si="81"/>
        <v>#N/A</v>
      </c>
      <c r="CI34" s="183" t="e">
        <f t="shared" si="82"/>
        <v>#N/A</v>
      </c>
      <c r="CJ34" s="184" t="e">
        <f t="shared" si="83"/>
        <v>#N/A</v>
      </c>
      <c r="CK34" s="177"/>
    </row>
    <row r="35" spans="5:89" ht="16.5" customHeight="1" x14ac:dyDescent="0.35">
      <c r="E35" s="33" t="s">
        <v>3</v>
      </c>
      <c r="F35" s="35" t="s">
        <v>3</v>
      </c>
      <c r="G35" s="10" t="s">
        <v>200</v>
      </c>
      <c r="H35" s="11" t="s">
        <v>200</v>
      </c>
      <c r="I35" s="12"/>
      <c r="J35" s="14"/>
      <c r="K35" s="26"/>
      <c r="L35" s="12"/>
      <c r="M35" s="14"/>
      <c r="N35" s="138"/>
      <c r="O35" s="140"/>
      <c r="P35" s="195">
        <f t="shared" si="33"/>
        <v>0</v>
      </c>
      <c r="Q35" s="20" t="e">
        <f>_xlfn.XLOOKUP(G35,'Content to Structure Ratios'!$D$3:$D$55,'Content to Structure Ratios'!$E$3:$E$55)</f>
        <v>#N/A</v>
      </c>
      <c r="R35" s="183" t="e">
        <f t="shared" si="34"/>
        <v>#N/A</v>
      </c>
      <c r="S35" s="13"/>
      <c r="T35" s="14"/>
      <c r="U35" s="15"/>
      <c r="V35" s="179">
        <f t="shared" si="11"/>
        <v>0</v>
      </c>
      <c r="W35" s="192"/>
      <c r="X35" s="22"/>
      <c r="Y35" s="16"/>
      <c r="Z35" s="16"/>
      <c r="AA35" s="16"/>
      <c r="AB35" s="16"/>
      <c r="AC35" s="16"/>
      <c r="AD35" s="16"/>
      <c r="AE35" s="16"/>
      <c r="AF35" s="16"/>
      <c r="AG35" s="16"/>
      <c r="AH35" s="177"/>
      <c r="AI35" s="178">
        <f t="shared" si="55"/>
        <v>0</v>
      </c>
      <c r="AJ35" s="179">
        <f t="shared" si="45"/>
        <v>0</v>
      </c>
      <c r="AK35" s="179">
        <f t="shared" si="56"/>
        <v>0</v>
      </c>
      <c r="AL35" s="179">
        <f t="shared" si="57"/>
        <v>0</v>
      </c>
      <c r="AM35" s="179">
        <f t="shared" si="58"/>
        <v>0</v>
      </c>
      <c r="AN35" s="179">
        <f t="shared" si="59"/>
        <v>0</v>
      </c>
      <c r="AO35" s="179">
        <f t="shared" si="60"/>
        <v>0</v>
      </c>
      <c r="AP35" s="179">
        <f t="shared" si="61"/>
        <v>0</v>
      </c>
      <c r="AQ35" s="179">
        <f t="shared" si="62"/>
        <v>0</v>
      </c>
      <c r="AR35" s="180">
        <f t="shared" si="63"/>
        <v>0</v>
      </c>
      <c r="AS35" s="181"/>
      <c r="AT35" s="166">
        <f t="shared" si="64"/>
        <v>0</v>
      </c>
      <c r="AU35" s="87">
        <f t="shared" si="65"/>
        <v>0</v>
      </c>
      <c r="AV35" s="87">
        <f t="shared" si="66"/>
        <v>0</v>
      </c>
      <c r="AW35" s="87">
        <f t="shared" si="67"/>
        <v>0</v>
      </c>
      <c r="AX35" s="87">
        <f t="shared" si="68"/>
        <v>0</v>
      </c>
      <c r="AY35" s="87">
        <f t="shared" si="69"/>
        <v>0</v>
      </c>
      <c r="AZ35" s="87">
        <f t="shared" si="70"/>
        <v>0</v>
      </c>
      <c r="BA35" s="87">
        <f t="shared" si="71"/>
        <v>0</v>
      </c>
      <c r="BB35" s="87">
        <f t="shared" si="72"/>
        <v>0</v>
      </c>
      <c r="BC35" s="157">
        <f t="shared" si="73"/>
        <v>0</v>
      </c>
      <c r="BD35" s="177"/>
      <c r="BE35" s="182" t="e" cm="1">
        <f t="array" ref="BE35">IF(AT35="no inundation",0,(_xlfn.XLOOKUP(AT35,Depths,_xlfn.XLOOKUP($G35,Structures,StructureDamages),,-1)+(AT35-MAX(IF(Depths&lt;AT35,Depths)))*(_xlfn.XLOOKUP(AT35,Depths,_xlfn.XLOOKUP($G35,Structures,StructureDamages),,1)-_xlfn.XLOOKUP(AT35,Depths,_xlfn.XLOOKUP($G35,Structures,StructureDamages),,-1))/(MIN(IF(Depths&gt;AT35,Depths))-MAX(IF(Depths&lt;AT35,Depths))))*$P35)</f>
        <v>#N/A</v>
      </c>
      <c r="BF35" s="183" t="e" cm="1">
        <f t="array" ref="BF35">IF(AU35="no inundation",0,(_xlfn.XLOOKUP(AU35,Depths,_xlfn.XLOOKUP($G35,Structures,StructureDamages),,-1)+(AU35-MAX(IF(Depths&lt;AU35,Depths)))*(_xlfn.XLOOKUP(AU35,Depths,_xlfn.XLOOKUP($G35,Structures,StructureDamages),,1)-_xlfn.XLOOKUP(AU35,Depths,_xlfn.XLOOKUP($G35,Structures,StructureDamages),,-1))/(MIN(IF(Depths&gt;AU35,Depths))-MAX(IF(Depths&lt;AU35,Depths))))*$P35)</f>
        <v>#N/A</v>
      </c>
      <c r="BG35" s="183" t="e" cm="1">
        <f t="array" ref="BG35">IF(AV35="no inundation",0,(_xlfn.XLOOKUP(AV35,Depths,_xlfn.XLOOKUP($G35,Structures,StructureDamages),,-1)+(AV35-MAX(IF(Depths&lt;AV35,Depths)))*(_xlfn.XLOOKUP(AV35,Depths,_xlfn.XLOOKUP($G35,Structures,StructureDamages),,1)-_xlfn.XLOOKUP(AV35,Depths,_xlfn.XLOOKUP($G35,Structures,StructureDamages),,-1))/(MIN(IF(Depths&gt;AV35,Depths))-MAX(IF(Depths&lt;AV35,Depths))))*$P35)</f>
        <v>#N/A</v>
      </c>
      <c r="BH35" s="183" t="e" cm="1">
        <f t="array" ref="BH35">IF(AW35="no inundation",0,(_xlfn.XLOOKUP(AW35,Depths,_xlfn.XLOOKUP($G35,Structures,StructureDamages),,-1)+(AW35-MAX(IF(Depths&lt;AW35,Depths)))*(_xlfn.XLOOKUP(AW35,Depths,_xlfn.XLOOKUP($G35,Structures,StructureDamages),,1)-_xlfn.XLOOKUP(AW35,Depths,_xlfn.XLOOKUP($G35,Structures,StructureDamages),,-1))/(MIN(IF(Depths&gt;AW35,Depths))-MAX(IF(Depths&lt;AW35,Depths))))*$P35)</f>
        <v>#N/A</v>
      </c>
      <c r="BI35" s="183" t="e" cm="1">
        <f t="array" ref="BI35">IF(AX35="no inundation",0,(_xlfn.XLOOKUP(AX35,Depths,_xlfn.XLOOKUP($G35,Structures,StructureDamages),,-1)+(AX35-MAX(IF(Depths&lt;AX35,Depths)))*(_xlfn.XLOOKUP(AX35,Depths,_xlfn.XLOOKUP($G35,Structures,StructureDamages),,1)-_xlfn.XLOOKUP(AX35,Depths,_xlfn.XLOOKUP($G35,Structures,StructureDamages),,-1))/(MIN(IF(Depths&gt;AX35,Depths))-MAX(IF(Depths&lt;AX35,Depths))))*$P35)</f>
        <v>#N/A</v>
      </c>
      <c r="BJ35" s="183" t="e" cm="1">
        <f t="array" ref="BJ35">IF(AY35="no inundation",0,(_xlfn.XLOOKUP(AY35,Depths,_xlfn.XLOOKUP($G35,Structures,StructureDamages),,-1)+(AY35-MAX(IF(Depths&lt;AY35,Depths)))*(_xlfn.XLOOKUP(AY35,Depths,_xlfn.XLOOKUP($G35,Structures,StructureDamages),,1)-_xlfn.XLOOKUP(AY35,Depths,_xlfn.XLOOKUP($G35,Structures,StructureDamages),,-1))/(MIN(IF(Depths&gt;AY35,Depths))-MAX(IF(Depths&lt;AY35,Depths))))*$P35)</f>
        <v>#N/A</v>
      </c>
      <c r="BK35" s="183" t="e" cm="1">
        <f t="array" ref="BK35">IF(AZ35="no inundation",0,(_xlfn.XLOOKUP(AZ35,Depths,_xlfn.XLOOKUP($G35,Structures,StructureDamages),,-1)+(AZ35-MAX(IF(Depths&lt;AZ35,Depths)))*(_xlfn.XLOOKUP(AZ35,Depths,_xlfn.XLOOKUP($G35,Structures,StructureDamages),,1)-_xlfn.XLOOKUP(AZ35,Depths,_xlfn.XLOOKUP($G35,Structures,StructureDamages),,-1))/(MIN(IF(Depths&gt;AZ35,Depths))-MAX(IF(Depths&lt;AZ35,Depths))))*$P35)</f>
        <v>#N/A</v>
      </c>
      <c r="BL35" s="183" t="e" cm="1">
        <f t="array" ref="BL35">IF(BA35="no inundation",0,(_xlfn.XLOOKUP(BA35,Depths,_xlfn.XLOOKUP($G35,Structures,StructureDamages),,-1)+(BA35-MAX(IF(Depths&lt;BA35,Depths)))*(_xlfn.XLOOKUP(BA35,Depths,_xlfn.XLOOKUP($G35,Structures,StructureDamages),,1)-_xlfn.XLOOKUP(BA35,Depths,_xlfn.XLOOKUP($G35,Structures,StructureDamages),,-1))/(MIN(IF(Depths&gt;BA35,Depths))-MAX(IF(Depths&lt;BA35,Depths))))*$P35)</f>
        <v>#N/A</v>
      </c>
      <c r="BM35" s="183" t="e" cm="1">
        <f t="array" ref="BM35">IF(BB35="no inundation",0,(_xlfn.XLOOKUP(BB35,Depths,_xlfn.XLOOKUP($G35,Structures,StructureDamages),,-1)+(BB35-MAX(IF(Depths&lt;BB35,Depths)))*(_xlfn.XLOOKUP(BB35,Depths,_xlfn.XLOOKUP($G35,Structures,StructureDamages),,1)-_xlfn.XLOOKUP(BB35,Depths,_xlfn.XLOOKUP($G35,Structures,StructureDamages),,-1))/(MIN(IF(Depths&gt;BB35,Depths))-MAX(IF(Depths&lt;BB35,Depths))))*$P35)</f>
        <v>#N/A</v>
      </c>
      <c r="BN35" s="184" t="e" cm="1">
        <f t="array" ref="BN35">IF(BC35="no inundation",0,(_xlfn.XLOOKUP(BC35,Depths,_xlfn.XLOOKUP($G35,Structures,StructureDamages),,-1)+(BC35-MAX(IF(Depths&lt;BC35,Depths)))*(_xlfn.XLOOKUP(BC35,Depths,_xlfn.XLOOKUP($G35,Structures,StructureDamages),,1)-_xlfn.XLOOKUP(BC35,Depths,_xlfn.XLOOKUP($G35,Structures,StructureDamages),,-1))/(MIN(IF(Depths&gt;BC35,Depths))-MAX(IF(Depths&lt;BC35,Depths))))*$P35)</f>
        <v>#N/A</v>
      </c>
      <c r="BO35" s="185"/>
      <c r="BP35" s="182" t="e" cm="1">
        <f t="array" ref="BP35">IF(AT35="no inundation",0,(_xlfn.XLOOKUP(AT35,Depths,_xlfn.XLOOKUP($G35,Structures,ContentDamages),,-1)+(AT35-MAX(IF(Depths&lt;AT35,Depths)))*(_xlfn.XLOOKUP(AT35,Depths,_xlfn.XLOOKUP($G35,Structures,ContentDamages),,1)-_xlfn.XLOOKUP(AT35,Depths,_xlfn.XLOOKUP($G35,Structures,ContentDamages),,-1))/(MIN(IF(Depths&gt;AT35,Depths))-MAX(IF(Depths&lt;AT35,Depths))))*$R35)</f>
        <v>#N/A</v>
      </c>
      <c r="BQ35" s="183" t="e" cm="1">
        <f t="array" ref="BQ35">IF(AU35="no inundation",0,(_xlfn.XLOOKUP(AU35,Depths,_xlfn.XLOOKUP($G35,Structures,ContentDamages),,-1)+(AU35-MAX(IF(Depths&lt;AU35,Depths)))*(_xlfn.XLOOKUP(AU35,Depths,_xlfn.XLOOKUP($G35,Structures,ContentDamages),,1)-_xlfn.XLOOKUP(AU35,Depths,_xlfn.XLOOKUP($G35,Structures,ContentDamages),,-1))/(MIN(IF(Depths&gt;AU35,Depths))-MAX(IF(Depths&lt;AU35,Depths))))*$R35)</f>
        <v>#N/A</v>
      </c>
      <c r="BR35" s="183" t="e" cm="1">
        <f t="array" ref="BR35">IF(AV35="no inundation",0,(_xlfn.XLOOKUP(AV35,Depths,_xlfn.XLOOKUP($G35,Structures,ContentDamages),,-1)+(AV35-MAX(IF(Depths&lt;AV35,Depths)))*(_xlfn.XLOOKUP(AV35,Depths,_xlfn.XLOOKUP($G35,Structures,ContentDamages),,1)-_xlfn.XLOOKUP(AV35,Depths,_xlfn.XLOOKUP($G35,Structures,ContentDamages),,-1))/(MIN(IF(Depths&gt;AV35,Depths))-MAX(IF(Depths&lt;AV35,Depths))))*$R35)</f>
        <v>#N/A</v>
      </c>
      <c r="BS35" s="183" t="e" cm="1">
        <f t="array" ref="BS35">IF(AW35="no inundation",0,(_xlfn.XLOOKUP(AW35,Depths,_xlfn.XLOOKUP($G35,Structures,ContentDamages),,-1)+(AW35-MAX(IF(Depths&lt;AW35,Depths)))*(_xlfn.XLOOKUP(AW35,Depths,_xlfn.XLOOKUP($G35,Structures,ContentDamages),,1)-_xlfn.XLOOKUP(AW35,Depths,_xlfn.XLOOKUP($G35,Structures,ContentDamages),,-1))/(MIN(IF(Depths&gt;AW35,Depths))-MAX(IF(Depths&lt;AW35,Depths))))*$R35)</f>
        <v>#N/A</v>
      </c>
      <c r="BT35" s="183" t="e" cm="1">
        <f t="array" ref="BT35">IF(AX35="no inundation",0,(_xlfn.XLOOKUP(AX35,Depths,_xlfn.XLOOKUP($G35,Structures,ContentDamages),,-1)+(AX35-MAX(IF(Depths&lt;AX35,Depths)))*(_xlfn.XLOOKUP(AX35,Depths,_xlfn.XLOOKUP($G35,Structures,ContentDamages),,1)-_xlfn.XLOOKUP(AX35,Depths,_xlfn.XLOOKUP($G35,Structures,ContentDamages),,-1))/(MIN(IF(Depths&gt;AX35,Depths))-MAX(IF(Depths&lt;AX35,Depths))))*$R35)</f>
        <v>#N/A</v>
      </c>
      <c r="BU35" s="183" t="e" cm="1">
        <f t="array" ref="BU35">IF(AY35="no inundation",0,(_xlfn.XLOOKUP(AY35,Depths,_xlfn.XLOOKUP($G35,Structures,ContentDamages),,-1)+(AY35-MAX(IF(Depths&lt;AY35,Depths)))*(_xlfn.XLOOKUP(AY35,Depths,_xlfn.XLOOKUP($G35,Structures,ContentDamages),,1)-_xlfn.XLOOKUP(AY35,Depths,_xlfn.XLOOKUP($G35,Structures,ContentDamages),,-1))/(MIN(IF(Depths&gt;AY35,Depths))-MAX(IF(Depths&lt;AY35,Depths))))*$R35)</f>
        <v>#N/A</v>
      </c>
      <c r="BV35" s="183" t="e" cm="1">
        <f t="array" ref="BV35">IF(AZ35="no inundation",0,(_xlfn.XLOOKUP(AZ35,Depths,_xlfn.XLOOKUP($G35,Structures,ContentDamages),,-1)+(AZ35-MAX(IF(Depths&lt;AZ35,Depths)))*(_xlfn.XLOOKUP(AZ35,Depths,_xlfn.XLOOKUP($G35,Structures,ContentDamages),,1)-_xlfn.XLOOKUP(AZ35,Depths,_xlfn.XLOOKUP($G35,Structures,ContentDamages),,-1))/(MIN(IF(Depths&gt;AZ35,Depths))-MAX(IF(Depths&lt;AZ35,Depths))))*$R35)</f>
        <v>#N/A</v>
      </c>
      <c r="BW35" s="183" t="e" cm="1">
        <f t="array" ref="BW35">IF(BA35="no inundation",0,(_xlfn.XLOOKUP(BA35,Depths,_xlfn.XLOOKUP($G35,Structures,ContentDamages),,-1)+(BA35-MAX(IF(Depths&lt;BA35,Depths)))*(_xlfn.XLOOKUP(BA35,Depths,_xlfn.XLOOKUP($G35,Structures,ContentDamages),,1)-_xlfn.XLOOKUP(BA35,Depths,_xlfn.XLOOKUP($G35,Structures,ContentDamages),,-1))/(MIN(IF(Depths&gt;BA35,Depths))-MAX(IF(Depths&lt;BA35,Depths))))*$R35)</f>
        <v>#N/A</v>
      </c>
      <c r="BX35" s="183" t="e" cm="1">
        <f t="array" ref="BX35">IF(BB35="no inundation",0,(_xlfn.XLOOKUP(BB35,Depths,_xlfn.XLOOKUP($G35,Structures,ContentDamages),,-1)+(BB35-MAX(IF(Depths&lt;BB35,Depths)))*(_xlfn.XLOOKUP(BB35,Depths,_xlfn.XLOOKUP($G35,Structures,ContentDamages),,1)-_xlfn.XLOOKUP(BB35,Depths,_xlfn.XLOOKUP($G35,Structures,ContentDamages),,-1))/(MIN(IF(Depths&gt;BB35,Depths))-MAX(IF(Depths&lt;BB35,Depths))))*$R35)</f>
        <v>#N/A</v>
      </c>
      <c r="BY35" s="183" t="e" cm="1">
        <f t="array" ref="BY35">IF(BC35="no inundation",0,(_xlfn.XLOOKUP(BC35,Depths,_xlfn.XLOOKUP($G35,Structures,ContentDamages),,-1)+(BC35-MAX(IF(Depths&lt;BC35,Depths)))*(_xlfn.XLOOKUP(BC35,Depths,_xlfn.XLOOKUP($G35,Structures,ContentDamages),,1)-_xlfn.XLOOKUP(BC35,Depths,_xlfn.XLOOKUP($G35,Structures,ContentDamages),,-1))/(MIN(IF(Depths&gt;BC35,Depths))-MAX(IF(Depths&lt;BC35,Depths))))*$R35)</f>
        <v>#N/A</v>
      </c>
      <c r="BZ35" s="181"/>
      <c r="CA35" s="182" t="e">
        <f t="shared" si="74"/>
        <v>#N/A</v>
      </c>
      <c r="CB35" s="183" t="e">
        <f t="shared" si="75"/>
        <v>#N/A</v>
      </c>
      <c r="CC35" s="183" t="e">
        <f t="shared" si="76"/>
        <v>#N/A</v>
      </c>
      <c r="CD35" s="183" t="e">
        <f t="shared" si="77"/>
        <v>#N/A</v>
      </c>
      <c r="CE35" s="183" t="e">
        <f t="shared" si="78"/>
        <v>#N/A</v>
      </c>
      <c r="CF35" s="183" t="e">
        <f t="shared" si="79"/>
        <v>#N/A</v>
      </c>
      <c r="CG35" s="183" t="e">
        <f t="shared" si="80"/>
        <v>#N/A</v>
      </c>
      <c r="CH35" s="183" t="e">
        <f t="shared" si="81"/>
        <v>#N/A</v>
      </c>
      <c r="CI35" s="183" t="e">
        <f t="shared" si="82"/>
        <v>#N/A</v>
      </c>
      <c r="CJ35" s="184" t="e">
        <f t="shared" si="83"/>
        <v>#N/A</v>
      </c>
      <c r="CK35" s="177"/>
    </row>
    <row r="36" spans="5:89" ht="16.5" customHeight="1" x14ac:dyDescent="0.35">
      <c r="E36" s="33" t="s">
        <v>3</v>
      </c>
      <c r="F36" s="35" t="s">
        <v>3</v>
      </c>
      <c r="G36" s="10" t="s">
        <v>200</v>
      </c>
      <c r="H36" s="11" t="s">
        <v>200</v>
      </c>
      <c r="I36" s="12"/>
      <c r="J36" s="14"/>
      <c r="K36" s="26"/>
      <c r="L36" s="12"/>
      <c r="M36" s="14"/>
      <c r="N36" s="138"/>
      <c r="O36" s="140"/>
      <c r="P36" s="195">
        <f t="shared" si="33"/>
        <v>0</v>
      </c>
      <c r="Q36" s="20" t="e">
        <f>_xlfn.XLOOKUP(G36,'Content to Structure Ratios'!$D$3:$D$55,'Content to Structure Ratios'!$E$3:$E$55)</f>
        <v>#N/A</v>
      </c>
      <c r="R36" s="183" t="e">
        <f t="shared" si="34"/>
        <v>#N/A</v>
      </c>
      <c r="S36" s="13"/>
      <c r="T36" s="14"/>
      <c r="U36" s="15"/>
      <c r="V36" s="179">
        <f t="shared" si="11"/>
        <v>0</v>
      </c>
      <c r="W36" s="192"/>
      <c r="X36" s="22"/>
      <c r="Y36" s="16"/>
      <c r="Z36" s="16"/>
      <c r="AA36" s="16"/>
      <c r="AB36" s="16"/>
      <c r="AC36" s="16"/>
      <c r="AD36" s="16"/>
      <c r="AE36" s="16"/>
      <c r="AF36" s="16"/>
      <c r="AG36" s="16"/>
      <c r="AH36" s="177"/>
      <c r="AI36" s="178">
        <f t="shared" si="55"/>
        <v>0</v>
      </c>
      <c r="AJ36" s="179">
        <f t="shared" si="45"/>
        <v>0</v>
      </c>
      <c r="AK36" s="179">
        <f t="shared" si="56"/>
        <v>0</v>
      </c>
      <c r="AL36" s="179">
        <f t="shared" si="57"/>
        <v>0</v>
      </c>
      <c r="AM36" s="179">
        <f t="shared" si="58"/>
        <v>0</v>
      </c>
      <c r="AN36" s="179">
        <f t="shared" si="59"/>
        <v>0</v>
      </c>
      <c r="AO36" s="179">
        <f t="shared" si="60"/>
        <v>0</v>
      </c>
      <c r="AP36" s="179">
        <f t="shared" si="61"/>
        <v>0</v>
      </c>
      <c r="AQ36" s="179">
        <f t="shared" si="62"/>
        <v>0</v>
      </c>
      <c r="AR36" s="180">
        <f t="shared" si="63"/>
        <v>0</v>
      </c>
      <c r="AS36" s="181"/>
      <c r="AT36" s="166">
        <f t="shared" si="64"/>
        <v>0</v>
      </c>
      <c r="AU36" s="87">
        <f t="shared" si="65"/>
        <v>0</v>
      </c>
      <c r="AV36" s="87">
        <f t="shared" si="66"/>
        <v>0</v>
      </c>
      <c r="AW36" s="87">
        <f t="shared" si="67"/>
        <v>0</v>
      </c>
      <c r="AX36" s="87">
        <f t="shared" si="68"/>
        <v>0</v>
      </c>
      <c r="AY36" s="87">
        <f t="shared" si="69"/>
        <v>0</v>
      </c>
      <c r="AZ36" s="87">
        <f t="shared" si="70"/>
        <v>0</v>
      </c>
      <c r="BA36" s="87">
        <f t="shared" si="71"/>
        <v>0</v>
      </c>
      <c r="BB36" s="87">
        <f t="shared" si="72"/>
        <v>0</v>
      </c>
      <c r="BC36" s="157">
        <f t="shared" si="73"/>
        <v>0</v>
      </c>
      <c r="BD36" s="177"/>
      <c r="BE36" s="182" t="e" cm="1">
        <f t="array" ref="BE36">IF(AT36="no inundation",0,(_xlfn.XLOOKUP(AT36,Depths,_xlfn.XLOOKUP($G36,Structures,StructureDamages),,-1)+(AT36-MAX(IF(Depths&lt;AT36,Depths)))*(_xlfn.XLOOKUP(AT36,Depths,_xlfn.XLOOKUP($G36,Structures,StructureDamages),,1)-_xlfn.XLOOKUP(AT36,Depths,_xlfn.XLOOKUP($G36,Structures,StructureDamages),,-1))/(MIN(IF(Depths&gt;AT36,Depths))-MAX(IF(Depths&lt;AT36,Depths))))*$P36)</f>
        <v>#N/A</v>
      </c>
      <c r="BF36" s="183" t="e" cm="1">
        <f t="array" ref="BF36">IF(AU36="no inundation",0,(_xlfn.XLOOKUP(AU36,Depths,_xlfn.XLOOKUP($G36,Structures,StructureDamages),,-1)+(AU36-MAX(IF(Depths&lt;AU36,Depths)))*(_xlfn.XLOOKUP(AU36,Depths,_xlfn.XLOOKUP($G36,Structures,StructureDamages),,1)-_xlfn.XLOOKUP(AU36,Depths,_xlfn.XLOOKUP($G36,Structures,StructureDamages),,-1))/(MIN(IF(Depths&gt;AU36,Depths))-MAX(IF(Depths&lt;AU36,Depths))))*$P36)</f>
        <v>#N/A</v>
      </c>
      <c r="BG36" s="183" t="e" cm="1">
        <f t="array" ref="BG36">IF(AV36="no inundation",0,(_xlfn.XLOOKUP(AV36,Depths,_xlfn.XLOOKUP($G36,Structures,StructureDamages),,-1)+(AV36-MAX(IF(Depths&lt;AV36,Depths)))*(_xlfn.XLOOKUP(AV36,Depths,_xlfn.XLOOKUP($G36,Structures,StructureDamages),,1)-_xlfn.XLOOKUP(AV36,Depths,_xlfn.XLOOKUP($G36,Structures,StructureDamages),,-1))/(MIN(IF(Depths&gt;AV36,Depths))-MAX(IF(Depths&lt;AV36,Depths))))*$P36)</f>
        <v>#N/A</v>
      </c>
      <c r="BH36" s="183" t="e" cm="1">
        <f t="array" ref="BH36">IF(AW36="no inundation",0,(_xlfn.XLOOKUP(AW36,Depths,_xlfn.XLOOKUP($G36,Structures,StructureDamages),,-1)+(AW36-MAX(IF(Depths&lt;AW36,Depths)))*(_xlfn.XLOOKUP(AW36,Depths,_xlfn.XLOOKUP($G36,Structures,StructureDamages),,1)-_xlfn.XLOOKUP(AW36,Depths,_xlfn.XLOOKUP($G36,Structures,StructureDamages),,-1))/(MIN(IF(Depths&gt;AW36,Depths))-MAX(IF(Depths&lt;AW36,Depths))))*$P36)</f>
        <v>#N/A</v>
      </c>
      <c r="BI36" s="183" t="e" cm="1">
        <f t="array" ref="BI36">IF(AX36="no inundation",0,(_xlfn.XLOOKUP(AX36,Depths,_xlfn.XLOOKUP($G36,Structures,StructureDamages),,-1)+(AX36-MAX(IF(Depths&lt;AX36,Depths)))*(_xlfn.XLOOKUP(AX36,Depths,_xlfn.XLOOKUP($G36,Structures,StructureDamages),,1)-_xlfn.XLOOKUP(AX36,Depths,_xlfn.XLOOKUP($G36,Structures,StructureDamages),,-1))/(MIN(IF(Depths&gt;AX36,Depths))-MAX(IF(Depths&lt;AX36,Depths))))*$P36)</f>
        <v>#N/A</v>
      </c>
      <c r="BJ36" s="183" t="e" cm="1">
        <f t="array" ref="BJ36">IF(AY36="no inundation",0,(_xlfn.XLOOKUP(AY36,Depths,_xlfn.XLOOKUP($G36,Structures,StructureDamages),,-1)+(AY36-MAX(IF(Depths&lt;AY36,Depths)))*(_xlfn.XLOOKUP(AY36,Depths,_xlfn.XLOOKUP($G36,Structures,StructureDamages),,1)-_xlfn.XLOOKUP(AY36,Depths,_xlfn.XLOOKUP($G36,Structures,StructureDamages),,-1))/(MIN(IF(Depths&gt;AY36,Depths))-MAX(IF(Depths&lt;AY36,Depths))))*$P36)</f>
        <v>#N/A</v>
      </c>
      <c r="BK36" s="183" t="e" cm="1">
        <f t="array" ref="BK36">IF(AZ36="no inundation",0,(_xlfn.XLOOKUP(AZ36,Depths,_xlfn.XLOOKUP($G36,Structures,StructureDamages),,-1)+(AZ36-MAX(IF(Depths&lt;AZ36,Depths)))*(_xlfn.XLOOKUP(AZ36,Depths,_xlfn.XLOOKUP($G36,Structures,StructureDamages),,1)-_xlfn.XLOOKUP(AZ36,Depths,_xlfn.XLOOKUP($G36,Structures,StructureDamages),,-1))/(MIN(IF(Depths&gt;AZ36,Depths))-MAX(IF(Depths&lt;AZ36,Depths))))*$P36)</f>
        <v>#N/A</v>
      </c>
      <c r="BL36" s="183" t="e" cm="1">
        <f t="array" ref="BL36">IF(BA36="no inundation",0,(_xlfn.XLOOKUP(BA36,Depths,_xlfn.XLOOKUP($G36,Structures,StructureDamages),,-1)+(BA36-MAX(IF(Depths&lt;BA36,Depths)))*(_xlfn.XLOOKUP(BA36,Depths,_xlfn.XLOOKUP($G36,Structures,StructureDamages),,1)-_xlfn.XLOOKUP(BA36,Depths,_xlfn.XLOOKUP($G36,Structures,StructureDamages),,-1))/(MIN(IF(Depths&gt;BA36,Depths))-MAX(IF(Depths&lt;BA36,Depths))))*$P36)</f>
        <v>#N/A</v>
      </c>
      <c r="BM36" s="183" t="e" cm="1">
        <f t="array" ref="BM36">IF(BB36="no inundation",0,(_xlfn.XLOOKUP(BB36,Depths,_xlfn.XLOOKUP($G36,Structures,StructureDamages),,-1)+(BB36-MAX(IF(Depths&lt;BB36,Depths)))*(_xlfn.XLOOKUP(BB36,Depths,_xlfn.XLOOKUP($G36,Structures,StructureDamages),,1)-_xlfn.XLOOKUP(BB36,Depths,_xlfn.XLOOKUP($G36,Structures,StructureDamages),,-1))/(MIN(IF(Depths&gt;BB36,Depths))-MAX(IF(Depths&lt;BB36,Depths))))*$P36)</f>
        <v>#N/A</v>
      </c>
      <c r="BN36" s="184" t="e" cm="1">
        <f t="array" ref="BN36">IF(BC36="no inundation",0,(_xlfn.XLOOKUP(BC36,Depths,_xlfn.XLOOKUP($G36,Structures,StructureDamages),,-1)+(BC36-MAX(IF(Depths&lt;BC36,Depths)))*(_xlfn.XLOOKUP(BC36,Depths,_xlfn.XLOOKUP($G36,Structures,StructureDamages),,1)-_xlfn.XLOOKUP(BC36,Depths,_xlfn.XLOOKUP($G36,Structures,StructureDamages),,-1))/(MIN(IF(Depths&gt;BC36,Depths))-MAX(IF(Depths&lt;BC36,Depths))))*$P36)</f>
        <v>#N/A</v>
      </c>
      <c r="BO36" s="185"/>
      <c r="BP36" s="182" t="e" cm="1">
        <f t="array" ref="BP36">IF(AT36="no inundation",0,(_xlfn.XLOOKUP(AT36,Depths,_xlfn.XLOOKUP($G36,Structures,ContentDamages),,-1)+(AT36-MAX(IF(Depths&lt;AT36,Depths)))*(_xlfn.XLOOKUP(AT36,Depths,_xlfn.XLOOKUP($G36,Structures,ContentDamages),,1)-_xlfn.XLOOKUP(AT36,Depths,_xlfn.XLOOKUP($G36,Structures,ContentDamages),,-1))/(MIN(IF(Depths&gt;AT36,Depths))-MAX(IF(Depths&lt;AT36,Depths))))*$R36)</f>
        <v>#N/A</v>
      </c>
      <c r="BQ36" s="183" t="e" cm="1">
        <f t="array" ref="BQ36">IF(AU36="no inundation",0,(_xlfn.XLOOKUP(AU36,Depths,_xlfn.XLOOKUP($G36,Structures,ContentDamages),,-1)+(AU36-MAX(IF(Depths&lt;AU36,Depths)))*(_xlfn.XLOOKUP(AU36,Depths,_xlfn.XLOOKUP($G36,Structures,ContentDamages),,1)-_xlfn.XLOOKUP(AU36,Depths,_xlfn.XLOOKUP($G36,Structures,ContentDamages),,-1))/(MIN(IF(Depths&gt;AU36,Depths))-MAX(IF(Depths&lt;AU36,Depths))))*$R36)</f>
        <v>#N/A</v>
      </c>
      <c r="BR36" s="183" t="e" cm="1">
        <f t="array" ref="BR36">IF(AV36="no inundation",0,(_xlfn.XLOOKUP(AV36,Depths,_xlfn.XLOOKUP($G36,Structures,ContentDamages),,-1)+(AV36-MAX(IF(Depths&lt;AV36,Depths)))*(_xlfn.XLOOKUP(AV36,Depths,_xlfn.XLOOKUP($G36,Structures,ContentDamages),,1)-_xlfn.XLOOKUP(AV36,Depths,_xlfn.XLOOKUP($G36,Structures,ContentDamages),,-1))/(MIN(IF(Depths&gt;AV36,Depths))-MAX(IF(Depths&lt;AV36,Depths))))*$R36)</f>
        <v>#N/A</v>
      </c>
      <c r="BS36" s="183" t="e" cm="1">
        <f t="array" ref="BS36">IF(AW36="no inundation",0,(_xlfn.XLOOKUP(AW36,Depths,_xlfn.XLOOKUP($G36,Structures,ContentDamages),,-1)+(AW36-MAX(IF(Depths&lt;AW36,Depths)))*(_xlfn.XLOOKUP(AW36,Depths,_xlfn.XLOOKUP($G36,Structures,ContentDamages),,1)-_xlfn.XLOOKUP(AW36,Depths,_xlfn.XLOOKUP($G36,Structures,ContentDamages),,-1))/(MIN(IF(Depths&gt;AW36,Depths))-MAX(IF(Depths&lt;AW36,Depths))))*$R36)</f>
        <v>#N/A</v>
      </c>
      <c r="BT36" s="183" t="e" cm="1">
        <f t="array" ref="BT36">IF(AX36="no inundation",0,(_xlfn.XLOOKUP(AX36,Depths,_xlfn.XLOOKUP($G36,Structures,ContentDamages),,-1)+(AX36-MAX(IF(Depths&lt;AX36,Depths)))*(_xlfn.XLOOKUP(AX36,Depths,_xlfn.XLOOKUP($G36,Structures,ContentDamages),,1)-_xlfn.XLOOKUP(AX36,Depths,_xlfn.XLOOKUP($G36,Structures,ContentDamages),,-1))/(MIN(IF(Depths&gt;AX36,Depths))-MAX(IF(Depths&lt;AX36,Depths))))*$R36)</f>
        <v>#N/A</v>
      </c>
      <c r="BU36" s="183" t="e" cm="1">
        <f t="array" ref="BU36">IF(AY36="no inundation",0,(_xlfn.XLOOKUP(AY36,Depths,_xlfn.XLOOKUP($G36,Structures,ContentDamages),,-1)+(AY36-MAX(IF(Depths&lt;AY36,Depths)))*(_xlfn.XLOOKUP(AY36,Depths,_xlfn.XLOOKUP($G36,Structures,ContentDamages),,1)-_xlfn.XLOOKUP(AY36,Depths,_xlfn.XLOOKUP($G36,Structures,ContentDamages),,-1))/(MIN(IF(Depths&gt;AY36,Depths))-MAX(IF(Depths&lt;AY36,Depths))))*$R36)</f>
        <v>#N/A</v>
      </c>
      <c r="BV36" s="183" t="e" cm="1">
        <f t="array" ref="BV36">IF(AZ36="no inundation",0,(_xlfn.XLOOKUP(AZ36,Depths,_xlfn.XLOOKUP($G36,Structures,ContentDamages),,-1)+(AZ36-MAX(IF(Depths&lt;AZ36,Depths)))*(_xlfn.XLOOKUP(AZ36,Depths,_xlfn.XLOOKUP($G36,Structures,ContentDamages),,1)-_xlfn.XLOOKUP(AZ36,Depths,_xlfn.XLOOKUP($G36,Structures,ContentDamages),,-1))/(MIN(IF(Depths&gt;AZ36,Depths))-MAX(IF(Depths&lt;AZ36,Depths))))*$R36)</f>
        <v>#N/A</v>
      </c>
      <c r="BW36" s="183" t="e" cm="1">
        <f t="array" ref="BW36">IF(BA36="no inundation",0,(_xlfn.XLOOKUP(BA36,Depths,_xlfn.XLOOKUP($G36,Structures,ContentDamages),,-1)+(BA36-MAX(IF(Depths&lt;BA36,Depths)))*(_xlfn.XLOOKUP(BA36,Depths,_xlfn.XLOOKUP($G36,Structures,ContentDamages),,1)-_xlfn.XLOOKUP(BA36,Depths,_xlfn.XLOOKUP($G36,Structures,ContentDamages),,-1))/(MIN(IF(Depths&gt;BA36,Depths))-MAX(IF(Depths&lt;BA36,Depths))))*$R36)</f>
        <v>#N/A</v>
      </c>
      <c r="BX36" s="183" t="e" cm="1">
        <f t="array" ref="BX36">IF(BB36="no inundation",0,(_xlfn.XLOOKUP(BB36,Depths,_xlfn.XLOOKUP($G36,Structures,ContentDamages),,-1)+(BB36-MAX(IF(Depths&lt;BB36,Depths)))*(_xlfn.XLOOKUP(BB36,Depths,_xlfn.XLOOKUP($G36,Structures,ContentDamages),,1)-_xlfn.XLOOKUP(BB36,Depths,_xlfn.XLOOKUP($G36,Structures,ContentDamages),,-1))/(MIN(IF(Depths&gt;BB36,Depths))-MAX(IF(Depths&lt;BB36,Depths))))*$R36)</f>
        <v>#N/A</v>
      </c>
      <c r="BY36" s="183" t="e" cm="1">
        <f t="array" ref="BY36">IF(BC36="no inundation",0,(_xlfn.XLOOKUP(BC36,Depths,_xlfn.XLOOKUP($G36,Structures,ContentDamages),,-1)+(BC36-MAX(IF(Depths&lt;BC36,Depths)))*(_xlfn.XLOOKUP(BC36,Depths,_xlfn.XLOOKUP($G36,Structures,ContentDamages),,1)-_xlfn.XLOOKUP(BC36,Depths,_xlfn.XLOOKUP($G36,Structures,ContentDamages),,-1))/(MIN(IF(Depths&gt;BC36,Depths))-MAX(IF(Depths&lt;BC36,Depths))))*$R36)</f>
        <v>#N/A</v>
      </c>
      <c r="BZ36" s="181"/>
      <c r="CA36" s="182" t="e">
        <f t="shared" si="74"/>
        <v>#N/A</v>
      </c>
      <c r="CB36" s="183" t="e">
        <f t="shared" si="75"/>
        <v>#N/A</v>
      </c>
      <c r="CC36" s="183" t="e">
        <f t="shared" si="76"/>
        <v>#N/A</v>
      </c>
      <c r="CD36" s="183" t="e">
        <f t="shared" si="77"/>
        <v>#N/A</v>
      </c>
      <c r="CE36" s="183" t="e">
        <f t="shared" si="78"/>
        <v>#N/A</v>
      </c>
      <c r="CF36" s="183" t="e">
        <f t="shared" si="79"/>
        <v>#N/A</v>
      </c>
      <c r="CG36" s="183" t="e">
        <f t="shared" si="80"/>
        <v>#N/A</v>
      </c>
      <c r="CH36" s="183" t="e">
        <f t="shared" si="81"/>
        <v>#N/A</v>
      </c>
      <c r="CI36" s="183" t="e">
        <f t="shared" si="82"/>
        <v>#N/A</v>
      </c>
      <c r="CJ36" s="184" t="e">
        <f t="shared" si="83"/>
        <v>#N/A</v>
      </c>
      <c r="CK36" s="177"/>
    </row>
    <row r="37" spans="5:89" ht="16.5" customHeight="1" x14ac:dyDescent="0.35">
      <c r="E37" s="33" t="s">
        <v>3</v>
      </c>
      <c r="F37" s="35" t="s">
        <v>3</v>
      </c>
      <c r="G37" s="10" t="s">
        <v>200</v>
      </c>
      <c r="H37" s="11" t="s">
        <v>200</v>
      </c>
      <c r="I37" s="12"/>
      <c r="J37" s="14"/>
      <c r="K37" s="26"/>
      <c r="L37" s="12"/>
      <c r="M37" s="14"/>
      <c r="N37" s="138"/>
      <c r="O37" s="140"/>
      <c r="P37" s="195">
        <f t="shared" si="33"/>
        <v>0</v>
      </c>
      <c r="Q37" s="20" t="e">
        <f>_xlfn.XLOOKUP(G37,'Content to Structure Ratios'!$D$3:$D$55,'Content to Structure Ratios'!$E$3:$E$55)</f>
        <v>#N/A</v>
      </c>
      <c r="R37" s="183" t="e">
        <f t="shared" si="34"/>
        <v>#N/A</v>
      </c>
      <c r="S37" s="13"/>
      <c r="T37" s="14"/>
      <c r="U37" s="15"/>
      <c r="V37" s="179">
        <f t="shared" si="11"/>
        <v>0</v>
      </c>
      <c r="W37" s="192"/>
      <c r="X37" s="22"/>
      <c r="Y37" s="16"/>
      <c r="Z37" s="16"/>
      <c r="AA37" s="16"/>
      <c r="AB37" s="16"/>
      <c r="AC37" s="16"/>
      <c r="AD37" s="16"/>
      <c r="AE37" s="16"/>
      <c r="AF37" s="16"/>
      <c r="AG37" s="16"/>
      <c r="AH37" s="177"/>
      <c r="AI37" s="178">
        <f t="shared" si="55"/>
        <v>0</v>
      </c>
      <c r="AJ37" s="179">
        <f t="shared" si="45"/>
        <v>0</v>
      </c>
      <c r="AK37" s="179">
        <f t="shared" si="56"/>
        <v>0</v>
      </c>
      <c r="AL37" s="179">
        <f t="shared" si="57"/>
        <v>0</v>
      </c>
      <c r="AM37" s="179">
        <f t="shared" si="58"/>
        <v>0</v>
      </c>
      <c r="AN37" s="179">
        <f t="shared" si="59"/>
        <v>0</v>
      </c>
      <c r="AO37" s="179">
        <f t="shared" si="60"/>
        <v>0</v>
      </c>
      <c r="AP37" s="179">
        <f t="shared" si="61"/>
        <v>0</v>
      </c>
      <c r="AQ37" s="179">
        <f t="shared" si="62"/>
        <v>0</v>
      </c>
      <c r="AR37" s="180">
        <f t="shared" si="63"/>
        <v>0</v>
      </c>
      <c r="AS37" s="181"/>
      <c r="AT37" s="166">
        <f t="shared" si="64"/>
        <v>0</v>
      </c>
      <c r="AU37" s="87">
        <f t="shared" si="65"/>
        <v>0</v>
      </c>
      <c r="AV37" s="87">
        <f t="shared" si="66"/>
        <v>0</v>
      </c>
      <c r="AW37" s="87">
        <f t="shared" si="67"/>
        <v>0</v>
      </c>
      <c r="AX37" s="87">
        <f t="shared" si="68"/>
        <v>0</v>
      </c>
      <c r="AY37" s="87">
        <f t="shared" si="69"/>
        <v>0</v>
      </c>
      <c r="AZ37" s="87">
        <f t="shared" si="70"/>
        <v>0</v>
      </c>
      <c r="BA37" s="87">
        <f t="shared" si="71"/>
        <v>0</v>
      </c>
      <c r="BB37" s="87">
        <f t="shared" si="72"/>
        <v>0</v>
      </c>
      <c r="BC37" s="157">
        <f t="shared" si="73"/>
        <v>0</v>
      </c>
      <c r="BD37" s="177"/>
      <c r="BE37" s="182" t="e" cm="1">
        <f t="array" ref="BE37">IF(AT37="no inundation",0,(_xlfn.XLOOKUP(AT37,Depths,_xlfn.XLOOKUP($G37,Structures,StructureDamages),,-1)+(AT37-MAX(IF(Depths&lt;AT37,Depths)))*(_xlfn.XLOOKUP(AT37,Depths,_xlfn.XLOOKUP($G37,Structures,StructureDamages),,1)-_xlfn.XLOOKUP(AT37,Depths,_xlfn.XLOOKUP($G37,Structures,StructureDamages),,-1))/(MIN(IF(Depths&gt;AT37,Depths))-MAX(IF(Depths&lt;AT37,Depths))))*$P37)</f>
        <v>#N/A</v>
      </c>
      <c r="BF37" s="183" t="e" cm="1">
        <f t="array" ref="BF37">IF(AU37="no inundation",0,(_xlfn.XLOOKUP(AU37,Depths,_xlfn.XLOOKUP($G37,Structures,StructureDamages),,-1)+(AU37-MAX(IF(Depths&lt;AU37,Depths)))*(_xlfn.XLOOKUP(AU37,Depths,_xlfn.XLOOKUP($G37,Structures,StructureDamages),,1)-_xlfn.XLOOKUP(AU37,Depths,_xlfn.XLOOKUP($G37,Structures,StructureDamages),,-1))/(MIN(IF(Depths&gt;AU37,Depths))-MAX(IF(Depths&lt;AU37,Depths))))*$P37)</f>
        <v>#N/A</v>
      </c>
      <c r="BG37" s="183" t="e" cm="1">
        <f t="array" ref="BG37">IF(AV37="no inundation",0,(_xlfn.XLOOKUP(AV37,Depths,_xlfn.XLOOKUP($G37,Structures,StructureDamages),,-1)+(AV37-MAX(IF(Depths&lt;AV37,Depths)))*(_xlfn.XLOOKUP(AV37,Depths,_xlfn.XLOOKUP($G37,Structures,StructureDamages),,1)-_xlfn.XLOOKUP(AV37,Depths,_xlfn.XLOOKUP($G37,Structures,StructureDamages),,-1))/(MIN(IF(Depths&gt;AV37,Depths))-MAX(IF(Depths&lt;AV37,Depths))))*$P37)</f>
        <v>#N/A</v>
      </c>
      <c r="BH37" s="183" t="e" cm="1">
        <f t="array" ref="BH37">IF(AW37="no inundation",0,(_xlfn.XLOOKUP(AW37,Depths,_xlfn.XLOOKUP($G37,Structures,StructureDamages),,-1)+(AW37-MAX(IF(Depths&lt;AW37,Depths)))*(_xlfn.XLOOKUP(AW37,Depths,_xlfn.XLOOKUP($G37,Structures,StructureDamages),,1)-_xlfn.XLOOKUP(AW37,Depths,_xlfn.XLOOKUP($G37,Structures,StructureDamages),,-1))/(MIN(IF(Depths&gt;AW37,Depths))-MAX(IF(Depths&lt;AW37,Depths))))*$P37)</f>
        <v>#N/A</v>
      </c>
      <c r="BI37" s="183" t="e" cm="1">
        <f t="array" ref="BI37">IF(AX37="no inundation",0,(_xlfn.XLOOKUP(AX37,Depths,_xlfn.XLOOKUP($G37,Structures,StructureDamages),,-1)+(AX37-MAX(IF(Depths&lt;AX37,Depths)))*(_xlfn.XLOOKUP(AX37,Depths,_xlfn.XLOOKUP($G37,Structures,StructureDamages),,1)-_xlfn.XLOOKUP(AX37,Depths,_xlfn.XLOOKUP($G37,Structures,StructureDamages),,-1))/(MIN(IF(Depths&gt;AX37,Depths))-MAX(IF(Depths&lt;AX37,Depths))))*$P37)</f>
        <v>#N/A</v>
      </c>
      <c r="BJ37" s="183" t="e" cm="1">
        <f t="array" ref="BJ37">IF(AY37="no inundation",0,(_xlfn.XLOOKUP(AY37,Depths,_xlfn.XLOOKUP($G37,Structures,StructureDamages),,-1)+(AY37-MAX(IF(Depths&lt;AY37,Depths)))*(_xlfn.XLOOKUP(AY37,Depths,_xlfn.XLOOKUP($G37,Structures,StructureDamages),,1)-_xlfn.XLOOKUP(AY37,Depths,_xlfn.XLOOKUP($G37,Structures,StructureDamages),,-1))/(MIN(IF(Depths&gt;AY37,Depths))-MAX(IF(Depths&lt;AY37,Depths))))*$P37)</f>
        <v>#N/A</v>
      </c>
      <c r="BK37" s="183" t="e" cm="1">
        <f t="array" ref="BK37">IF(AZ37="no inundation",0,(_xlfn.XLOOKUP(AZ37,Depths,_xlfn.XLOOKUP($G37,Structures,StructureDamages),,-1)+(AZ37-MAX(IF(Depths&lt;AZ37,Depths)))*(_xlfn.XLOOKUP(AZ37,Depths,_xlfn.XLOOKUP($G37,Structures,StructureDamages),,1)-_xlfn.XLOOKUP(AZ37,Depths,_xlfn.XLOOKUP($G37,Structures,StructureDamages),,-1))/(MIN(IF(Depths&gt;AZ37,Depths))-MAX(IF(Depths&lt;AZ37,Depths))))*$P37)</f>
        <v>#N/A</v>
      </c>
      <c r="BL37" s="183" t="e" cm="1">
        <f t="array" ref="BL37">IF(BA37="no inundation",0,(_xlfn.XLOOKUP(BA37,Depths,_xlfn.XLOOKUP($G37,Structures,StructureDamages),,-1)+(BA37-MAX(IF(Depths&lt;BA37,Depths)))*(_xlfn.XLOOKUP(BA37,Depths,_xlfn.XLOOKUP($G37,Structures,StructureDamages),,1)-_xlfn.XLOOKUP(BA37,Depths,_xlfn.XLOOKUP($G37,Structures,StructureDamages),,-1))/(MIN(IF(Depths&gt;BA37,Depths))-MAX(IF(Depths&lt;BA37,Depths))))*$P37)</f>
        <v>#N/A</v>
      </c>
      <c r="BM37" s="183" t="e" cm="1">
        <f t="array" ref="BM37">IF(BB37="no inundation",0,(_xlfn.XLOOKUP(BB37,Depths,_xlfn.XLOOKUP($G37,Structures,StructureDamages),,-1)+(BB37-MAX(IF(Depths&lt;BB37,Depths)))*(_xlfn.XLOOKUP(BB37,Depths,_xlfn.XLOOKUP($G37,Structures,StructureDamages),,1)-_xlfn.XLOOKUP(BB37,Depths,_xlfn.XLOOKUP($G37,Structures,StructureDamages),,-1))/(MIN(IF(Depths&gt;BB37,Depths))-MAX(IF(Depths&lt;BB37,Depths))))*$P37)</f>
        <v>#N/A</v>
      </c>
      <c r="BN37" s="184" t="e" cm="1">
        <f t="array" ref="BN37">IF(BC37="no inundation",0,(_xlfn.XLOOKUP(BC37,Depths,_xlfn.XLOOKUP($G37,Structures,StructureDamages),,-1)+(BC37-MAX(IF(Depths&lt;BC37,Depths)))*(_xlfn.XLOOKUP(BC37,Depths,_xlfn.XLOOKUP($G37,Structures,StructureDamages),,1)-_xlfn.XLOOKUP(BC37,Depths,_xlfn.XLOOKUP($G37,Structures,StructureDamages),,-1))/(MIN(IF(Depths&gt;BC37,Depths))-MAX(IF(Depths&lt;BC37,Depths))))*$P37)</f>
        <v>#N/A</v>
      </c>
      <c r="BO37" s="185"/>
      <c r="BP37" s="182" t="e" cm="1">
        <f t="array" ref="BP37">IF(AT37="no inundation",0,(_xlfn.XLOOKUP(AT37,Depths,_xlfn.XLOOKUP($G37,Structures,ContentDamages),,-1)+(AT37-MAX(IF(Depths&lt;AT37,Depths)))*(_xlfn.XLOOKUP(AT37,Depths,_xlfn.XLOOKUP($G37,Structures,ContentDamages),,1)-_xlfn.XLOOKUP(AT37,Depths,_xlfn.XLOOKUP($G37,Structures,ContentDamages),,-1))/(MIN(IF(Depths&gt;AT37,Depths))-MAX(IF(Depths&lt;AT37,Depths))))*$R37)</f>
        <v>#N/A</v>
      </c>
      <c r="BQ37" s="183" t="e" cm="1">
        <f t="array" ref="BQ37">IF(AU37="no inundation",0,(_xlfn.XLOOKUP(AU37,Depths,_xlfn.XLOOKUP($G37,Structures,ContentDamages),,-1)+(AU37-MAX(IF(Depths&lt;AU37,Depths)))*(_xlfn.XLOOKUP(AU37,Depths,_xlfn.XLOOKUP($G37,Structures,ContentDamages),,1)-_xlfn.XLOOKUP(AU37,Depths,_xlfn.XLOOKUP($G37,Structures,ContentDamages),,-1))/(MIN(IF(Depths&gt;AU37,Depths))-MAX(IF(Depths&lt;AU37,Depths))))*$R37)</f>
        <v>#N/A</v>
      </c>
      <c r="BR37" s="183" t="e" cm="1">
        <f t="array" ref="BR37">IF(AV37="no inundation",0,(_xlfn.XLOOKUP(AV37,Depths,_xlfn.XLOOKUP($G37,Structures,ContentDamages),,-1)+(AV37-MAX(IF(Depths&lt;AV37,Depths)))*(_xlfn.XLOOKUP(AV37,Depths,_xlfn.XLOOKUP($G37,Structures,ContentDamages),,1)-_xlfn.XLOOKUP(AV37,Depths,_xlfn.XLOOKUP($G37,Structures,ContentDamages),,-1))/(MIN(IF(Depths&gt;AV37,Depths))-MAX(IF(Depths&lt;AV37,Depths))))*$R37)</f>
        <v>#N/A</v>
      </c>
      <c r="BS37" s="183" t="e" cm="1">
        <f t="array" ref="BS37">IF(AW37="no inundation",0,(_xlfn.XLOOKUP(AW37,Depths,_xlfn.XLOOKUP($G37,Structures,ContentDamages),,-1)+(AW37-MAX(IF(Depths&lt;AW37,Depths)))*(_xlfn.XLOOKUP(AW37,Depths,_xlfn.XLOOKUP($G37,Structures,ContentDamages),,1)-_xlfn.XLOOKUP(AW37,Depths,_xlfn.XLOOKUP($G37,Structures,ContentDamages),,-1))/(MIN(IF(Depths&gt;AW37,Depths))-MAX(IF(Depths&lt;AW37,Depths))))*$R37)</f>
        <v>#N/A</v>
      </c>
      <c r="BT37" s="183" t="e" cm="1">
        <f t="array" ref="BT37">IF(AX37="no inundation",0,(_xlfn.XLOOKUP(AX37,Depths,_xlfn.XLOOKUP($G37,Structures,ContentDamages),,-1)+(AX37-MAX(IF(Depths&lt;AX37,Depths)))*(_xlfn.XLOOKUP(AX37,Depths,_xlfn.XLOOKUP($G37,Structures,ContentDamages),,1)-_xlfn.XLOOKUP(AX37,Depths,_xlfn.XLOOKUP($G37,Structures,ContentDamages),,-1))/(MIN(IF(Depths&gt;AX37,Depths))-MAX(IF(Depths&lt;AX37,Depths))))*$R37)</f>
        <v>#N/A</v>
      </c>
      <c r="BU37" s="183" t="e" cm="1">
        <f t="array" ref="BU37">IF(AY37="no inundation",0,(_xlfn.XLOOKUP(AY37,Depths,_xlfn.XLOOKUP($G37,Structures,ContentDamages),,-1)+(AY37-MAX(IF(Depths&lt;AY37,Depths)))*(_xlfn.XLOOKUP(AY37,Depths,_xlfn.XLOOKUP($G37,Structures,ContentDamages),,1)-_xlfn.XLOOKUP(AY37,Depths,_xlfn.XLOOKUP($G37,Structures,ContentDamages),,-1))/(MIN(IF(Depths&gt;AY37,Depths))-MAX(IF(Depths&lt;AY37,Depths))))*$R37)</f>
        <v>#N/A</v>
      </c>
      <c r="BV37" s="183" t="e" cm="1">
        <f t="array" ref="BV37">IF(AZ37="no inundation",0,(_xlfn.XLOOKUP(AZ37,Depths,_xlfn.XLOOKUP($G37,Structures,ContentDamages),,-1)+(AZ37-MAX(IF(Depths&lt;AZ37,Depths)))*(_xlfn.XLOOKUP(AZ37,Depths,_xlfn.XLOOKUP($G37,Structures,ContentDamages),,1)-_xlfn.XLOOKUP(AZ37,Depths,_xlfn.XLOOKUP($G37,Structures,ContentDamages),,-1))/(MIN(IF(Depths&gt;AZ37,Depths))-MAX(IF(Depths&lt;AZ37,Depths))))*$R37)</f>
        <v>#N/A</v>
      </c>
      <c r="BW37" s="183" t="e" cm="1">
        <f t="array" ref="BW37">IF(BA37="no inundation",0,(_xlfn.XLOOKUP(BA37,Depths,_xlfn.XLOOKUP($G37,Structures,ContentDamages),,-1)+(BA37-MAX(IF(Depths&lt;BA37,Depths)))*(_xlfn.XLOOKUP(BA37,Depths,_xlfn.XLOOKUP($G37,Structures,ContentDamages),,1)-_xlfn.XLOOKUP(BA37,Depths,_xlfn.XLOOKUP($G37,Structures,ContentDamages),,-1))/(MIN(IF(Depths&gt;BA37,Depths))-MAX(IF(Depths&lt;BA37,Depths))))*$R37)</f>
        <v>#N/A</v>
      </c>
      <c r="BX37" s="183" t="e" cm="1">
        <f t="array" ref="BX37">IF(BB37="no inundation",0,(_xlfn.XLOOKUP(BB37,Depths,_xlfn.XLOOKUP($G37,Structures,ContentDamages),,-1)+(BB37-MAX(IF(Depths&lt;BB37,Depths)))*(_xlfn.XLOOKUP(BB37,Depths,_xlfn.XLOOKUP($G37,Structures,ContentDamages),,1)-_xlfn.XLOOKUP(BB37,Depths,_xlfn.XLOOKUP($G37,Structures,ContentDamages),,-1))/(MIN(IF(Depths&gt;BB37,Depths))-MAX(IF(Depths&lt;BB37,Depths))))*$R37)</f>
        <v>#N/A</v>
      </c>
      <c r="BY37" s="183" t="e" cm="1">
        <f t="array" ref="BY37">IF(BC37="no inundation",0,(_xlfn.XLOOKUP(BC37,Depths,_xlfn.XLOOKUP($G37,Structures,ContentDamages),,-1)+(BC37-MAX(IF(Depths&lt;BC37,Depths)))*(_xlfn.XLOOKUP(BC37,Depths,_xlfn.XLOOKUP($G37,Structures,ContentDamages),,1)-_xlfn.XLOOKUP(BC37,Depths,_xlfn.XLOOKUP($G37,Structures,ContentDamages),,-1))/(MIN(IF(Depths&gt;BC37,Depths))-MAX(IF(Depths&lt;BC37,Depths))))*$R37)</f>
        <v>#N/A</v>
      </c>
      <c r="BZ37" s="181"/>
      <c r="CA37" s="182" t="e">
        <f t="shared" si="74"/>
        <v>#N/A</v>
      </c>
      <c r="CB37" s="183" t="e">
        <f t="shared" si="75"/>
        <v>#N/A</v>
      </c>
      <c r="CC37" s="183" t="e">
        <f t="shared" si="76"/>
        <v>#N/A</v>
      </c>
      <c r="CD37" s="183" t="e">
        <f t="shared" si="77"/>
        <v>#N/A</v>
      </c>
      <c r="CE37" s="183" t="e">
        <f t="shared" si="78"/>
        <v>#N/A</v>
      </c>
      <c r="CF37" s="183" t="e">
        <f t="shared" si="79"/>
        <v>#N/A</v>
      </c>
      <c r="CG37" s="183" t="e">
        <f t="shared" si="80"/>
        <v>#N/A</v>
      </c>
      <c r="CH37" s="183" t="e">
        <f t="shared" si="81"/>
        <v>#N/A</v>
      </c>
      <c r="CI37" s="183" t="e">
        <f t="shared" si="82"/>
        <v>#N/A</v>
      </c>
      <c r="CJ37" s="184" t="e">
        <f t="shared" si="83"/>
        <v>#N/A</v>
      </c>
      <c r="CK37" s="177"/>
    </row>
    <row r="38" spans="5:89" ht="16.5" customHeight="1" x14ac:dyDescent="0.35">
      <c r="E38" s="33" t="s">
        <v>3</v>
      </c>
      <c r="F38" s="35" t="s">
        <v>3</v>
      </c>
      <c r="G38" s="10" t="s">
        <v>200</v>
      </c>
      <c r="H38" s="11" t="s">
        <v>200</v>
      </c>
      <c r="I38" s="12"/>
      <c r="J38" s="14"/>
      <c r="K38" s="26"/>
      <c r="L38" s="12"/>
      <c r="M38" s="14"/>
      <c r="N38" s="138"/>
      <c r="O38" s="140"/>
      <c r="P38" s="195">
        <f t="shared" si="33"/>
        <v>0</v>
      </c>
      <c r="Q38" s="20" t="e">
        <f>_xlfn.XLOOKUP(G38,'Content to Structure Ratios'!$D$3:$D$55,'Content to Structure Ratios'!$E$3:$E$55)</f>
        <v>#N/A</v>
      </c>
      <c r="R38" s="183" t="e">
        <f t="shared" si="34"/>
        <v>#N/A</v>
      </c>
      <c r="S38" s="13"/>
      <c r="T38" s="14"/>
      <c r="U38" s="15"/>
      <c r="V38" s="179">
        <f t="shared" si="11"/>
        <v>0</v>
      </c>
      <c r="W38" s="192"/>
      <c r="X38" s="22"/>
      <c r="Y38" s="16"/>
      <c r="Z38" s="16"/>
      <c r="AA38" s="16"/>
      <c r="AB38" s="16"/>
      <c r="AC38" s="16"/>
      <c r="AD38" s="16"/>
      <c r="AE38" s="16"/>
      <c r="AF38" s="16"/>
      <c r="AG38" s="16"/>
      <c r="AH38" s="177"/>
      <c r="AI38" s="178">
        <f t="shared" si="55"/>
        <v>0</v>
      </c>
      <c r="AJ38" s="179">
        <f t="shared" si="45"/>
        <v>0</v>
      </c>
      <c r="AK38" s="179">
        <f t="shared" si="56"/>
        <v>0</v>
      </c>
      <c r="AL38" s="179">
        <f t="shared" si="57"/>
        <v>0</v>
      </c>
      <c r="AM38" s="179">
        <f t="shared" si="58"/>
        <v>0</v>
      </c>
      <c r="AN38" s="179">
        <f t="shared" si="59"/>
        <v>0</v>
      </c>
      <c r="AO38" s="179">
        <f t="shared" si="60"/>
        <v>0</v>
      </c>
      <c r="AP38" s="179">
        <f t="shared" si="61"/>
        <v>0</v>
      </c>
      <c r="AQ38" s="179">
        <f t="shared" si="62"/>
        <v>0</v>
      </c>
      <c r="AR38" s="180">
        <f t="shared" si="63"/>
        <v>0</v>
      </c>
      <c r="AS38" s="181"/>
      <c r="AT38" s="166">
        <f t="shared" si="64"/>
        <v>0</v>
      </c>
      <c r="AU38" s="87">
        <f t="shared" si="65"/>
        <v>0</v>
      </c>
      <c r="AV38" s="87">
        <f t="shared" si="66"/>
        <v>0</v>
      </c>
      <c r="AW38" s="87">
        <f t="shared" si="67"/>
        <v>0</v>
      </c>
      <c r="AX38" s="87">
        <f t="shared" si="68"/>
        <v>0</v>
      </c>
      <c r="AY38" s="87">
        <f t="shared" si="69"/>
        <v>0</v>
      </c>
      <c r="AZ38" s="87">
        <f t="shared" si="70"/>
        <v>0</v>
      </c>
      <c r="BA38" s="87">
        <f t="shared" si="71"/>
        <v>0</v>
      </c>
      <c r="BB38" s="87">
        <f t="shared" si="72"/>
        <v>0</v>
      </c>
      <c r="BC38" s="157">
        <f t="shared" si="73"/>
        <v>0</v>
      </c>
      <c r="BD38" s="177"/>
      <c r="BE38" s="182" t="e" cm="1">
        <f t="array" ref="BE38">IF(AT38="no inundation",0,(_xlfn.XLOOKUP(AT38,Depths,_xlfn.XLOOKUP($G38,Structures,StructureDamages),,-1)+(AT38-MAX(IF(Depths&lt;AT38,Depths)))*(_xlfn.XLOOKUP(AT38,Depths,_xlfn.XLOOKUP($G38,Structures,StructureDamages),,1)-_xlfn.XLOOKUP(AT38,Depths,_xlfn.XLOOKUP($G38,Structures,StructureDamages),,-1))/(MIN(IF(Depths&gt;AT38,Depths))-MAX(IF(Depths&lt;AT38,Depths))))*$P38)</f>
        <v>#N/A</v>
      </c>
      <c r="BF38" s="183" t="e" cm="1">
        <f t="array" ref="BF38">IF(AU38="no inundation",0,(_xlfn.XLOOKUP(AU38,Depths,_xlfn.XLOOKUP($G38,Structures,StructureDamages),,-1)+(AU38-MAX(IF(Depths&lt;AU38,Depths)))*(_xlfn.XLOOKUP(AU38,Depths,_xlfn.XLOOKUP($G38,Structures,StructureDamages),,1)-_xlfn.XLOOKUP(AU38,Depths,_xlfn.XLOOKUP($G38,Structures,StructureDamages),,-1))/(MIN(IF(Depths&gt;AU38,Depths))-MAX(IF(Depths&lt;AU38,Depths))))*$P38)</f>
        <v>#N/A</v>
      </c>
      <c r="BG38" s="183" t="e" cm="1">
        <f t="array" ref="BG38">IF(AV38="no inundation",0,(_xlfn.XLOOKUP(AV38,Depths,_xlfn.XLOOKUP($G38,Structures,StructureDamages),,-1)+(AV38-MAX(IF(Depths&lt;AV38,Depths)))*(_xlfn.XLOOKUP(AV38,Depths,_xlfn.XLOOKUP($G38,Structures,StructureDamages),,1)-_xlfn.XLOOKUP(AV38,Depths,_xlfn.XLOOKUP($G38,Structures,StructureDamages),,-1))/(MIN(IF(Depths&gt;AV38,Depths))-MAX(IF(Depths&lt;AV38,Depths))))*$P38)</f>
        <v>#N/A</v>
      </c>
      <c r="BH38" s="183" t="e" cm="1">
        <f t="array" ref="BH38">IF(AW38="no inundation",0,(_xlfn.XLOOKUP(AW38,Depths,_xlfn.XLOOKUP($G38,Structures,StructureDamages),,-1)+(AW38-MAX(IF(Depths&lt;AW38,Depths)))*(_xlfn.XLOOKUP(AW38,Depths,_xlfn.XLOOKUP($G38,Structures,StructureDamages),,1)-_xlfn.XLOOKUP(AW38,Depths,_xlfn.XLOOKUP($G38,Structures,StructureDamages),,-1))/(MIN(IF(Depths&gt;AW38,Depths))-MAX(IF(Depths&lt;AW38,Depths))))*$P38)</f>
        <v>#N/A</v>
      </c>
      <c r="BI38" s="183" t="e" cm="1">
        <f t="array" ref="BI38">IF(AX38="no inundation",0,(_xlfn.XLOOKUP(AX38,Depths,_xlfn.XLOOKUP($G38,Structures,StructureDamages),,-1)+(AX38-MAX(IF(Depths&lt;AX38,Depths)))*(_xlfn.XLOOKUP(AX38,Depths,_xlfn.XLOOKUP($G38,Structures,StructureDamages),,1)-_xlfn.XLOOKUP(AX38,Depths,_xlfn.XLOOKUP($G38,Structures,StructureDamages),,-1))/(MIN(IF(Depths&gt;AX38,Depths))-MAX(IF(Depths&lt;AX38,Depths))))*$P38)</f>
        <v>#N/A</v>
      </c>
      <c r="BJ38" s="183" t="e" cm="1">
        <f t="array" ref="BJ38">IF(AY38="no inundation",0,(_xlfn.XLOOKUP(AY38,Depths,_xlfn.XLOOKUP($G38,Structures,StructureDamages),,-1)+(AY38-MAX(IF(Depths&lt;AY38,Depths)))*(_xlfn.XLOOKUP(AY38,Depths,_xlfn.XLOOKUP($G38,Structures,StructureDamages),,1)-_xlfn.XLOOKUP(AY38,Depths,_xlfn.XLOOKUP($G38,Structures,StructureDamages),,-1))/(MIN(IF(Depths&gt;AY38,Depths))-MAX(IF(Depths&lt;AY38,Depths))))*$P38)</f>
        <v>#N/A</v>
      </c>
      <c r="BK38" s="183" t="e" cm="1">
        <f t="array" ref="BK38">IF(AZ38="no inundation",0,(_xlfn.XLOOKUP(AZ38,Depths,_xlfn.XLOOKUP($G38,Structures,StructureDamages),,-1)+(AZ38-MAX(IF(Depths&lt;AZ38,Depths)))*(_xlfn.XLOOKUP(AZ38,Depths,_xlfn.XLOOKUP($G38,Structures,StructureDamages),,1)-_xlfn.XLOOKUP(AZ38,Depths,_xlfn.XLOOKUP($G38,Structures,StructureDamages),,-1))/(MIN(IF(Depths&gt;AZ38,Depths))-MAX(IF(Depths&lt;AZ38,Depths))))*$P38)</f>
        <v>#N/A</v>
      </c>
      <c r="BL38" s="183" t="e" cm="1">
        <f t="array" ref="BL38">IF(BA38="no inundation",0,(_xlfn.XLOOKUP(BA38,Depths,_xlfn.XLOOKUP($G38,Structures,StructureDamages),,-1)+(BA38-MAX(IF(Depths&lt;BA38,Depths)))*(_xlfn.XLOOKUP(BA38,Depths,_xlfn.XLOOKUP($G38,Structures,StructureDamages),,1)-_xlfn.XLOOKUP(BA38,Depths,_xlfn.XLOOKUP($G38,Structures,StructureDamages),,-1))/(MIN(IF(Depths&gt;BA38,Depths))-MAX(IF(Depths&lt;BA38,Depths))))*$P38)</f>
        <v>#N/A</v>
      </c>
      <c r="BM38" s="183" t="e" cm="1">
        <f t="array" ref="BM38">IF(BB38="no inundation",0,(_xlfn.XLOOKUP(BB38,Depths,_xlfn.XLOOKUP($G38,Structures,StructureDamages),,-1)+(BB38-MAX(IF(Depths&lt;BB38,Depths)))*(_xlfn.XLOOKUP(BB38,Depths,_xlfn.XLOOKUP($G38,Structures,StructureDamages),,1)-_xlfn.XLOOKUP(BB38,Depths,_xlfn.XLOOKUP($G38,Structures,StructureDamages),,-1))/(MIN(IF(Depths&gt;BB38,Depths))-MAX(IF(Depths&lt;BB38,Depths))))*$P38)</f>
        <v>#N/A</v>
      </c>
      <c r="BN38" s="184" t="e" cm="1">
        <f t="array" ref="BN38">IF(BC38="no inundation",0,(_xlfn.XLOOKUP(BC38,Depths,_xlfn.XLOOKUP($G38,Structures,StructureDamages),,-1)+(BC38-MAX(IF(Depths&lt;BC38,Depths)))*(_xlfn.XLOOKUP(BC38,Depths,_xlfn.XLOOKUP($G38,Structures,StructureDamages),,1)-_xlfn.XLOOKUP(BC38,Depths,_xlfn.XLOOKUP($G38,Structures,StructureDamages),,-1))/(MIN(IF(Depths&gt;BC38,Depths))-MAX(IF(Depths&lt;BC38,Depths))))*$P38)</f>
        <v>#N/A</v>
      </c>
      <c r="BO38" s="185"/>
      <c r="BP38" s="182" t="e" cm="1">
        <f t="array" ref="BP38">IF(AT38="no inundation",0,(_xlfn.XLOOKUP(AT38,Depths,_xlfn.XLOOKUP($G38,Structures,ContentDamages),,-1)+(AT38-MAX(IF(Depths&lt;AT38,Depths)))*(_xlfn.XLOOKUP(AT38,Depths,_xlfn.XLOOKUP($G38,Structures,ContentDamages),,1)-_xlfn.XLOOKUP(AT38,Depths,_xlfn.XLOOKUP($G38,Structures,ContentDamages),,-1))/(MIN(IF(Depths&gt;AT38,Depths))-MAX(IF(Depths&lt;AT38,Depths))))*$R38)</f>
        <v>#N/A</v>
      </c>
      <c r="BQ38" s="183" t="e" cm="1">
        <f t="array" ref="BQ38">IF(AU38="no inundation",0,(_xlfn.XLOOKUP(AU38,Depths,_xlfn.XLOOKUP($G38,Structures,ContentDamages),,-1)+(AU38-MAX(IF(Depths&lt;AU38,Depths)))*(_xlfn.XLOOKUP(AU38,Depths,_xlfn.XLOOKUP($G38,Structures,ContentDamages),,1)-_xlfn.XLOOKUP(AU38,Depths,_xlfn.XLOOKUP($G38,Structures,ContentDamages),,-1))/(MIN(IF(Depths&gt;AU38,Depths))-MAX(IF(Depths&lt;AU38,Depths))))*$R38)</f>
        <v>#N/A</v>
      </c>
      <c r="BR38" s="183" t="e" cm="1">
        <f t="array" ref="BR38">IF(AV38="no inundation",0,(_xlfn.XLOOKUP(AV38,Depths,_xlfn.XLOOKUP($G38,Structures,ContentDamages),,-1)+(AV38-MAX(IF(Depths&lt;AV38,Depths)))*(_xlfn.XLOOKUP(AV38,Depths,_xlfn.XLOOKUP($G38,Structures,ContentDamages),,1)-_xlfn.XLOOKUP(AV38,Depths,_xlfn.XLOOKUP($G38,Structures,ContentDamages),,-1))/(MIN(IF(Depths&gt;AV38,Depths))-MAX(IF(Depths&lt;AV38,Depths))))*$R38)</f>
        <v>#N/A</v>
      </c>
      <c r="BS38" s="183" t="e" cm="1">
        <f t="array" ref="BS38">IF(AW38="no inundation",0,(_xlfn.XLOOKUP(AW38,Depths,_xlfn.XLOOKUP($G38,Structures,ContentDamages),,-1)+(AW38-MAX(IF(Depths&lt;AW38,Depths)))*(_xlfn.XLOOKUP(AW38,Depths,_xlfn.XLOOKUP($G38,Structures,ContentDamages),,1)-_xlfn.XLOOKUP(AW38,Depths,_xlfn.XLOOKUP($G38,Structures,ContentDamages),,-1))/(MIN(IF(Depths&gt;AW38,Depths))-MAX(IF(Depths&lt;AW38,Depths))))*$R38)</f>
        <v>#N/A</v>
      </c>
      <c r="BT38" s="183" t="e" cm="1">
        <f t="array" ref="BT38">IF(AX38="no inundation",0,(_xlfn.XLOOKUP(AX38,Depths,_xlfn.XLOOKUP($G38,Structures,ContentDamages),,-1)+(AX38-MAX(IF(Depths&lt;AX38,Depths)))*(_xlfn.XLOOKUP(AX38,Depths,_xlfn.XLOOKUP($G38,Structures,ContentDamages),,1)-_xlfn.XLOOKUP(AX38,Depths,_xlfn.XLOOKUP($G38,Structures,ContentDamages),,-1))/(MIN(IF(Depths&gt;AX38,Depths))-MAX(IF(Depths&lt;AX38,Depths))))*$R38)</f>
        <v>#N/A</v>
      </c>
      <c r="BU38" s="183" t="e" cm="1">
        <f t="array" ref="BU38">IF(AY38="no inundation",0,(_xlfn.XLOOKUP(AY38,Depths,_xlfn.XLOOKUP($G38,Structures,ContentDamages),,-1)+(AY38-MAX(IF(Depths&lt;AY38,Depths)))*(_xlfn.XLOOKUP(AY38,Depths,_xlfn.XLOOKUP($G38,Structures,ContentDamages),,1)-_xlfn.XLOOKUP(AY38,Depths,_xlfn.XLOOKUP($G38,Structures,ContentDamages),,-1))/(MIN(IF(Depths&gt;AY38,Depths))-MAX(IF(Depths&lt;AY38,Depths))))*$R38)</f>
        <v>#N/A</v>
      </c>
      <c r="BV38" s="183" t="e" cm="1">
        <f t="array" ref="BV38">IF(AZ38="no inundation",0,(_xlfn.XLOOKUP(AZ38,Depths,_xlfn.XLOOKUP($G38,Structures,ContentDamages),,-1)+(AZ38-MAX(IF(Depths&lt;AZ38,Depths)))*(_xlfn.XLOOKUP(AZ38,Depths,_xlfn.XLOOKUP($G38,Structures,ContentDamages),,1)-_xlfn.XLOOKUP(AZ38,Depths,_xlfn.XLOOKUP($G38,Structures,ContentDamages),,-1))/(MIN(IF(Depths&gt;AZ38,Depths))-MAX(IF(Depths&lt;AZ38,Depths))))*$R38)</f>
        <v>#N/A</v>
      </c>
      <c r="BW38" s="183" t="e" cm="1">
        <f t="array" ref="BW38">IF(BA38="no inundation",0,(_xlfn.XLOOKUP(BA38,Depths,_xlfn.XLOOKUP($G38,Structures,ContentDamages),,-1)+(BA38-MAX(IF(Depths&lt;BA38,Depths)))*(_xlfn.XLOOKUP(BA38,Depths,_xlfn.XLOOKUP($G38,Structures,ContentDamages),,1)-_xlfn.XLOOKUP(BA38,Depths,_xlfn.XLOOKUP($G38,Structures,ContentDamages),,-1))/(MIN(IF(Depths&gt;BA38,Depths))-MAX(IF(Depths&lt;BA38,Depths))))*$R38)</f>
        <v>#N/A</v>
      </c>
      <c r="BX38" s="183" t="e" cm="1">
        <f t="array" ref="BX38">IF(BB38="no inundation",0,(_xlfn.XLOOKUP(BB38,Depths,_xlfn.XLOOKUP($G38,Structures,ContentDamages),,-1)+(BB38-MAX(IF(Depths&lt;BB38,Depths)))*(_xlfn.XLOOKUP(BB38,Depths,_xlfn.XLOOKUP($G38,Structures,ContentDamages),,1)-_xlfn.XLOOKUP(BB38,Depths,_xlfn.XLOOKUP($G38,Structures,ContentDamages),,-1))/(MIN(IF(Depths&gt;BB38,Depths))-MAX(IF(Depths&lt;BB38,Depths))))*$R38)</f>
        <v>#N/A</v>
      </c>
      <c r="BY38" s="183" t="e" cm="1">
        <f t="array" ref="BY38">IF(BC38="no inundation",0,(_xlfn.XLOOKUP(BC38,Depths,_xlfn.XLOOKUP($G38,Structures,ContentDamages),,-1)+(BC38-MAX(IF(Depths&lt;BC38,Depths)))*(_xlfn.XLOOKUP(BC38,Depths,_xlfn.XLOOKUP($G38,Structures,ContentDamages),,1)-_xlfn.XLOOKUP(BC38,Depths,_xlfn.XLOOKUP($G38,Structures,ContentDamages),,-1))/(MIN(IF(Depths&gt;BC38,Depths))-MAX(IF(Depths&lt;BC38,Depths))))*$R38)</f>
        <v>#N/A</v>
      </c>
      <c r="BZ38" s="181"/>
      <c r="CA38" s="182" t="e">
        <f t="shared" si="74"/>
        <v>#N/A</v>
      </c>
      <c r="CB38" s="183" t="e">
        <f t="shared" si="75"/>
        <v>#N/A</v>
      </c>
      <c r="CC38" s="183" t="e">
        <f t="shared" si="76"/>
        <v>#N/A</v>
      </c>
      <c r="CD38" s="183" t="e">
        <f t="shared" si="77"/>
        <v>#N/A</v>
      </c>
      <c r="CE38" s="183" t="e">
        <f t="shared" si="78"/>
        <v>#N/A</v>
      </c>
      <c r="CF38" s="183" t="e">
        <f t="shared" si="79"/>
        <v>#N/A</v>
      </c>
      <c r="CG38" s="183" t="e">
        <f t="shared" si="80"/>
        <v>#N/A</v>
      </c>
      <c r="CH38" s="183" t="e">
        <f t="shared" si="81"/>
        <v>#N/A</v>
      </c>
      <c r="CI38" s="183" t="e">
        <f t="shared" si="82"/>
        <v>#N/A</v>
      </c>
      <c r="CJ38" s="184" t="e">
        <f t="shared" si="83"/>
        <v>#N/A</v>
      </c>
      <c r="CK38" s="177"/>
    </row>
    <row r="39" spans="5:89" ht="16.5" customHeight="1" x14ac:dyDescent="0.35">
      <c r="E39" s="33" t="s">
        <v>3</v>
      </c>
      <c r="F39" s="35" t="s">
        <v>3</v>
      </c>
      <c r="G39" s="10" t="s">
        <v>200</v>
      </c>
      <c r="H39" s="11" t="s">
        <v>200</v>
      </c>
      <c r="I39" s="12"/>
      <c r="J39" s="14"/>
      <c r="K39" s="26"/>
      <c r="L39" s="12"/>
      <c r="M39" s="14"/>
      <c r="N39" s="138"/>
      <c r="O39" s="140"/>
      <c r="P39" s="195">
        <f t="shared" si="33"/>
        <v>0</v>
      </c>
      <c r="Q39" s="20" t="e">
        <f>_xlfn.XLOOKUP(G39,'Content to Structure Ratios'!$D$3:$D$55,'Content to Structure Ratios'!$E$3:$E$55)</f>
        <v>#N/A</v>
      </c>
      <c r="R39" s="183" t="e">
        <f t="shared" si="34"/>
        <v>#N/A</v>
      </c>
      <c r="S39" s="13"/>
      <c r="T39" s="14"/>
      <c r="U39" s="15"/>
      <c r="V39" s="179">
        <f t="shared" si="11"/>
        <v>0</v>
      </c>
      <c r="W39" s="192"/>
      <c r="X39" s="22"/>
      <c r="Y39" s="16"/>
      <c r="Z39" s="16"/>
      <c r="AA39" s="16"/>
      <c r="AB39" s="16"/>
      <c r="AC39" s="16"/>
      <c r="AD39" s="16"/>
      <c r="AE39" s="16"/>
      <c r="AF39" s="16"/>
      <c r="AG39" s="16"/>
      <c r="AH39" s="177"/>
      <c r="AI39" s="178">
        <f t="shared" si="55"/>
        <v>0</v>
      </c>
      <c r="AJ39" s="179">
        <f t="shared" si="45"/>
        <v>0</v>
      </c>
      <c r="AK39" s="179">
        <f t="shared" si="56"/>
        <v>0</v>
      </c>
      <c r="AL39" s="179">
        <f t="shared" si="57"/>
        <v>0</v>
      </c>
      <c r="AM39" s="179">
        <f t="shared" si="58"/>
        <v>0</v>
      </c>
      <c r="AN39" s="179">
        <f t="shared" si="59"/>
        <v>0</v>
      </c>
      <c r="AO39" s="179">
        <f t="shared" si="60"/>
        <v>0</v>
      </c>
      <c r="AP39" s="179">
        <f t="shared" si="61"/>
        <v>0</v>
      </c>
      <c r="AQ39" s="179">
        <f t="shared" si="62"/>
        <v>0</v>
      </c>
      <c r="AR39" s="180">
        <f t="shared" si="63"/>
        <v>0</v>
      </c>
      <c r="AS39" s="181"/>
      <c r="AT39" s="166">
        <f t="shared" si="64"/>
        <v>0</v>
      </c>
      <c r="AU39" s="87">
        <f t="shared" si="65"/>
        <v>0</v>
      </c>
      <c r="AV39" s="87">
        <f t="shared" si="66"/>
        <v>0</v>
      </c>
      <c r="AW39" s="87">
        <f t="shared" si="67"/>
        <v>0</v>
      </c>
      <c r="AX39" s="87">
        <f t="shared" si="68"/>
        <v>0</v>
      </c>
      <c r="AY39" s="87">
        <f t="shared" si="69"/>
        <v>0</v>
      </c>
      <c r="AZ39" s="87">
        <f t="shared" si="70"/>
        <v>0</v>
      </c>
      <c r="BA39" s="87">
        <f t="shared" si="71"/>
        <v>0</v>
      </c>
      <c r="BB39" s="87">
        <f t="shared" si="72"/>
        <v>0</v>
      </c>
      <c r="BC39" s="157">
        <f t="shared" si="73"/>
        <v>0</v>
      </c>
      <c r="BD39" s="177"/>
      <c r="BE39" s="182" t="e" cm="1">
        <f t="array" ref="BE39">IF(AT39="no inundation",0,(_xlfn.XLOOKUP(AT39,Depths,_xlfn.XLOOKUP($G39,Structures,StructureDamages),,-1)+(AT39-MAX(IF(Depths&lt;AT39,Depths)))*(_xlfn.XLOOKUP(AT39,Depths,_xlfn.XLOOKUP($G39,Structures,StructureDamages),,1)-_xlfn.XLOOKUP(AT39,Depths,_xlfn.XLOOKUP($G39,Structures,StructureDamages),,-1))/(MIN(IF(Depths&gt;AT39,Depths))-MAX(IF(Depths&lt;AT39,Depths))))*$P39)</f>
        <v>#N/A</v>
      </c>
      <c r="BF39" s="183" t="e" cm="1">
        <f t="array" ref="BF39">IF(AU39="no inundation",0,(_xlfn.XLOOKUP(AU39,Depths,_xlfn.XLOOKUP($G39,Structures,StructureDamages),,-1)+(AU39-MAX(IF(Depths&lt;AU39,Depths)))*(_xlfn.XLOOKUP(AU39,Depths,_xlfn.XLOOKUP($G39,Structures,StructureDamages),,1)-_xlfn.XLOOKUP(AU39,Depths,_xlfn.XLOOKUP($G39,Structures,StructureDamages),,-1))/(MIN(IF(Depths&gt;AU39,Depths))-MAX(IF(Depths&lt;AU39,Depths))))*$P39)</f>
        <v>#N/A</v>
      </c>
      <c r="BG39" s="183" t="e" cm="1">
        <f t="array" ref="BG39">IF(AV39="no inundation",0,(_xlfn.XLOOKUP(AV39,Depths,_xlfn.XLOOKUP($G39,Structures,StructureDamages),,-1)+(AV39-MAX(IF(Depths&lt;AV39,Depths)))*(_xlfn.XLOOKUP(AV39,Depths,_xlfn.XLOOKUP($G39,Structures,StructureDamages),,1)-_xlfn.XLOOKUP(AV39,Depths,_xlfn.XLOOKUP($G39,Structures,StructureDamages),,-1))/(MIN(IF(Depths&gt;AV39,Depths))-MAX(IF(Depths&lt;AV39,Depths))))*$P39)</f>
        <v>#N/A</v>
      </c>
      <c r="BH39" s="183" t="e" cm="1">
        <f t="array" ref="BH39">IF(AW39="no inundation",0,(_xlfn.XLOOKUP(AW39,Depths,_xlfn.XLOOKUP($G39,Structures,StructureDamages),,-1)+(AW39-MAX(IF(Depths&lt;AW39,Depths)))*(_xlfn.XLOOKUP(AW39,Depths,_xlfn.XLOOKUP($G39,Structures,StructureDamages),,1)-_xlfn.XLOOKUP(AW39,Depths,_xlfn.XLOOKUP($G39,Structures,StructureDamages),,-1))/(MIN(IF(Depths&gt;AW39,Depths))-MAX(IF(Depths&lt;AW39,Depths))))*$P39)</f>
        <v>#N/A</v>
      </c>
      <c r="BI39" s="183" t="e" cm="1">
        <f t="array" ref="BI39">IF(AX39="no inundation",0,(_xlfn.XLOOKUP(AX39,Depths,_xlfn.XLOOKUP($G39,Structures,StructureDamages),,-1)+(AX39-MAX(IF(Depths&lt;AX39,Depths)))*(_xlfn.XLOOKUP(AX39,Depths,_xlfn.XLOOKUP($G39,Structures,StructureDamages),,1)-_xlfn.XLOOKUP(AX39,Depths,_xlfn.XLOOKUP($G39,Structures,StructureDamages),,-1))/(MIN(IF(Depths&gt;AX39,Depths))-MAX(IF(Depths&lt;AX39,Depths))))*$P39)</f>
        <v>#N/A</v>
      </c>
      <c r="BJ39" s="183" t="e" cm="1">
        <f t="array" ref="BJ39">IF(AY39="no inundation",0,(_xlfn.XLOOKUP(AY39,Depths,_xlfn.XLOOKUP($G39,Structures,StructureDamages),,-1)+(AY39-MAX(IF(Depths&lt;AY39,Depths)))*(_xlfn.XLOOKUP(AY39,Depths,_xlfn.XLOOKUP($G39,Structures,StructureDamages),,1)-_xlfn.XLOOKUP(AY39,Depths,_xlfn.XLOOKUP($G39,Structures,StructureDamages),,-1))/(MIN(IF(Depths&gt;AY39,Depths))-MAX(IF(Depths&lt;AY39,Depths))))*$P39)</f>
        <v>#N/A</v>
      </c>
      <c r="BK39" s="183" t="e" cm="1">
        <f t="array" ref="BK39">IF(AZ39="no inundation",0,(_xlfn.XLOOKUP(AZ39,Depths,_xlfn.XLOOKUP($G39,Structures,StructureDamages),,-1)+(AZ39-MAX(IF(Depths&lt;AZ39,Depths)))*(_xlfn.XLOOKUP(AZ39,Depths,_xlfn.XLOOKUP($G39,Structures,StructureDamages),,1)-_xlfn.XLOOKUP(AZ39,Depths,_xlfn.XLOOKUP($G39,Structures,StructureDamages),,-1))/(MIN(IF(Depths&gt;AZ39,Depths))-MAX(IF(Depths&lt;AZ39,Depths))))*$P39)</f>
        <v>#N/A</v>
      </c>
      <c r="BL39" s="183" t="e" cm="1">
        <f t="array" ref="BL39">IF(BA39="no inundation",0,(_xlfn.XLOOKUP(BA39,Depths,_xlfn.XLOOKUP($G39,Structures,StructureDamages),,-1)+(BA39-MAX(IF(Depths&lt;BA39,Depths)))*(_xlfn.XLOOKUP(BA39,Depths,_xlfn.XLOOKUP($G39,Structures,StructureDamages),,1)-_xlfn.XLOOKUP(BA39,Depths,_xlfn.XLOOKUP($G39,Structures,StructureDamages),,-1))/(MIN(IF(Depths&gt;BA39,Depths))-MAX(IF(Depths&lt;BA39,Depths))))*$P39)</f>
        <v>#N/A</v>
      </c>
      <c r="BM39" s="183" t="e" cm="1">
        <f t="array" ref="BM39">IF(BB39="no inundation",0,(_xlfn.XLOOKUP(BB39,Depths,_xlfn.XLOOKUP($G39,Structures,StructureDamages),,-1)+(BB39-MAX(IF(Depths&lt;BB39,Depths)))*(_xlfn.XLOOKUP(BB39,Depths,_xlfn.XLOOKUP($G39,Structures,StructureDamages),,1)-_xlfn.XLOOKUP(BB39,Depths,_xlfn.XLOOKUP($G39,Structures,StructureDamages),,-1))/(MIN(IF(Depths&gt;BB39,Depths))-MAX(IF(Depths&lt;BB39,Depths))))*$P39)</f>
        <v>#N/A</v>
      </c>
      <c r="BN39" s="184" t="e" cm="1">
        <f t="array" ref="BN39">IF(BC39="no inundation",0,(_xlfn.XLOOKUP(BC39,Depths,_xlfn.XLOOKUP($G39,Structures,StructureDamages),,-1)+(BC39-MAX(IF(Depths&lt;BC39,Depths)))*(_xlfn.XLOOKUP(BC39,Depths,_xlfn.XLOOKUP($G39,Structures,StructureDamages),,1)-_xlfn.XLOOKUP(BC39,Depths,_xlfn.XLOOKUP($G39,Structures,StructureDamages),,-1))/(MIN(IF(Depths&gt;BC39,Depths))-MAX(IF(Depths&lt;BC39,Depths))))*$P39)</f>
        <v>#N/A</v>
      </c>
      <c r="BO39" s="185"/>
      <c r="BP39" s="182" t="e" cm="1">
        <f t="array" ref="BP39">IF(AT39="no inundation",0,(_xlfn.XLOOKUP(AT39,Depths,_xlfn.XLOOKUP($G39,Structures,ContentDamages),,-1)+(AT39-MAX(IF(Depths&lt;AT39,Depths)))*(_xlfn.XLOOKUP(AT39,Depths,_xlfn.XLOOKUP($G39,Structures,ContentDamages),,1)-_xlfn.XLOOKUP(AT39,Depths,_xlfn.XLOOKUP($G39,Structures,ContentDamages),,-1))/(MIN(IF(Depths&gt;AT39,Depths))-MAX(IF(Depths&lt;AT39,Depths))))*$R39)</f>
        <v>#N/A</v>
      </c>
      <c r="BQ39" s="183" t="e" cm="1">
        <f t="array" ref="BQ39">IF(AU39="no inundation",0,(_xlfn.XLOOKUP(AU39,Depths,_xlfn.XLOOKUP($G39,Structures,ContentDamages),,-1)+(AU39-MAX(IF(Depths&lt;AU39,Depths)))*(_xlfn.XLOOKUP(AU39,Depths,_xlfn.XLOOKUP($G39,Structures,ContentDamages),,1)-_xlfn.XLOOKUP(AU39,Depths,_xlfn.XLOOKUP($G39,Structures,ContentDamages),,-1))/(MIN(IF(Depths&gt;AU39,Depths))-MAX(IF(Depths&lt;AU39,Depths))))*$R39)</f>
        <v>#N/A</v>
      </c>
      <c r="BR39" s="183" t="e" cm="1">
        <f t="array" ref="BR39">IF(AV39="no inundation",0,(_xlfn.XLOOKUP(AV39,Depths,_xlfn.XLOOKUP($G39,Structures,ContentDamages),,-1)+(AV39-MAX(IF(Depths&lt;AV39,Depths)))*(_xlfn.XLOOKUP(AV39,Depths,_xlfn.XLOOKUP($G39,Structures,ContentDamages),,1)-_xlfn.XLOOKUP(AV39,Depths,_xlfn.XLOOKUP($G39,Structures,ContentDamages),,-1))/(MIN(IF(Depths&gt;AV39,Depths))-MAX(IF(Depths&lt;AV39,Depths))))*$R39)</f>
        <v>#N/A</v>
      </c>
      <c r="BS39" s="183" t="e" cm="1">
        <f t="array" ref="BS39">IF(AW39="no inundation",0,(_xlfn.XLOOKUP(AW39,Depths,_xlfn.XLOOKUP($G39,Structures,ContentDamages),,-1)+(AW39-MAX(IF(Depths&lt;AW39,Depths)))*(_xlfn.XLOOKUP(AW39,Depths,_xlfn.XLOOKUP($G39,Structures,ContentDamages),,1)-_xlfn.XLOOKUP(AW39,Depths,_xlfn.XLOOKUP($G39,Structures,ContentDamages),,-1))/(MIN(IF(Depths&gt;AW39,Depths))-MAX(IF(Depths&lt;AW39,Depths))))*$R39)</f>
        <v>#N/A</v>
      </c>
      <c r="BT39" s="183" t="e" cm="1">
        <f t="array" ref="BT39">IF(AX39="no inundation",0,(_xlfn.XLOOKUP(AX39,Depths,_xlfn.XLOOKUP($G39,Structures,ContentDamages),,-1)+(AX39-MAX(IF(Depths&lt;AX39,Depths)))*(_xlfn.XLOOKUP(AX39,Depths,_xlfn.XLOOKUP($G39,Structures,ContentDamages),,1)-_xlfn.XLOOKUP(AX39,Depths,_xlfn.XLOOKUP($G39,Structures,ContentDamages),,-1))/(MIN(IF(Depths&gt;AX39,Depths))-MAX(IF(Depths&lt;AX39,Depths))))*$R39)</f>
        <v>#N/A</v>
      </c>
      <c r="BU39" s="183" t="e" cm="1">
        <f t="array" ref="BU39">IF(AY39="no inundation",0,(_xlfn.XLOOKUP(AY39,Depths,_xlfn.XLOOKUP($G39,Structures,ContentDamages),,-1)+(AY39-MAX(IF(Depths&lt;AY39,Depths)))*(_xlfn.XLOOKUP(AY39,Depths,_xlfn.XLOOKUP($G39,Structures,ContentDamages),,1)-_xlfn.XLOOKUP(AY39,Depths,_xlfn.XLOOKUP($G39,Structures,ContentDamages),,-1))/(MIN(IF(Depths&gt;AY39,Depths))-MAX(IF(Depths&lt;AY39,Depths))))*$R39)</f>
        <v>#N/A</v>
      </c>
      <c r="BV39" s="183" t="e" cm="1">
        <f t="array" ref="BV39">IF(AZ39="no inundation",0,(_xlfn.XLOOKUP(AZ39,Depths,_xlfn.XLOOKUP($G39,Structures,ContentDamages),,-1)+(AZ39-MAX(IF(Depths&lt;AZ39,Depths)))*(_xlfn.XLOOKUP(AZ39,Depths,_xlfn.XLOOKUP($G39,Structures,ContentDamages),,1)-_xlfn.XLOOKUP(AZ39,Depths,_xlfn.XLOOKUP($G39,Structures,ContentDamages),,-1))/(MIN(IF(Depths&gt;AZ39,Depths))-MAX(IF(Depths&lt;AZ39,Depths))))*$R39)</f>
        <v>#N/A</v>
      </c>
      <c r="BW39" s="183" t="e" cm="1">
        <f t="array" ref="BW39">IF(BA39="no inundation",0,(_xlfn.XLOOKUP(BA39,Depths,_xlfn.XLOOKUP($G39,Structures,ContentDamages),,-1)+(BA39-MAX(IF(Depths&lt;BA39,Depths)))*(_xlfn.XLOOKUP(BA39,Depths,_xlfn.XLOOKUP($G39,Structures,ContentDamages),,1)-_xlfn.XLOOKUP(BA39,Depths,_xlfn.XLOOKUP($G39,Structures,ContentDamages),,-1))/(MIN(IF(Depths&gt;BA39,Depths))-MAX(IF(Depths&lt;BA39,Depths))))*$R39)</f>
        <v>#N/A</v>
      </c>
      <c r="BX39" s="183" t="e" cm="1">
        <f t="array" ref="BX39">IF(BB39="no inundation",0,(_xlfn.XLOOKUP(BB39,Depths,_xlfn.XLOOKUP($G39,Structures,ContentDamages),,-1)+(BB39-MAX(IF(Depths&lt;BB39,Depths)))*(_xlfn.XLOOKUP(BB39,Depths,_xlfn.XLOOKUP($G39,Structures,ContentDamages),,1)-_xlfn.XLOOKUP(BB39,Depths,_xlfn.XLOOKUP($G39,Structures,ContentDamages),,-1))/(MIN(IF(Depths&gt;BB39,Depths))-MAX(IF(Depths&lt;BB39,Depths))))*$R39)</f>
        <v>#N/A</v>
      </c>
      <c r="BY39" s="183" t="e" cm="1">
        <f t="array" ref="BY39">IF(BC39="no inundation",0,(_xlfn.XLOOKUP(BC39,Depths,_xlfn.XLOOKUP($G39,Structures,ContentDamages),,-1)+(BC39-MAX(IF(Depths&lt;BC39,Depths)))*(_xlfn.XLOOKUP(BC39,Depths,_xlfn.XLOOKUP($G39,Structures,ContentDamages),,1)-_xlfn.XLOOKUP(BC39,Depths,_xlfn.XLOOKUP($G39,Structures,ContentDamages),,-1))/(MIN(IF(Depths&gt;BC39,Depths))-MAX(IF(Depths&lt;BC39,Depths))))*$R39)</f>
        <v>#N/A</v>
      </c>
      <c r="BZ39" s="181"/>
      <c r="CA39" s="182" t="e">
        <f t="shared" si="74"/>
        <v>#N/A</v>
      </c>
      <c r="CB39" s="183" t="e">
        <f t="shared" si="75"/>
        <v>#N/A</v>
      </c>
      <c r="CC39" s="183" t="e">
        <f t="shared" si="76"/>
        <v>#N/A</v>
      </c>
      <c r="CD39" s="183" t="e">
        <f t="shared" si="77"/>
        <v>#N/A</v>
      </c>
      <c r="CE39" s="183" t="e">
        <f t="shared" si="78"/>
        <v>#N/A</v>
      </c>
      <c r="CF39" s="183" t="e">
        <f t="shared" si="79"/>
        <v>#N/A</v>
      </c>
      <c r="CG39" s="183" t="e">
        <f t="shared" si="80"/>
        <v>#N/A</v>
      </c>
      <c r="CH39" s="183" t="e">
        <f t="shared" si="81"/>
        <v>#N/A</v>
      </c>
      <c r="CI39" s="183" t="e">
        <f t="shared" si="82"/>
        <v>#N/A</v>
      </c>
      <c r="CJ39" s="184" t="e">
        <f t="shared" si="83"/>
        <v>#N/A</v>
      </c>
      <c r="CK39" s="177"/>
    </row>
    <row r="40" spans="5:89" ht="16.5" customHeight="1" x14ac:dyDescent="0.35">
      <c r="E40" s="33" t="s">
        <v>3</v>
      </c>
      <c r="F40" s="35" t="s">
        <v>3</v>
      </c>
      <c r="G40" s="10" t="s">
        <v>200</v>
      </c>
      <c r="H40" s="11" t="s">
        <v>200</v>
      </c>
      <c r="I40" s="12"/>
      <c r="J40" s="14"/>
      <c r="K40" s="26"/>
      <c r="L40" s="12"/>
      <c r="M40" s="14"/>
      <c r="N40" s="138"/>
      <c r="O40" s="140"/>
      <c r="P40" s="195">
        <f t="shared" si="33"/>
        <v>0</v>
      </c>
      <c r="Q40" s="20" t="e">
        <f>_xlfn.XLOOKUP(G40,'Content to Structure Ratios'!$D$3:$D$55,'Content to Structure Ratios'!$E$3:$E$55)</f>
        <v>#N/A</v>
      </c>
      <c r="R40" s="183" t="e">
        <f t="shared" si="34"/>
        <v>#N/A</v>
      </c>
      <c r="S40" s="13"/>
      <c r="T40" s="14"/>
      <c r="U40" s="15"/>
      <c r="V40" s="179">
        <f t="shared" si="11"/>
        <v>0</v>
      </c>
      <c r="W40" s="192"/>
      <c r="X40" s="22"/>
      <c r="Y40" s="16"/>
      <c r="Z40" s="16"/>
      <c r="AA40" s="16"/>
      <c r="AB40" s="16"/>
      <c r="AC40" s="16"/>
      <c r="AD40" s="16"/>
      <c r="AE40" s="16"/>
      <c r="AF40" s="16"/>
      <c r="AG40" s="16"/>
      <c r="AH40" s="177"/>
      <c r="AI40" s="178">
        <f t="shared" si="55"/>
        <v>0</v>
      </c>
      <c r="AJ40" s="179">
        <f t="shared" si="45"/>
        <v>0</v>
      </c>
      <c r="AK40" s="179">
        <f t="shared" si="56"/>
        <v>0</v>
      </c>
      <c r="AL40" s="179">
        <f t="shared" si="57"/>
        <v>0</v>
      </c>
      <c r="AM40" s="179">
        <f t="shared" si="58"/>
        <v>0</v>
      </c>
      <c r="AN40" s="179">
        <f t="shared" si="59"/>
        <v>0</v>
      </c>
      <c r="AO40" s="179">
        <f t="shared" si="60"/>
        <v>0</v>
      </c>
      <c r="AP40" s="179">
        <f t="shared" si="61"/>
        <v>0</v>
      </c>
      <c r="AQ40" s="179">
        <f t="shared" si="62"/>
        <v>0</v>
      </c>
      <c r="AR40" s="180">
        <f t="shared" si="63"/>
        <v>0</v>
      </c>
      <c r="AS40" s="181"/>
      <c r="AT40" s="166">
        <f t="shared" si="64"/>
        <v>0</v>
      </c>
      <c r="AU40" s="87">
        <f t="shared" si="65"/>
        <v>0</v>
      </c>
      <c r="AV40" s="87">
        <f t="shared" si="66"/>
        <v>0</v>
      </c>
      <c r="AW40" s="87">
        <f t="shared" si="67"/>
        <v>0</v>
      </c>
      <c r="AX40" s="87">
        <f t="shared" si="68"/>
        <v>0</v>
      </c>
      <c r="AY40" s="87">
        <f t="shared" si="69"/>
        <v>0</v>
      </c>
      <c r="AZ40" s="87">
        <f t="shared" si="70"/>
        <v>0</v>
      </c>
      <c r="BA40" s="87">
        <f t="shared" si="71"/>
        <v>0</v>
      </c>
      <c r="BB40" s="87">
        <f t="shared" si="72"/>
        <v>0</v>
      </c>
      <c r="BC40" s="157">
        <f t="shared" si="73"/>
        <v>0</v>
      </c>
      <c r="BD40" s="177"/>
      <c r="BE40" s="182" t="e" cm="1">
        <f t="array" ref="BE40">IF(AT40="no inundation",0,(_xlfn.XLOOKUP(AT40,Depths,_xlfn.XLOOKUP($G40,Structures,StructureDamages),,-1)+(AT40-MAX(IF(Depths&lt;AT40,Depths)))*(_xlfn.XLOOKUP(AT40,Depths,_xlfn.XLOOKUP($G40,Structures,StructureDamages),,1)-_xlfn.XLOOKUP(AT40,Depths,_xlfn.XLOOKUP($G40,Structures,StructureDamages),,-1))/(MIN(IF(Depths&gt;AT40,Depths))-MAX(IF(Depths&lt;AT40,Depths))))*$P40)</f>
        <v>#N/A</v>
      </c>
      <c r="BF40" s="183" t="e" cm="1">
        <f t="array" ref="BF40">IF(AU40="no inundation",0,(_xlfn.XLOOKUP(AU40,Depths,_xlfn.XLOOKUP($G40,Structures,StructureDamages),,-1)+(AU40-MAX(IF(Depths&lt;AU40,Depths)))*(_xlfn.XLOOKUP(AU40,Depths,_xlfn.XLOOKUP($G40,Structures,StructureDamages),,1)-_xlfn.XLOOKUP(AU40,Depths,_xlfn.XLOOKUP($G40,Structures,StructureDamages),,-1))/(MIN(IF(Depths&gt;AU40,Depths))-MAX(IF(Depths&lt;AU40,Depths))))*$P40)</f>
        <v>#N/A</v>
      </c>
      <c r="BG40" s="183" t="e" cm="1">
        <f t="array" ref="BG40">IF(AV40="no inundation",0,(_xlfn.XLOOKUP(AV40,Depths,_xlfn.XLOOKUP($G40,Structures,StructureDamages),,-1)+(AV40-MAX(IF(Depths&lt;AV40,Depths)))*(_xlfn.XLOOKUP(AV40,Depths,_xlfn.XLOOKUP($G40,Structures,StructureDamages),,1)-_xlfn.XLOOKUP(AV40,Depths,_xlfn.XLOOKUP($G40,Structures,StructureDamages),,-1))/(MIN(IF(Depths&gt;AV40,Depths))-MAX(IF(Depths&lt;AV40,Depths))))*$P40)</f>
        <v>#N/A</v>
      </c>
      <c r="BH40" s="183" t="e" cm="1">
        <f t="array" ref="BH40">IF(AW40="no inundation",0,(_xlfn.XLOOKUP(AW40,Depths,_xlfn.XLOOKUP($G40,Structures,StructureDamages),,-1)+(AW40-MAX(IF(Depths&lt;AW40,Depths)))*(_xlfn.XLOOKUP(AW40,Depths,_xlfn.XLOOKUP($G40,Structures,StructureDamages),,1)-_xlfn.XLOOKUP(AW40,Depths,_xlfn.XLOOKUP($G40,Structures,StructureDamages),,-1))/(MIN(IF(Depths&gt;AW40,Depths))-MAX(IF(Depths&lt;AW40,Depths))))*$P40)</f>
        <v>#N/A</v>
      </c>
      <c r="BI40" s="183" t="e" cm="1">
        <f t="array" ref="BI40">IF(AX40="no inundation",0,(_xlfn.XLOOKUP(AX40,Depths,_xlfn.XLOOKUP($G40,Structures,StructureDamages),,-1)+(AX40-MAX(IF(Depths&lt;AX40,Depths)))*(_xlfn.XLOOKUP(AX40,Depths,_xlfn.XLOOKUP($G40,Structures,StructureDamages),,1)-_xlfn.XLOOKUP(AX40,Depths,_xlfn.XLOOKUP($G40,Structures,StructureDamages),,-1))/(MIN(IF(Depths&gt;AX40,Depths))-MAX(IF(Depths&lt;AX40,Depths))))*$P40)</f>
        <v>#N/A</v>
      </c>
      <c r="BJ40" s="183" t="e" cm="1">
        <f t="array" ref="BJ40">IF(AY40="no inundation",0,(_xlfn.XLOOKUP(AY40,Depths,_xlfn.XLOOKUP($G40,Structures,StructureDamages),,-1)+(AY40-MAX(IF(Depths&lt;AY40,Depths)))*(_xlfn.XLOOKUP(AY40,Depths,_xlfn.XLOOKUP($G40,Structures,StructureDamages),,1)-_xlfn.XLOOKUP(AY40,Depths,_xlfn.XLOOKUP($G40,Structures,StructureDamages),,-1))/(MIN(IF(Depths&gt;AY40,Depths))-MAX(IF(Depths&lt;AY40,Depths))))*$P40)</f>
        <v>#N/A</v>
      </c>
      <c r="BK40" s="183" t="e" cm="1">
        <f t="array" ref="BK40">IF(AZ40="no inundation",0,(_xlfn.XLOOKUP(AZ40,Depths,_xlfn.XLOOKUP($G40,Structures,StructureDamages),,-1)+(AZ40-MAX(IF(Depths&lt;AZ40,Depths)))*(_xlfn.XLOOKUP(AZ40,Depths,_xlfn.XLOOKUP($G40,Structures,StructureDamages),,1)-_xlfn.XLOOKUP(AZ40,Depths,_xlfn.XLOOKUP($G40,Structures,StructureDamages),,-1))/(MIN(IF(Depths&gt;AZ40,Depths))-MAX(IF(Depths&lt;AZ40,Depths))))*$P40)</f>
        <v>#N/A</v>
      </c>
      <c r="BL40" s="183" t="e" cm="1">
        <f t="array" ref="BL40">IF(BA40="no inundation",0,(_xlfn.XLOOKUP(BA40,Depths,_xlfn.XLOOKUP($G40,Structures,StructureDamages),,-1)+(BA40-MAX(IF(Depths&lt;BA40,Depths)))*(_xlfn.XLOOKUP(BA40,Depths,_xlfn.XLOOKUP($G40,Structures,StructureDamages),,1)-_xlfn.XLOOKUP(BA40,Depths,_xlfn.XLOOKUP($G40,Structures,StructureDamages),,-1))/(MIN(IF(Depths&gt;BA40,Depths))-MAX(IF(Depths&lt;BA40,Depths))))*$P40)</f>
        <v>#N/A</v>
      </c>
      <c r="BM40" s="183" t="e" cm="1">
        <f t="array" ref="BM40">IF(BB40="no inundation",0,(_xlfn.XLOOKUP(BB40,Depths,_xlfn.XLOOKUP($G40,Structures,StructureDamages),,-1)+(BB40-MAX(IF(Depths&lt;BB40,Depths)))*(_xlfn.XLOOKUP(BB40,Depths,_xlfn.XLOOKUP($G40,Structures,StructureDamages),,1)-_xlfn.XLOOKUP(BB40,Depths,_xlfn.XLOOKUP($G40,Structures,StructureDamages),,-1))/(MIN(IF(Depths&gt;BB40,Depths))-MAX(IF(Depths&lt;BB40,Depths))))*$P40)</f>
        <v>#N/A</v>
      </c>
      <c r="BN40" s="184" t="e" cm="1">
        <f t="array" ref="BN40">IF(BC40="no inundation",0,(_xlfn.XLOOKUP(BC40,Depths,_xlfn.XLOOKUP($G40,Structures,StructureDamages),,-1)+(BC40-MAX(IF(Depths&lt;BC40,Depths)))*(_xlfn.XLOOKUP(BC40,Depths,_xlfn.XLOOKUP($G40,Structures,StructureDamages),,1)-_xlfn.XLOOKUP(BC40,Depths,_xlfn.XLOOKUP($G40,Structures,StructureDamages),,-1))/(MIN(IF(Depths&gt;BC40,Depths))-MAX(IF(Depths&lt;BC40,Depths))))*$P40)</f>
        <v>#N/A</v>
      </c>
      <c r="BO40" s="185"/>
      <c r="BP40" s="182" t="e" cm="1">
        <f t="array" ref="BP40">IF(AT40="no inundation",0,(_xlfn.XLOOKUP(AT40,Depths,_xlfn.XLOOKUP($G40,Structures,ContentDamages),,-1)+(AT40-MAX(IF(Depths&lt;AT40,Depths)))*(_xlfn.XLOOKUP(AT40,Depths,_xlfn.XLOOKUP($G40,Structures,ContentDamages),,1)-_xlfn.XLOOKUP(AT40,Depths,_xlfn.XLOOKUP($G40,Structures,ContentDamages),,-1))/(MIN(IF(Depths&gt;AT40,Depths))-MAX(IF(Depths&lt;AT40,Depths))))*$R40)</f>
        <v>#N/A</v>
      </c>
      <c r="BQ40" s="183" t="e" cm="1">
        <f t="array" ref="BQ40">IF(AU40="no inundation",0,(_xlfn.XLOOKUP(AU40,Depths,_xlfn.XLOOKUP($G40,Structures,ContentDamages),,-1)+(AU40-MAX(IF(Depths&lt;AU40,Depths)))*(_xlfn.XLOOKUP(AU40,Depths,_xlfn.XLOOKUP($G40,Structures,ContentDamages),,1)-_xlfn.XLOOKUP(AU40,Depths,_xlfn.XLOOKUP($G40,Structures,ContentDamages),,-1))/(MIN(IF(Depths&gt;AU40,Depths))-MAX(IF(Depths&lt;AU40,Depths))))*$R40)</f>
        <v>#N/A</v>
      </c>
      <c r="BR40" s="183" t="e" cm="1">
        <f t="array" ref="BR40">IF(AV40="no inundation",0,(_xlfn.XLOOKUP(AV40,Depths,_xlfn.XLOOKUP($G40,Structures,ContentDamages),,-1)+(AV40-MAX(IF(Depths&lt;AV40,Depths)))*(_xlfn.XLOOKUP(AV40,Depths,_xlfn.XLOOKUP($G40,Structures,ContentDamages),,1)-_xlfn.XLOOKUP(AV40,Depths,_xlfn.XLOOKUP($G40,Structures,ContentDamages),,-1))/(MIN(IF(Depths&gt;AV40,Depths))-MAX(IF(Depths&lt;AV40,Depths))))*$R40)</f>
        <v>#N/A</v>
      </c>
      <c r="BS40" s="183" t="e" cm="1">
        <f t="array" ref="BS40">IF(AW40="no inundation",0,(_xlfn.XLOOKUP(AW40,Depths,_xlfn.XLOOKUP($G40,Structures,ContentDamages),,-1)+(AW40-MAX(IF(Depths&lt;AW40,Depths)))*(_xlfn.XLOOKUP(AW40,Depths,_xlfn.XLOOKUP($G40,Structures,ContentDamages),,1)-_xlfn.XLOOKUP(AW40,Depths,_xlfn.XLOOKUP($G40,Structures,ContentDamages),,-1))/(MIN(IF(Depths&gt;AW40,Depths))-MAX(IF(Depths&lt;AW40,Depths))))*$R40)</f>
        <v>#N/A</v>
      </c>
      <c r="BT40" s="183" t="e" cm="1">
        <f t="array" ref="BT40">IF(AX40="no inundation",0,(_xlfn.XLOOKUP(AX40,Depths,_xlfn.XLOOKUP($G40,Structures,ContentDamages),,-1)+(AX40-MAX(IF(Depths&lt;AX40,Depths)))*(_xlfn.XLOOKUP(AX40,Depths,_xlfn.XLOOKUP($G40,Structures,ContentDamages),,1)-_xlfn.XLOOKUP(AX40,Depths,_xlfn.XLOOKUP($G40,Structures,ContentDamages),,-1))/(MIN(IF(Depths&gt;AX40,Depths))-MAX(IF(Depths&lt;AX40,Depths))))*$R40)</f>
        <v>#N/A</v>
      </c>
      <c r="BU40" s="183" t="e" cm="1">
        <f t="array" ref="BU40">IF(AY40="no inundation",0,(_xlfn.XLOOKUP(AY40,Depths,_xlfn.XLOOKUP($G40,Structures,ContentDamages),,-1)+(AY40-MAX(IF(Depths&lt;AY40,Depths)))*(_xlfn.XLOOKUP(AY40,Depths,_xlfn.XLOOKUP($G40,Structures,ContentDamages),,1)-_xlfn.XLOOKUP(AY40,Depths,_xlfn.XLOOKUP($G40,Structures,ContentDamages),,-1))/(MIN(IF(Depths&gt;AY40,Depths))-MAX(IF(Depths&lt;AY40,Depths))))*$R40)</f>
        <v>#N/A</v>
      </c>
      <c r="BV40" s="183" t="e" cm="1">
        <f t="array" ref="BV40">IF(AZ40="no inundation",0,(_xlfn.XLOOKUP(AZ40,Depths,_xlfn.XLOOKUP($G40,Structures,ContentDamages),,-1)+(AZ40-MAX(IF(Depths&lt;AZ40,Depths)))*(_xlfn.XLOOKUP(AZ40,Depths,_xlfn.XLOOKUP($G40,Structures,ContentDamages),,1)-_xlfn.XLOOKUP(AZ40,Depths,_xlfn.XLOOKUP($G40,Structures,ContentDamages),,-1))/(MIN(IF(Depths&gt;AZ40,Depths))-MAX(IF(Depths&lt;AZ40,Depths))))*$R40)</f>
        <v>#N/A</v>
      </c>
      <c r="BW40" s="183" t="e" cm="1">
        <f t="array" ref="BW40">IF(BA40="no inundation",0,(_xlfn.XLOOKUP(BA40,Depths,_xlfn.XLOOKUP($G40,Structures,ContentDamages),,-1)+(BA40-MAX(IF(Depths&lt;BA40,Depths)))*(_xlfn.XLOOKUP(BA40,Depths,_xlfn.XLOOKUP($G40,Structures,ContentDamages),,1)-_xlfn.XLOOKUP(BA40,Depths,_xlfn.XLOOKUP($G40,Structures,ContentDamages),,-1))/(MIN(IF(Depths&gt;BA40,Depths))-MAX(IF(Depths&lt;BA40,Depths))))*$R40)</f>
        <v>#N/A</v>
      </c>
      <c r="BX40" s="183" t="e" cm="1">
        <f t="array" ref="BX40">IF(BB40="no inundation",0,(_xlfn.XLOOKUP(BB40,Depths,_xlfn.XLOOKUP($G40,Structures,ContentDamages),,-1)+(BB40-MAX(IF(Depths&lt;BB40,Depths)))*(_xlfn.XLOOKUP(BB40,Depths,_xlfn.XLOOKUP($G40,Structures,ContentDamages),,1)-_xlfn.XLOOKUP(BB40,Depths,_xlfn.XLOOKUP($G40,Structures,ContentDamages),,-1))/(MIN(IF(Depths&gt;BB40,Depths))-MAX(IF(Depths&lt;BB40,Depths))))*$R40)</f>
        <v>#N/A</v>
      </c>
      <c r="BY40" s="183" t="e" cm="1">
        <f t="array" ref="BY40">IF(BC40="no inundation",0,(_xlfn.XLOOKUP(BC40,Depths,_xlfn.XLOOKUP($G40,Structures,ContentDamages),,-1)+(BC40-MAX(IF(Depths&lt;BC40,Depths)))*(_xlfn.XLOOKUP(BC40,Depths,_xlfn.XLOOKUP($G40,Structures,ContentDamages),,1)-_xlfn.XLOOKUP(BC40,Depths,_xlfn.XLOOKUP($G40,Structures,ContentDamages),,-1))/(MIN(IF(Depths&gt;BC40,Depths))-MAX(IF(Depths&lt;BC40,Depths))))*$R40)</f>
        <v>#N/A</v>
      </c>
      <c r="BZ40" s="181"/>
      <c r="CA40" s="182" t="e">
        <f t="shared" si="74"/>
        <v>#N/A</v>
      </c>
      <c r="CB40" s="183" t="e">
        <f t="shared" si="75"/>
        <v>#N/A</v>
      </c>
      <c r="CC40" s="183" t="e">
        <f t="shared" si="76"/>
        <v>#N/A</v>
      </c>
      <c r="CD40" s="183" t="e">
        <f t="shared" si="77"/>
        <v>#N/A</v>
      </c>
      <c r="CE40" s="183" t="e">
        <f t="shared" si="78"/>
        <v>#N/A</v>
      </c>
      <c r="CF40" s="183" t="e">
        <f t="shared" si="79"/>
        <v>#N/A</v>
      </c>
      <c r="CG40" s="183" t="e">
        <f t="shared" si="80"/>
        <v>#N/A</v>
      </c>
      <c r="CH40" s="183" t="e">
        <f t="shared" si="81"/>
        <v>#N/A</v>
      </c>
      <c r="CI40" s="183" t="e">
        <f t="shared" si="82"/>
        <v>#N/A</v>
      </c>
      <c r="CJ40" s="184" t="e">
        <f t="shared" si="83"/>
        <v>#N/A</v>
      </c>
      <c r="CK40" s="177"/>
    </row>
    <row r="41" spans="5:89" ht="16.5" customHeight="1" x14ac:dyDescent="0.35">
      <c r="E41" s="33" t="s">
        <v>3</v>
      </c>
      <c r="F41" s="35" t="s">
        <v>3</v>
      </c>
      <c r="G41" s="10" t="s">
        <v>200</v>
      </c>
      <c r="H41" s="11" t="s">
        <v>200</v>
      </c>
      <c r="I41" s="12"/>
      <c r="J41" s="14"/>
      <c r="K41" s="26"/>
      <c r="L41" s="12"/>
      <c r="M41" s="14"/>
      <c r="N41" s="138"/>
      <c r="O41" s="140"/>
      <c r="P41" s="195">
        <f t="shared" si="33"/>
        <v>0</v>
      </c>
      <c r="Q41" s="20" t="e">
        <f>_xlfn.XLOOKUP(G41,'Content to Structure Ratios'!$D$3:$D$55,'Content to Structure Ratios'!$E$3:$E$55)</f>
        <v>#N/A</v>
      </c>
      <c r="R41" s="183" t="e">
        <f t="shared" si="34"/>
        <v>#N/A</v>
      </c>
      <c r="S41" s="13"/>
      <c r="T41" s="14"/>
      <c r="U41" s="15"/>
      <c r="V41" s="179">
        <f t="shared" ref="V41:V72" si="84">S41+U41</f>
        <v>0</v>
      </c>
      <c r="W41" s="192"/>
      <c r="X41" s="22"/>
      <c r="Y41" s="16"/>
      <c r="Z41" s="16"/>
      <c r="AA41" s="16"/>
      <c r="AB41" s="16"/>
      <c r="AC41" s="16"/>
      <c r="AD41" s="16"/>
      <c r="AE41" s="16"/>
      <c r="AF41" s="16"/>
      <c r="AG41" s="16"/>
      <c r="AH41" s="177"/>
      <c r="AI41" s="178">
        <f t="shared" si="55"/>
        <v>0</v>
      </c>
      <c r="AJ41" s="179">
        <f t="shared" si="45"/>
        <v>0</v>
      </c>
      <c r="AK41" s="179">
        <f t="shared" si="56"/>
        <v>0</v>
      </c>
      <c r="AL41" s="179">
        <f t="shared" si="57"/>
        <v>0</v>
      </c>
      <c r="AM41" s="179">
        <f t="shared" si="58"/>
        <v>0</v>
      </c>
      <c r="AN41" s="179">
        <f t="shared" si="59"/>
        <v>0</v>
      </c>
      <c r="AO41" s="179">
        <f t="shared" si="60"/>
        <v>0</v>
      </c>
      <c r="AP41" s="179">
        <f t="shared" si="61"/>
        <v>0</v>
      </c>
      <c r="AQ41" s="179">
        <f t="shared" si="62"/>
        <v>0</v>
      </c>
      <c r="AR41" s="180">
        <f t="shared" si="63"/>
        <v>0</v>
      </c>
      <c r="AS41" s="181"/>
      <c r="AT41" s="166">
        <f t="shared" si="64"/>
        <v>0</v>
      </c>
      <c r="AU41" s="87">
        <f t="shared" si="65"/>
        <v>0</v>
      </c>
      <c r="AV41" s="87">
        <f t="shared" si="66"/>
        <v>0</v>
      </c>
      <c r="AW41" s="87">
        <f t="shared" si="67"/>
        <v>0</v>
      </c>
      <c r="AX41" s="87">
        <f t="shared" si="68"/>
        <v>0</v>
      </c>
      <c r="AY41" s="87">
        <f t="shared" si="69"/>
        <v>0</v>
      </c>
      <c r="AZ41" s="87">
        <f t="shared" si="70"/>
        <v>0</v>
      </c>
      <c r="BA41" s="87">
        <f t="shared" si="71"/>
        <v>0</v>
      </c>
      <c r="BB41" s="87">
        <f t="shared" si="72"/>
        <v>0</v>
      </c>
      <c r="BC41" s="157">
        <f t="shared" si="73"/>
        <v>0</v>
      </c>
      <c r="BD41" s="177"/>
      <c r="BE41" s="182" t="e" cm="1">
        <f t="array" ref="BE41">IF(AT41="no inundation",0,(_xlfn.XLOOKUP(AT41,Depths,_xlfn.XLOOKUP($G41,Structures,StructureDamages),,-1)+(AT41-MAX(IF(Depths&lt;AT41,Depths)))*(_xlfn.XLOOKUP(AT41,Depths,_xlfn.XLOOKUP($G41,Structures,StructureDamages),,1)-_xlfn.XLOOKUP(AT41,Depths,_xlfn.XLOOKUP($G41,Structures,StructureDamages),,-1))/(MIN(IF(Depths&gt;AT41,Depths))-MAX(IF(Depths&lt;AT41,Depths))))*$P41)</f>
        <v>#N/A</v>
      </c>
      <c r="BF41" s="183" t="e" cm="1">
        <f t="array" ref="BF41">IF(AU41="no inundation",0,(_xlfn.XLOOKUP(AU41,Depths,_xlfn.XLOOKUP($G41,Structures,StructureDamages),,-1)+(AU41-MAX(IF(Depths&lt;AU41,Depths)))*(_xlfn.XLOOKUP(AU41,Depths,_xlfn.XLOOKUP($G41,Structures,StructureDamages),,1)-_xlfn.XLOOKUP(AU41,Depths,_xlfn.XLOOKUP($G41,Structures,StructureDamages),,-1))/(MIN(IF(Depths&gt;AU41,Depths))-MAX(IF(Depths&lt;AU41,Depths))))*$P41)</f>
        <v>#N/A</v>
      </c>
      <c r="BG41" s="183" t="e" cm="1">
        <f t="array" ref="BG41">IF(AV41="no inundation",0,(_xlfn.XLOOKUP(AV41,Depths,_xlfn.XLOOKUP($G41,Structures,StructureDamages),,-1)+(AV41-MAX(IF(Depths&lt;AV41,Depths)))*(_xlfn.XLOOKUP(AV41,Depths,_xlfn.XLOOKUP($G41,Structures,StructureDamages),,1)-_xlfn.XLOOKUP(AV41,Depths,_xlfn.XLOOKUP($G41,Structures,StructureDamages),,-1))/(MIN(IF(Depths&gt;AV41,Depths))-MAX(IF(Depths&lt;AV41,Depths))))*$P41)</f>
        <v>#N/A</v>
      </c>
      <c r="BH41" s="183" t="e" cm="1">
        <f t="array" ref="BH41">IF(AW41="no inundation",0,(_xlfn.XLOOKUP(AW41,Depths,_xlfn.XLOOKUP($G41,Structures,StructureDamages),,-1)+(AW41-MAX(IF(Depths&lt;AW41,Depths)))*(_xlfn.XLOOKUP(AW41,Depths,_xlfn.XLOOKUP($G41,Structures,StructureDamages),,1)-_xlfn.XLOOKUP(AW41,Depths,_xlfn.XLOOKUP($G41,Structures,StructureDamages),,-1))/(MIN(IF(Depths&gt;AW41,Depths))-MAX(IF(Depths&lt;AW41,Depths))))*$P41)</f>
        <v>#N/A</v>
      </c>
      <c r="BI41" s="183" t="e" cm="1">
        <f t="array" ref="BI41">IF(AX41="no inundation",0,(_xlfn.XLOOKUP(AX41,Depths,_xlfn.XLOOKUP($G41,Structures,StructureDamages),,-1)+(AX41-MAX(IF(Depths&lt;AX41,Depths)))*(_xlfn.XLOOKUP(AX41,Depths,_xlfn.XLOOKUP($G41,Structures,StructureDamages),,1)-_xlfn.XLOOKUP(AX41,Depths,_xlfn.XLOOKUP($G41,Structures,StructureDamages),,-1))/(MIN(IF(Depths&gt;AX41,Depths))-MAX(IF(Depths&lt;AX41,Depths))))*$P41)</f>
        <v>#N/A</v>
      </c>
      <c r="BJ41" s="183" t="e" cm="1">
        <f t="array" ref="BJ41">IF(AY41="no inundation",0,(_xlfn.XLOOKUP(AY41,Depths,_xlfn.XLOOKUP($G41,Structures,StructureDamages),,-1)+(AY41-MAX(IF(Depths&lt;AY41,Depths)))*(_xlfn.XLOOKUP(AY41,Depths,_xlfn.XLOOKUP($G41,Structures,StructureDamages),,1)-_xlfn.XLOOKUP(AY41,Depths,_xlfn.XLOOKUP($G41,Structures,StructureDamages),,-1))/(MIN(IF(Depths&gt;AY41,Depths))-MAX(IF(Depths&lt;AY41,Depths))))*$P41)</f>
        <v>#N/A</v>
      </c>
      <c r="BK41" s="183" t="e" cm="1">
        <f t="array" ref="BK41">IF(AZ41="no inundation",0,(_xlfn.XLOOKUP(AZ41,Depths,_xlfn.XLOOKUP($G41,Structures,StructureDamages),,-1)+(AZ41-MAX(IF(Depths&lt;AZ41,Depths)))*(_xlfn.XLOOKUP(AZ41,Depths,_xlfn.XLOOKUP($G41,Structures,StructureDamages),,1)-_xlfn.XLOOKUP(AZ41,Depths,_xlfn.XLOOKUP($G41,Structures,StructureDamages),,-1))/(MIN(IF(Depths&gt;AZ41,Depths))-MAX(IF(Depths&lt;AZ41,Depths))))*$P41)</f>
        <v>#N/A</v>
      </c>
      <c r="BL41" s="183" t="e" cm="1">
        <f t="array" ref="BL41">IF(BA41="no inundation",0,(_xlfn.XLOOKUP(BA41,Depths,_xlfn.XLOOKUP($G41,Structures,StructureDamages),,-1)+(BA41-MAX(IF(Depths&lt;BA41,Depths)))*(_xlfn.XLOOKUP(BA41,Depths,_xlfn.XLOOKUP($G41,Structures,StructureDamages),,1)-_xlfn.XLOOKUP(BA41,Depths,_xlfn.XLOOKUP($G41,Structures,StructureDamages),,-1))/(MIN(IF(Depths&gt;BA41,Depths))-MAX(IF(Depths&lt;BA41,Depths))))*$P41)</f>
        <v>#N/A</v>
      </c>
      <c r="BM41" s="183" t="e" cm="1">
        <f t="array" ref="BM41">IF(BB41="no inundation",0,(_xlfn.XLOOKUP(BB41,Depths,_xlfn.XLOOKUP($G41,Structures,StructureDamages),,-1)+(BB41-MAX(IF(Depths&lt;BB41,Depths)))*(_xlfn.XLOOKUP(BB41,Depths,_xlfn.XLOOKUP($G41,Structures,StructureDamages),,1)-_xlfn.XLOOKUP(BB41,Depths,_xlfn.XLOOKUP($G41,Structures,StructureDamages),,-1))/(MIN(IF(Depths&gt;BB41,Depths))-MAX(IF(Depths&lt;BB41,Depths))))*$P41)</f>
        <v>#N/A</v>
      </c>
      <c r="BN41" s="184" t="e" cm="1">
        <f t="array" ref="BN41">IF(BC41="no inundation",0,(_xlfn.XLOOKUP(BC41,Depths,_xlfn.XLOOKUP($G41,Structures,StructureDamages),,-1)+(BC41-MAX(IF(Depths&lt;BC41,Depths)))*(_xlfn.XLOOKUP(BC41,Depths,_xlfn.XLOOKUP($G41,Structures,StructureDamages),,1)-_xlfn.XLOOKUP(BC41,Depths,_xlfn.XLOOKUP($G41,Structures,StructureDamages),,-1))/(MIN(IF(Depths&gt;BC41,Depths))-MAX(IF(Depths&lt;BC41,Depths))))*$P41)</f>
        <v>#N/A</v>
      </c>
      <c r="BO41" s="185"/>
      <c r="BP41" s="182" t="e" cm="1">
        <f t="array" ref="BP41">IF(AT41="no inundation",0,(_xlfn.XLOOKUP(AT41,Depths,_xlfn.XLOOKUP($G41,Structures,ContentDamages),,-1)+(AT41-MAX(IF(Depths&lt;AT41,Depths)))*(_xlfn.XLOOKUP(AT41,Depths,_xlfn.XLOOKUP($G41,Structures,ContentDamages),,1)-_xlfn.XLOOKUP(AT41,Depths,_xlfn.XLOOKUP($G41,Structures,ContentDamages),,-1))/(MIN(IF(Depths&gt;AT41,Depths))-MAX(IF(Depths&lt;AT41,Depths))))*$R41)</f>
        <v>#N/A</v>
      </c>
      <c r="BQ41" s="183" t="e" cm="1">
        <f t="array" ref="BQ41">IF(AU41="no inundation",0,(_xlfn.XLOOKUP(AU41,Depths,_xlfn.XLOOKUP($G41,Structures,ContentDamages),,-1)+(AU41-MAX(IF(Depths&lt;AU41,Depths)))*(_xlfn.XLOOKUP(AU41,Depths,_xlfn.XLOOKUP($G41,Structures,ContentDamages),,1)-_xlfn.XLOOKUP(AU41,Depths,_xlfn.XLOOKUP($G41,Structures,ContentDamages),,-1))/(MIN(IF(Depths&gt;AU41,Depths))-MAX(IF(Depths&lt;AU41,Depths))))*$R41)</f>
        <v>#N/A</v>
      </c>
      <c r="BR41" s="183" t="e" cm="1">
        <f t="array" ref="BR41">IF(AV41="no inundation",0,(_xlfn.XLOOKUP(AV41,Depths,_xlfn.XLOOKUP($G41,Structures,ContentDamages),,-1)+(AV41-MAX(IF(Depths&lt;AV41,Depths)))*(_xlfn.XLOOKUP(AV41,Depths,_xlfn.XLOOKUP($G41,Structures,ContentDamages),,1)-_xlfn.XLOOKUP(AV41,Depths,_xlfn.XLOOKUP($G41,Structures,ContentDamages),,-1))/(MIN(IF(Depths&gt;AV41,Depths))-MAX(IF(Depths&lt;AV41,Depths))))*$R41)</f>
        <v>#N/A</v>
      </c>
      <c r="BS41" s="183" t="e" cm="1">
        <f t="array" ref="BS41">IF(AW41="no inundation",0,(_xlfn.XLOOKUP(AW41,Depths,_xlfn.XLOOKUP($G41,Structures,ContentDamages),,-1)+(AW41-MAX(IF(Depths&lt;AW41,Depths)))*(_xlfn.XLOOKUP(AW41,Depths,_xlfn.XLOOKUP($G41,Structures,ContentDamages),,1)-_xlfn.XLOOKUP(AW41,Depths,_xlfn.XLOOKUP($G41,Structures,ContentDamages),,-1))/(MIN(IF(Depths&gt;AW41,Depths))-MAX(IF(Depths&lt;AW41,Depths))))*$R41)</f>
        <v>#N/A</v>
      </c>
      <c r="BT41" s="183" t="e" cm="1">
        <f t="array" ref="BT41">IF(AX41="no inundation",0,(_xlfn.XLOOKUP(AX41,Depths,_xlfn.XLOOKUP($G41,Structures,ContentDamages),,-1)+(AX41-MAX(IF(Depths&lt;AX41,Depths)))*(_xlfn.XLOOKUP(AX41,Depths,_xlfn.XLOOKUP($G41,Structures,ContentDamages),,1)-_xlfn.XLOOKUP(AX41,Depths,_xlfn.XLOOKUP($G41,Structures,ContentDamages),,-1))/(MIN(IF(Depths&gt;AX41,Depths))-MAX(IF(Depths&lt;AX41,Depths))))*$R41)</f>
        <v>#N/A</v>
      </c>
      <c r="BU41" s="183" t="e" cm="1">
        <f t="array" ref="BU41">IF(AY41="no inundation",0,(_xlfn.XLOOKUP(AY41,Depths,_xlfn.XLOOKUP($G41,Structures,ContentDamages),,-1)+(AY41-MAX(IF(Depths&lt;AY41,Depths)))*(_xlfn.XLOOKUP(AY41,Depths,_xlfn.XLOOKUP($G41,Structures,ContentDamages),,1)-_xlfn.XLOOKUP(AY41,Depths,_xlfn.XLOOKUP($G41,Structures,ContentDamages),,-1))/(MIN(IF(Depths&gt;AY41,Depths))-MAX(IF(Depths&lt;AY41,Depths))))*$R41)</f>
        <v>#N/A</v>
      </c>
      <c r="BV41" s="183" t="e" cm="1">
        <f t="array" ref="BV41">IF(AZ41="no inundation",0,(_xlfn.XLOOKUP(AZ41,Depths,_xlfn.XLOOKUP($G41,Structures,ContentDamages),,-1)+(AZ41-MAX(IF(Depths&lt;AZ41,Depths)))*(_xlfn.XLOOKUP(AZ41,Depths,_xlfn.XLOOKUP($G41,Structures,ContentDamages),,1)-_xlfn.XLOOKUP(AZ41,Depths,_xlfn.XLOOKUP($G41,Structures,ContentDamages),,-1))/(MIN(IF(Depths&gt;AZ41,Depths))-MAX(IF(Depths&lt;AZ41,Depths))))*$R41)</f>
        <v>#N/A</v>
      </c>
      <c r="BW41" s="183" t="e" cm="1">
        <f t="array" ref="BW41">IF(BA41="no inundation",0,(_xlfn.XLOOKUP(BA41,Depths,_xlfn.XLOOKUP($G41,Structures,ContentDamages),,-1)+(BA41-MAX(IF(Depths&lt;BA41,Depths)))*(_xlfn.XLOOKUP(BA41,Depths,_xlfn.XLOOKUP($G41,Structures,ContentDamages),,1)-_xlfn.XLOOKUP(BA41,Depths,_xlfn.XLOOKUP($G41,Structures,ContentDamages),,-1))/(MIN(IF(Depths&gt;BA41,Depths))-MAX(IF(Depths&lt;BA41,Depths))))*$R41)</f>
        <v>#N/A</v>
      </c>
      <c r="BX41" s="183" t="e" cm="1">
        <f t="array" ref="BX41">IF(BB41="no inundation",0,(_xlfn.XLOOKUP(BB41,Depths,_xlfn.XLOOKUP($G41,Structures,ContentDamages),,-1)+(BB41-MAX(IF(Depths&lt;BB41,Depths)))*(_xlfn.XLOOKUP(BB41,Depths,_xlfn.XLOOKUP($G41,Structures,ContentDamages),,1)-_xlfn.XLOOKUP(BB41,Depths,_xlfn.XLOOKUP($G41,Structures,ContentDamages),,-1))/(MIN(IF(Depths&gt;BB41,Depths))-MAX(IF(Depths&lt;BB41,Depths))))*$R41)</f>
        <v>#N/A</v>
      </c>
      <c r="BY41" s="183" t="e" cm="1">
        <f t="array" ref="BY41">IF(BC41="no inundation",0,(_xlfn.XLOOKUP(BC41,Depths,_xlfn.XLOOKUP($G41,Structures,ContentDamages),,-1)+(BC41-MAX(IF(Depths&lt;BC41,Depths)))*(_xlfn.XLOOKUP(BC41,Depths,_xlfn.XLOOKUP($G41,Structures,ContentDamages),,1)-_xlfn.XLOOKUP(BC41,Depths,_xlfn.XLOOKUP($G41,Structures,ContentDamages),,-1))/(MIN(IF(Depths&gt;BC41,Depths))-MAX(IF(Depths&lt;BC41,Depths))))*$R41)</f>
        <v>#N/A</v>
      </c>
      <c r="BZ41" s="181"/>
      <c r="CA41" s="182" t="e">
        <f t="shared" si="74"/>
        <v>#N/A</v>
      </c>
      <c r="CB41" s="183" t="e">
        <f t="shared" si="75"/>
        <v>#N/A</v>
      </c>
      <c r="CC41" s="183" t="e">
        <f t="shared" si="76"/>
        <v>#N/A</v>
      </c>
      <c r="CD41" s="183" t="e">
        <f t="shared" si="77"/>
        <v>#N/A</v>
      </c>
      <c r="CE41" s="183" t="e">
        <f t="shared" si="78"/>
        <v>#N/A</v>
      </c>
      <c r="CF41" s="183" t="e">
        <f t="shared" si="79"/>
        <v>#N/A</v>
      </c>
      <c r="CG41" s="183" t="e">
        <f t="shared" si="80"/>
        <v>#N/A</v>
      </c>
      <c r="CH41" s="183" t="e">
        <f t="shared" si="81"/>
        <v>#N/A</v>
      </c>
      <c r="CI41" s="183" t="e">
        <f t="shared" si="82"/>
        <v>#N/A</v>
      </c>
      <c r="CJ41" s="184" t="e">
        <f t="shared" si="83"/>
        <v>#N/A</v>
      </c>
      <c r="CK41" s="177"/>
    </row>
    <row r="42" spans="5:89" ht="16.5" customHeight="1" x14ac:dyDescent="0.35">
      <c r="E42" s="33" t="s">
        <v>3</v>
      </c>
      <c r="F42" s="35" t="s">
        <v>3</v>
      </c>
      <c r="G42" s="10" t="s">
        <v>200</v>
      </c>
      <c r="H42" s="11" t="s">
        <v>200</v>
      </c>
      <c r="I42" s="12"/>
      <c r="J42" s="14"/>
      <c r="K42" s="26"/>
      <c r="L42" s="12"/>
      <c r="M42" s="14"/>
      <c r="N42" s="138"/>
      <c r="O42" s="140"/>
      <c r="P42" s="195">
        <f t="shared" si="33"/>
        <v>0</v>
      </c>
      <c r="Q42" s="20" t="e">
        <f>_xlfn.XLOOKUP(G42,'Content to Structure Ratios'!$D$3:$D$55,'Content to Structure Ratios'!$E$3:$E$55)</f>
        <v>#N/A</v>
      </c>
      <c r="R42" s="183" t="e">
        <f t="shared" si="34"/>
        <v>#N/A</v>
      </c>
      <c r="S42" s="13"/>
      <c r="T42" s="14"/>
      <c r="U42" s="15"/>
      <c r="V42" s="179">
        <f t="shared" si="84"/>
        <v>0</v>
      </c>
      <c r="W42" s="192"/>
      <c r="X42" s="22"/>
      <c r="Y42" s="16"/>
      <c r="Z42" s="16"/>
      <c r="AA42" s="16"/>
      <c r="AB42" s="16"/>
      <c r="AC42" s="16"/>
      <c r="AD42" s="16"/>
      <c r="AE42" s="16"/>
      <c r="AF42" s="16"/>
      <c r="AG42" s="16"/>
      <c r="AH42" s="177"/>
      <c r="AI42" s="178">
        <f t="shared" si="55"/>
        <v>0</v>
      </c>
      <c r="AJ42" s="179">
        <f t="shared" si="45"/>
        <v>0</v>
      </c>
      <c r="AK42" s="179">
        <f t="shared" si="56"/>
        <v>0</v>
      </c>
      <c r="AL42" s="179">
        <f t="shared" si="57"/>
        <v>0</v>
      </c>
      <c r="AM42" s="179">
        <f t="shared" si="58"/>
        <v>0</v>
      </c>
      <c r="AN42" s="179">
        <f t="shared" si="59"/>
        <v>0</v>
      </c>
      <c r="AO42" s="179">
        <f t="shared" si="60"/>
        <v>0</v>
      </c>
      <c r="AP42" s="179">
        <f t="shared" si="61"/>
        <v>0</v>
      </c>
      <c r="AQ42" s="179">
        <f t="shared" si="62"/>
        <v>0</v>
      </c>
      <c r="AR42" s="180">
        <f t="shared" si="63"/>
        <v>0</v>
      </c>
      <c r="AS42" s="181"/>
      <c r="AT42" s="166">
        <f t="shared" si="64"/>
        <v>0</v>
      </c>
      <c r="AU42" s="87">
        <f t="shared" si="65"/>
        <v>0</v>
      </c>
      <c r="AV42" s="87">
        <f t="shared" si="66"/>
        <v>0</v>
      </c>
      <c r="AW42" s="87">
        <f t="shared" si="67"/>
        <v>0</v>
      </c>
      <c r="AX42" s="87">
        <f t="shared" si="68"/>
        <v>0</v>
      </c>
      <c r="AY42" s="87">
        <f t="shared" si="69"/>
        <v>0</v>
      </c>
      <c r="AZ42" s="87">
        <f t="shared" si="70"/>
        <v>0</v>
      </c>
      <c r="BA42" s="87">
        <f t="shared" si="71"/>
        <v>0</v>
      </c>
      <c r="BB42" s="87">
        <f t="shared" si="72"/>
        <v>0</v>
      </c>
      <c r="BC42" s="157">
        <f t="shared" si="73"/>
        <v>0</v>
      </c>
      <c r="BD42" s="177"/>
      <c r="BE42" s="182" t="e" cm="1">
        <f t="array" ref="BE42">IF(AT42="no inundation",0,(_xlfn.XLOOKUP(AT42,Depths,_xlfn.XLOOKUP($G42,Structures,StructureDamages),,-1)+(AT42-MAX(IF(Depths&lt;AT42,Depths)))*(_xlfn.XLOOKUP(AT42,Depths,_xlfn.XLOOKUP($G42,Structures,StructureDamages),,1)-_xlfn.XLOOKUP(AT42,Depths,_xlfn.XLOOKUP($G42,Structures,StructureDamages),,-1))/(MIN(IF(Depths&gt;AT42,Depths))-MAX(IF(Depths&lt;AT42,Depths))))*$P42)</f>
        <v>#N/A</v>
      </c>
      <c r="BF42" s="183" t="e" cm="1">
        <f t="array" ref="BF42">IF(AU42="no inundation",0,(_xlfn.XLOOKUP(AU42,Depths,_xlfn.XLOOKUP($G42,Structures,StructureDamages),,-1)+(AU42-MAX(IF(Depths&lt;AU42,Depths)))*(_xlfn.XLOOKUP(AU42,Depths,_xlfn.XLOOKUP($G42,Structures,StructureDamages),,1)-_xlfn.XLOOKUP(AU42,Depths,_xlfn.XLOOKUP($G42,Structures,StructureDamages),,-1))/(MIN(IF(Depths&gt;AU42,Depths))-MAX(IF(Depths&lt;AU42,Depths))))*$P42)</f>
        <v>#N/A</v>
      </c>
      <c r="BG42" s="183" t="e" cm="1">
        <f t="array" ref="BG42">IF(AV42="no inundation",0,(_xlfn.XLOOKUP(AV42,Depths,_xlfn.XLOOKUP($G42,Structures,StructureDamages),,-1)+(AV42-MAX(IF(Depths&lt;AV42,Depths)))*(_xlfn.XLOOKUP(AV42,Depths,_xlfn.XLOOKUP($G42,Structures,StructureDamages),,1)-_xlfn.XLOOKUP(AV42,Depths,_xlfn.XLOOKUP($G42,Structures,StructureDamages),,-1))/(MIN(IF(Depths&gt;AV42,Depths))-MAX(IF(Depths&lt;AV42,Depths))))*$P42)</f>
        <v>#N/A</v>
      </c>
      <c r="BH42" s="183" t="e" cm="1">
        <f t="array" ref="BH42">IF(AW42="no inundation",0,(_xlfn.XLOOKUP(AW42,Depths,_xlfn.XLOOKUP($G42,Structures,StructureDamages),,-1)+(AW42-MAX(IF(Depths&lt;AW42,Depths)))*(_xlfn.XLOOKUP(AW42,Depths,_xlfn.XLOOKUP($G42,Structures,StructureDamages),,1)-_xlfn.XLOOKUP(AW42,Depths,_xlfn.XLOOKUP($G42,Structures,StructureDamages),,-1))/(MIN(IF(Depths&gt;AW42,Depths))-MAX(IF(Depths&lt;AW42,Depths))))*$P42)</f>
        <v>#N/A</v>
      </c>
      <c r="BI42" s="183" t="e" cm="1">
        <f t="array" ref="BI42">IF(AX42="no inundation",0,(_xlfn.XLOOKUP(AX42,Depths,_xlfn.XLOOKUP($G42,Structures,StructureDamages),,-1)+(AX42-MAX(IF(Depths&lt;AX42,Depths)))*(_xlfn.XLOOKUP(AX42,Depths,_xlfn.XLOOKUP($G42,Structures,StructureDamages),,1)-_xlfn.XLOOKUP(AX42,Depths,_xlfn.XLOOKUP($G42,Structures,StructureDamages),,-1))/(MIN(IF(Depths&gt;AX42,Depths))-MAX(IF(Depths&lt;AX42,Depths))))*$P42)</f>
        <v>#N/A</v>
      </c>
      <c r="BJ42" s="183" t="e" cm="1">
        <f t="array" ref="BJ42">IF(AY42="no inundation",0,(_xlfn.XLOOKUP(AY42,Depths,_xlfn.XLOOKUP($G42,Structures,StructureDamages),,-1)+(AY42-MAX(IF(Depths&lt;AY42,Depths)))*(_xlfn.XLOOKUP(AY42,Depths,_xlfn.XLOOKUP($G42,Structures,StructureDamages),,1)-_xlfn.XLOOKUP(AY42,Depths,_xlfn.XLOOKUP($G42,Structures,StructureDamages),,-1))/(MIN(IF(Depths&gt;AY42,Depths))-MAX(IF(Depths&lt;AY42,Depths))))*$P42)</f>
        <v>#N/A</v>
      </c>
      <c r="BK42" s="183" t="e" cm="1">
        <f t="array" ref="BK42">IF(AZ42="no inundation",0,(_xlfn.XLOOKUP(AZ42,Depths,_xlfn.XLOOKUP($G42,Structures,StructureDamages),,-1)+(AZ42-MAX(IF(Depths&lt;AZ42,Depths)))*(_xlfn.XLOOKUP(AZ42,Depths,_xlfn.XLOOKUP($G42,Structures,StructureDamages),,1)-_xlfn.XLOOKUP(AZ42,Depths,_xlfn.XLOOKUP($G42,Structures,StructureDamages),,-1))/(MIN(IF(Depths&gt;AZ42,Depths))-MAX(IF(Depths&lt;AZ42,Depths))))*$P42)</f>
        <v>#N/A</v>
      </c>
      <c r="BL42" s="183" t="e" cm="1">
        <f t="array" ref="BL42">IF(BA42="no inundation",0,(_xlfn.XLOOKUP(BA42,Depths,_xlfn.XLOOKUP($G42,Structures,StructureDamages),,-1)+(BA42-MAX(IF(Depths&lt;BA42,Depths)))*(_xlfn.XLOOKUP(BA42,Depths,_xlfn.XLOOKUP($G42,Structures,StructureDamages),,1)-_xlfn.XLOOKUP(BA42,Depths,_xlfn.XLOOKUP($G42,Structures,StructureDamages),,-1))/(MIN(IF(Depths&gt;BA42,Depths))-MAX(IF(Depths&lt;BA42,Depths))))*$P42)</f>
        <v>#N/A</v>
      </c>
      <c r="BM42" s="183" t="e" cm="1">
        <f t="array" ref="BM42">IF(BB42="no inundation",0,(_xlfn.XLOOKUP(BB42,Depths,_xlfn.XLOOKUP($G42,Structures,StructureDamages),,-1)+(BB42-MAX(IF(Depths&lt;BB42,Depths)))*(_xlfn.XLOOKUP(BB42,Depths,_xlfn.XLOOKUP($G42,Structures,StructureDamages),,1)-_xlfn.XLOOKUP(BB42,Depths,_xlfn.XLOOKUP($G42,Structures,StructureDamages),,-1))/(MIN(IF(Depths&gt;BB42,Depths))-MAX(IF(Depths&lt;BB42,Depths))))*$P42)</f>
        <v>#N/A</v>
      </c>
      <c r="BN42" s="184" t="e" cm="1">
        <f t="array" ref="BN42">IF(BC42="no inundation",0,(_xlfn.XLOOKUP(BC42,Depths,_xlfn.XLOOKUP($G42,Structures,StructureDamages),,-1)+(BC42-MAX(IF(Depths&lt;BC42,Depths)))*(_xlfn.XLOOKUP(BC42,Depths,_xlfn.XLOOKUP($G42,Structures,StructureDamages),,1)-_xlfn.XLOOKUP(BC42,Depths,_xlfn.XLOOKUP($G42,Structures,StructureDamages),,-1))/(MIN(IF(Depths&gt;BC42,Depths))-MAX(IF(Depths&lt;BC42,Depths))))*$P42)</f>
        <v>#N/A</v>
      </c>
      <c r="BO42" s="185"/>
      <c r="BP42" s="182" t="e" cm="1">
        <f t="array" ref="BP42">IF(AT42="no inundation",0,(_xlfn.XLOOKUP(AT42,Depths,_xlfn.XLOOKUP($G42,Structures,ContentDamages),,-1)+(AT42-MAX(IF(Depths&lt;AT42,Depths)))*(_xlfn.XLOOKUP(AT42,Depths,_xlfn.XLOOKUP($G42,Structures,ContentDamages),,1)-_xlfn.XLOOKUP(AT42,Depths,_xlfn.XLOOKUP($G42,Structures,ContentDamages),,-1))/(MIN(IF(Depths&gt;AT42,Depths))-MAX(IF(Depths&lt;AT42,Depths))))*$R42)</f>
        <v>#N/A</v>
      </c>
      <c r="BQ42" s="183" t="e" cm="1">
        <f t="array" ref="BQ42">IF(AU42="no inundation",0,(_xlfn.XLOOKUP(AU42,Depths,_xlfn.XLOOKUP($G42,Structures,ContentDamages),,-1)+(AU42-MAX(IF(Depths&lt;AU42,Depths)))*(_xlfn.XLOOKUP(AU42,Depths,_xlfn.XLOOKUP($G42,Structures,ContentDamages),,1)-_xlfn.XLOOKUP(AU42,Depths,_xlfn.XLOOKUP($G42,Structures,ContentDamages),,-1))/(MIN(IF(Depths&gt;AU42,Depths))-MAX(IF(Depths&lt;AU42,Depths))))*$R42)</f>
        <v>#N/A</v>
      </c>
      <c r="BR42" s="183" t="e" cm="1">
        <f t="array" ref="BR42">IF(AV42="no inundation",0,(_xlfn.XLOOKUP(AV42,Depths,_xlfn.XLOOKUP($G42,Structures,ContentDamages),,-1)+(AV42-MAX(IF(Depths&lt;AV42,Depths)))*(_xlfn.XLOOKUP(AV42,Depths,_xlfn.XLOOKUP($G42,Structures,ContentDamages),,1)-_xlfn.XLOOKUP(AV42,Depths,_xlfn.XLOOKUP($G42,Structures,ContentDamages),,-1))/(MIN(IF(Depths&gt;AV42,Depths))-MAX(IF(Depths&lt;AV42,Depths))))*$R42)</f>
        <v>#N/A</v>
      </c>
      <c r="BS42" s="183" t="e" cm="1">
        <f t="array" ref="BS42">IF(AW42="no inundation",0,(_xlfn.XLOOKUP(AW42,Depths,_xlfn.XLOOKUP($G42,Structures,ContentDamages),,-1)+(AW42-MAX(IF(Depths&lt;AW42,Depths)))*(_xlfn.XLOOKUP(AW42,Depths,_xlfn.XLOOKUP($G42,Structures,ContentDamages),,1)-_xlfn.XLOOKUP(AW42,Depths,_xlfn.XLOOKUP($G42,Structures,ContentDamages),,-1))/(MIN(IF(Depths&gt;AW42,Depths))-MAX(IF(Depths&lt;AW42,Depths))))*$R42)</f>
        <v>#N/A</v>
      </c>
      <c r="BT42" s="183" t="e" cm="1">
        <f t="array" ref="BT42">IF(AX42="no inundation",0,(_xlfn.XLOOKUP(AX42,Depths,_xlfn.XLOOKUP($G42,Structures,ContentDamages),,-1)+(AX42-MAX(IF(Depths&lt;AX42,Depths)))*(_xlfn.XLOOKUP(AX42,Depths,_xlfn.XLOOKUP($G42,Structures,ContentDamages),,1)-_xlfn.XLOOKUP(AX42,Depths,_xlfn.XLOOKUP($G42,Structures,ContentDamages),,-1))/(MIN(IF(Depths&gt;AX42,Depths))-MAX(IF(Depths&lt;AX42,Depths))))*$R42)</f>
        <v>#N/A</v>
      </c>
      <c r="BU42" s="183" t="e" cm="1">
        <f t="array" ref="BU42">IF(AY42="no inundation",0,(_xlfn.XLOOKUP(AY42,Depths,_xlfn.XLOOKUP($G42,Structures,ContentDamages),,-1)+(AY42-MAX(IF(Depths&lt;AY42,Depths)))*(_xlfn.XLOOKUP(AY42,Depths,_xlfn.XLOOKUP($G42,Structures,ContentDamages),,1)-_xlfn.XLOOKUP(AY42,Depths,_xlfn.XLOOKUP($G42,Structures,ContentDamages),,-1))/(MIN(IF(Depths&gt;AY42,Depths))-MAX(IF(Depths&lt;AY42,Depths))))*$R42)</f>
        <v>#N/A</v>
      </c>
      <c r="BV42" s="183" t="e" cm="1">
        <f t="array" ref="BV42">IF(AZ42="no inundation",0,(_xlfn.XLOOKUP(AZ42,Depths,_xlfn.XLOOKUP($G42,Structures,ContentDamages),,-1)+(AZ42-MAX(IF(Depths&lt;AZ42,Depths)))*(_xlfn.XLOOKUP(AZ42,Depths,_xlfn.XLOOKUP($G42,Structures,ContentDamages),,1)-_xlfn.XLOOKUP(AZ42,Depths,_xlfn.XLOOKUP($G42,Structures,ContentDamages),,-1))/(MIN(IF(Depths&gt;AZ42,Depths))-MAX(IF(Depths&lt;AZ42,Depths))))*$R42)</f>
        <v>#N/A</v>
      </c>
      <c r="BW42" s="183" t="e" cm="1">
        <f t="array" ref="BW42">IF(BA42="no inundation",0,(_xlfn.XLOOKUP(BA42,Depths,_xlfn.XLOOKUP($G42,Structures,ContentDamages),,-1)+(BA42-MAX(IF(Depths&lt;BA42,Depths)))*(_xlfn.XLOOKUP(BA42,Depths,_xlfn.XLOOKUP($G42,Structures,ContentDamages),,1)-_xlfn.XLOOKUP(BA42,Depths,_xlfn.XLOOKUP($G42,Structures,ContentDamages),,-1))/(MIN(IF(Depths&gt;BA42,Depths))-MAX(IF(Depths&lt;BA42,Depths))))*$R42)</f>
        <v>#N/A</v>
      </c>
      <c r="BX42" s="183" t="e" cm="1">
        <f t="array" ref="BX42">IF(BB42="no inundation",0,(_xlfn.XLOOKUP(BB42,Depths,_xlfn.XLOOKUP($G42,Structures,ContentDamages),,-1)+(BB42-MAX(IF(Depths&lt;BB42,Depths)))*(_xlfn.XLOOKUP(BB42,Depths,_xlfn.XLOOKUP($G42,Structures,ContentDamages),,1)-_xlfn.XLOOKUP(BB42,Depths,_xlfn.XLOOKUP($G42,Structures,ContentDamages),,-1))/(MIN(IF(Depths&gt;BB42,Depths))-MAX(IF(Depths&lt;BB42,Depths))))*$R42)</f>
        <v>#N/A</v>
      </c>
      <c r="BY42" s="183" t="e" cm="1">
        <f t="array" ref="BY42">IF(BC42="no inundation",0,(_xlfn.XLOOKUP(BC42,Depths,_xlfn.XLOOKUP($G42,Structures,ContentDamages),,-1)+(BC42-MAX(IF(Depths&lt;BC42,Depths)))*(_xlfn.XLOOKUP(BC42,Depths,_xlfn.XLOOKUP($G42,Structures,ContentDamages),,1)-_xlfn.XLOOKUP(BC42,Depths,_xlfn.XLOOKUP($G42,Structures,ContentDamages),,-1))/(MIN(IF(Depths&gt;BC42,Depths))-MAX(IF(Depths&lt;BC42,Depths))))*$R42)</f>
        <v>#N/A</v>
      </c>
      <c r="BZ42" s="181"/>
      <c r="CA42" s="182" t="e">
        <f t="shared" si="74"/>
        <v>#N/A</v>
      </c>
      <c r="CB42" s="183" t="e">
        <f t="shared" si="75"/>
        <v>#N/A</v>
      </c>
      <c r="CC42" s="183" t="e">
        <f t="shared" si="76"/>
        <v>#N/A</v>
      </c>
      <c r="CD42" s="183" t="e">
        <f t="shared" si="77"/>
        <v>#N/A</v>
      </c>
      <c r="CE42" s="183" t="e">
        <f t="shared" si="78"/>
        <v>#N/A</v>
      </c>
      <c r="CF42" s="183" t="e">
        <f t="shared" si="79"/>
        <v>#N/A</v>
      </c>
      <c r="CG42" s="183" t="e">
        <f t="shared" si="80"/>
        <v>#N/A</v>
      </c>
      <c r="CH42" s="183" t="e">
        <f t="shared" si="81"/>
        <v>#N/A</v>
      </c>
      <c r="CI42" s="183" t="e">
        <f t="shared" si="82"/>
        <v>#N/A</v>
      </c>
      <c r="CJ42" s="184" t="e">
        <f t="shared" si="83"/>
        <v>#N/A</v>
      </c>
      <c r="CK42" s="177"/>
    </row>
    <row r="43" spans="5:89" ht="16.5" customHeight="1" x14ac:dyDescent="0.35">
      <c r="E43" s="33" t="s">
        <v>3</v>
      </c>
      <c r="F43" s="35" t="s">
        <v>3</v>
      </c>
      <c r="G43" s="10" t="s">
        <v>200</v>
      </c>
      <c r="H43" s="11" t="s">
        <v>200</v>
      </c>
      <c r="I43" s="12"/>
      <c r="J43" s="14"/>
      <c r="K43" s="26"/>
      <c r="L43" s="12"/>
      <c r="M43" s="14"/>
      <c r="N43" s="138"/>
      <c r="O43" s="140"/>
      <c r="P43" s="195">
        <f t="shared" si="33"/>
        <v>0</v>
      </c>
      <c r="Q43" s="20" t="e">
        <f>_xlfn.XLOOKUP(G43,'Content to Structure Ratios'!$D$3:$D$55,'Content to Structure Ratios'!$E$3:$E$55)</f>
        <v>#N/A</v>
      </c>
      <c r="R43" s="183" t="e">
        <f t="shared" si="34"/>
        <v>#N/A</v>
      </c>
      <c r="S43" s="13"/>
      <c r="T43" s="14"/>
      <c r="U43" s="15"/>
      <c r="V43" s="179">
        <f t="shared" si="84"/>
        <v>0</v>
      </c>
      <c r="W43" s="192"/>
      <c r="X43" s="22"/>
      <c r="Y43" s="16"/>
      <c r="Z43" s="16"/>
      <c r="AA43" s="16"/>
      <c r="AB43" s="16"/>
      <c r="AC43" s="16"/>
      <c r="AD43" s="16"/>
      <c r="AE43" s="16"/>
      <c r="AF43" s="16"/>
      <c r="AG43" s="16"/>
      <c r="AH43" s="177"/>
      <c r="AI43" s="178">
        <f t="shared" si="55"/>
        <v>0</v>
      </c>
      <c r="AJ43" s="179">
        <f t="shared" si="45"/>
        <v>0</v>
      </c>
      <c r="AK43" s="179">
        <f t="shared" si="56"/>
        <v>0</v>
      </c>
      <c r="AL43" s="179">
        <f t="shared" si="57"/>
        <v>0</v>
      </c>
      <c r="AM43" s="179">
        <f t="shared" si="58"/>
        <v>0</v>
      </c>
      <c r="AN43" s="179">
        <f t="shared" si="59"/>
        <v>0</v>
      </c>
      <c r="AO43" s="179">
        <f t="shared" si="60"/>
        <v>0</v>
      </c>
      <c r="AP43" s="179">
        <f t="shared" si="61"/>
        <v>0</v>
      </c>
      <c r="AQ43" s="179">
        <f t="shared" si="62"/>
        <v>0</v>
      </c>
      <c r="AR43" s="180">
        <f t="shared" si="63"/>
        <v>0</v>
      </c>
      <c r="AS43" s="181"/>
      <c r="AT43" s="166">
        <f t="shared" si="64"/>
        <v>0</v>
      </c>
      <c r="AU43" s="87">
        <f t="shared" si="65"/>
        <v>0</v>
      </c>
      <c r="AV43" s="87">
        <f t="shared" si="66"/>
        <v>0</v>
      </c>
      <c r="AW43" s="87">
        <f t="shared" si="67"/>
        <v>0</v>
      </c>
      <c r="AX43" s="87">
        <f t="shared" si="68"/>
        <v>0</v>
      </c>
      <c r="AY43" s="87">
        <f t="shared" si="69"/>
        <v>0</v>
      </c>
      <c r="AZ43" s="87">
        <f t="shared" si="70"/>
        <v>0</v>
      </c>
      <c r="BA43" s="87">
        <f t="shared" si="71"/>
        <v>0</v>
      </c>
      <c r="BB43" s="87">
        <f t="shared" si="72"/>
        <v>0</v>
      </c>
      <c r="BC43" s="157">
        <f t="shared" si="73"/>
        <v>0</v>
      </c>
      <c r="BD43" s="177"/>
      <c r="BE43" s="182" t="e" cm="1">
        <f t="array" ref="BE43">IF(AT43="no inundation",0,(_xlfn.XLOOKUP(AT43,Depths,_xlfn.XLOOKUP($G43,Structures,StructureDamages),,-1)+(AT43-MAX(IF(Depths&lt;AT43,Depths)))*(_xlfn.XLOOKUP(AT43,Depths,_xlfn.XLOOKUP($G43,Structures,StructureDamages),,1)-_xlfn.XLOOKUP(AT43,Depths,_xlfn.XLOOKUP($G43,Structures,StructureDamages),,-1))/(MIN(IF(Depths&gt;AT43,Depths))-MAX(IF(Depths&lt;AT43,Depths))))*$P43)</f>
        <v>#N/A</v>
      </c>
      <c r="BF43" s="183" t="e" cm="1">
        <f t="array" ref="BF43">IF(AU43="no inundation",0,(_xlfn.XLOOKUP(AU43,Depths,_xlfn.XLOOKUP($G43,Structures,StructureDamages),,-1)+(AU43-MAX(IF(Depths&lt;AU43,Depths)))*(_xlfn.XLOOKUP(AU43,Depths,_xlfn.XLOOKUP($G43,Structures,StructureDamages),,1)-_xlfn.XLOOKUP(AU43,Depths,_xlfn.XLOOKUP($G43,Structures,StructureDamages),,-1))/(MIN(IF(Depths&gt;AU43,Depths))-MAX(IF(Depths&lt;AU43,Depths))))*$P43)</f>
        <v>#N/A</v>
      </c>
      <c r="BG43" s="183" t="e" cm="1">
        <f t="array" ref="BG43">IF(AV43="no inundation",0,(_xlfn.XLOOKUP(AV43,Depths,_xlfn.XLOOKUP($G43,Structures,StructureDamages),,-1)+(AV43-MAX(IF(Depths&lt;AV43,Depths)))*(_xlfn.XLOOKUP(AV43,Depths,_xlfn.XLOOKUP($G43,Structures,StructureDamages),,1)-_xlfn.XLOOKUP(AV43,Depths,_xlfn.XLOOKUP($G43,Structures,StructureDamages),,-1))/(MIN(IF(Depths&gt;AV43,Depths))-MAX(IF(Depths&lt;AV43,Depths))))*$P43)</f>
        <v>#N/A</v>
      </c>
      <c r="BH43" s="183" t="e" cm="1">
        <f t="array" ref="BH43">IF(AW43="no inundation",0,(_xlfn.XLOOKUP(AW43,Depths,_xlfn.XLOOKUP($G43,Structures,StructureDamages),,-1)+(AW43-MAX(IF(Depths&lt;AW43,Depths)))*(_xlfn.XLOOKUP(AW43,Depths,_xlfn.XLOOKUP($G43,Structures,StructureDamages),,1)-_xlfn.XLOOKUP(AW43,Depths,_xlfn.XLOOKUP($G43,Structures,StructureDamages),,-1))/(MIN(IF(Depths&gt;AW43,Depths))-MAX(IF(Depths&lt;AW43,Depths))))*$P43)</f>
        <v>#N/A</v>
      </c>
      <c r="BI43" s="183" t="e" cm="1">
        <f t="array" ref="BI43">IF(AX43="no inundation",0,(_xlfn.XLOOKUP(AX43,Depths,_xlfn.XLOOKUP($G43,Structures,StructureDamages),,-1)+(AX43-MAX(IF(Depths&lt;AX43,Depths)))*(_xlfn.XLOOKUP(AX43,Depths,_xlfn.XLOOKUP($G43,Structures,StructureDamages),,1)-_xlfn.XLOOKUP(AX43,Depths,_xlfn.XLOOKUP($G43,Structures,StructureDamages),,-1))/(MIN(IF(Depths&gt;AX43,Depths))-MAX(IF(Depths&lt;AX43,Depths))))*$P43)</f>
        <v>#N/A</v>
      </c>
      <c r="BJ43" s="183" t="e" cm="1">
        <f t="array" ref="BJ43">IF(AY43="no inundation",0,(_xlfn.XLOOKUP(AY43,Depths,_xlfn.XLOOKUP($G43,Structures,StructureDamages),,-1)+(AY43-MAX(IF(Depths&lt;AY43,Depths)))*(_xlfn.XLOOKUP(AY43,Depths,_xlfn.XLOOKUP($G43,Structures,StructureDamages),,1)-_xlfn.XLOOKUP(AY43,Depths,_xlfn.XLOOKUP($G43,Structures,StructureDamages),,-1))/(MIN(IF(Depths&gt;AY43,Depths))-MAX(IF(Depths&lt;AY43,Depths))))*$P43)</f>
        <v>#N/A</v>
      </c>
      <c r="BK43" s="183" t="e" cm="1">
        <f t="array" ref="BK43">IF(AZ43="no inundation",0,(_xlfn.XLOOKUP(AZ43,Depths,_xlfn.XLOOKUP($G43,Structures,StructureDamages),,-1)+(AZ43-MAX(IF(Depths&lt;AZ43,Depths)))*(_xlfn.XLOOKUP(AZ43,Depths,_xlfn.XLOOKUP($G43,Structures,StructureDamages),,1)-_xlfn.XLOOKUP(AZ43,Depths,_xlfn.XLOOKUP($G43,Structures,StructureDamages),,-1))/(MIN(IF(Depths&gt;AZ43,Depths))-MAX(IF(Depths&lt;AZ43,Depths))))*$P43)</f>
        <v>#N/A</v>
      </c>
      <c r="BL43" s="183" t="e" cm="1">
        <f t="array" ref="BL43">IF(BA43="no inundation",0,(_xlfn.XLOOKUP(BA43,Depths,_xlfn.XLOOKUP($G43,Structures,StructureDamages),,-1)+(BA43-MAX(IF(Depths&lt;BA43,Depths)))*(_xlfn.XLOOKUP(BA43,Depths,_xlfn.XLOOKUP($G43,Structures,StructureDamages),,1)-_xlfn.XLOOKUP(BA43,Depths,_xlfn.XLOOKUP($G43,Structures,StructureDamages),,-1))/(MIN(IF(Depths&gt;BA43,Depths))-MAX(IF(Depths&lt;BA43,Depths))))*$P43)</f>
        <v>#N/A</v>
      </c>
      <c r="BM43" s="183" t="e" cm="1">
        <f t="array" ref="BM43">IF(BB43="no inundation",0,(_xlfn.XLOOKUP(BB43,Depths,_xlfn.XLOOKUP($G43,Structures,StructureDamages),,-1)+(BB43-MAX(IF(Depths&lt;BB43,Depths)))*(_xlfn.XLOOKUP(BB43,Depths,_xlfn.XLOOKUP($G43,Structures,StructureDamages),,1)-_xlfn.XLOOKUP(BB43,Depths,_xlfn.XLOOKUP($G43,Structures,StructureDamages),,-1))/(MIN(IF(Depths&gt;BB43,Depths))-MAX(IF(Depths&lt;BB43,Depths))))*$P43)</f>
        <v>#N/A</v>
      </c>
      <c r="BN43" s="184" t="e" cm="1">
        <f t="array" ref="BN43">IF(BC43="no inundation",0,(_xlfn.XLOOKUP(BC43,Depths,_xlfn.XLOOKUP($G43,Structures,StructureDamages),,-1)+(BC43-MAX(IF(Depths&lt;BC43,Depths)))*(_xlfn.XLOOKUP(BC43,Depths,_xlfn.XLOOKUP($G43,Structures,StructureDamages),,1)-_xlfn.XLOOKUP(BC43,Depths,_xlfn.XLOOKUP($G43,Structures,StructureDamages),,-1))/(MIN(IF(Depths&gt;BC43,Depths))-MAX(IF(Depths&lt;BC43,Depths))))*$P43)</f>
        <v>#N/A</v>
      </c>
      <c r="BO43" s="185"/>
      <c r="BP43" s="182" t="e" cm="1">
        <f t="array" ref="BP43">IF(AT43="no inundation",0,(_xlfn.XLOOKUP(AT43,Depths,_xlfn.XLOOKUP($G43,Structures,ContentDamages),,-1)+(AT43-MAX(IF(Depths&lt;AT43,Depths)))*(_xlfn.XLOOKUP(AT43,Depths,_xlfn.XLOOKUP($G43,Structures,ContentDamages),,1)-_xlfn.XLOOKUP(AT43,Depths,_xlfn.XLOOKUP($G43,Structures,ContentDamages),,-1))/(MIN(IF(Depths&gt;AT43,Depths))-MAX(IF(Depths&lt;AT43,Depths))))*$R43)</f>
        <v>#N/A</v>
      </c>
      <c r="BQ43" s="183" t="e" cm="1">
        <f t="array" ref="BQ43">IF(AU43="no inundation",0,(_xlfn.XLOOKUP(AU43,Depths,_xlfn.XLOOKUP($G43,Structures,ContentDamages),,-1)+(AU43-MAX(IF(Depths&lt;AU43,Depths)))*(_xlfn.XLOOKUP(AU43,Depths,_xlfn.XLOOKUP($G43,Structures,ContentDamages),,1)-_xlfn.XLOOKUP(AU43,Depths,_xlfn.XLOOKUP($G43,Structures,ContentDamages),,-1))/(MIN(IF(Depths&gt;AU43,Depths))-MAX(IF(Depths&lt;AU43,Depths))))*$R43)</f>
        <v>#N/A</v>
      </c>
      <c r="BR43" s="183" t="e" cm="1">
        <f t="array" ref="BR43">IF(AV43="no inundation",0,(_xlfn.XLOOKUP(AV43,Depths,_xlfn.XLOOKUP($G43,Structures,ContentDamages),,-1)+(AV43-MAX(IF(Depths&lt;AV43,Depths)))*(_xlfn.XLOOKUP(AV43,Depths,_xlfn.XLOOKUP($G43,Structures,ContentDamages),,1)-_xlfn.XLOOKUP(AV43,Depths,_xlfn.XLOOKUP($G43,Structures,ContentDamages),,-1))/(MIN(IF(Depths&gt;AV43,Depths))-MAX(IF(Depths&lt;AV43,Depths))))*$R43)</f>
        <v>#N/A</v>
      </c>
      <c r="BS43" s="183" t="e" cm="1">
        <f t="array" ref="BS43">IF(AW43="no inundation",0,(_xlfn.XLOOKUP(AW43,Depths,_xlfn.XLOOKUP($G43,Structures,ContentDamages),,-1)+(AW43-MAX(IF(Depths&lt;AW43,Depths)))*(_xlfn.XLOOKUP(AW43,Depths,_xlfn.XLOOKUP($G43,Structures,ContentDamages),,1)-_xlfn.XLOOKUP(AW43,Depths,_xlfn.XLOOKUP($G43,Structures,ContentDamages),,-1))/(MIN(IF(Depths&gt;AW43,Depths))-MAX(IF(Depths&lt;AW43,Depths))))*$R43)</f>
        <v>#N/A</v>
      </c>
      <c r="BT43" s="183" t="e" cm="1">
        <f t="array" ref="BT43">IF(AX43="no inundation",0,(_xlfn.XLOOKUP(AX43,Depths,_xlfn.XLOOKUP($G43,Structures,ContentDamages),,-1)+(AX43-MAX(IF(Depths&lt;AX43,Depths)))*(_xlfn.XLOOKUP(AX43,Depths,_xlfn.XLOOKUP($G43,Structures,ContentDamages),,1)-_xlfn.XLOOKUP(AX43,Depths,_xlfn.XLOOKUP($G43,Structures,ContentDamages),,-1))/(MIN(IF(Depths&gt;AX43,Depths))-MAX(IF(Depths&lt;AX43,Depths))))*$R43)</f>
        <v>#N/A</v>
      </c>
      <c r="BU43" s="183" t="e" cm="1">
        <f t="array" ref="BU43">IF(AY43="no inundation",0,(_xlfn.XLOOKUP(AY43,Depths,_xlfn.XLOOKUP($G43,Structures,ContentDamages),,-1)+(AY43-MAX(IF(Depths&lt;AY43,Depths)))*(_xlfn.XLOOKUP(AY43,Depths,_xlfn.XLOOKUP($G43,Structures,ContentDamages),,1)-_xlfn.XLOOKUP(AY43,Depths,_xlfn.XLOOKUP($G43,Structures,ContentDamages),,-1))/(MIN(IF(Depths&gt;AY43,Depths))-MAX(IF(Depths&lt;AY43,Depths))))*$R43)</f>
        <v>#N/A</v>
      </c>
      <c r="BV43" s="183" t="e" cm="1">
        <f t="array" ref="BV43">IF(AZ43="no inundation",0,(_xlfn.XLOOKUP(AZ43,Depths,_xlfn.XLOOKUP($G43,Structures,ContentDamages),,-1)+(AZ43-MAX(IF(Depths&lt;AZ43,Depths)))*(_xlfn.XLOOKUP(AZ43,Depths,_xlfn.XLOOKUP($G43,Structures,ContentDamages),,1)-_xlfn.XLOOKUP(AZ43,Depths,_xlfn.XLOOKUP($G43,Structures,ContentDamages),,-1))/(MIN(IF(Depths&gt;AZ43,Depths))-MAX(IF(Depths&lt;AZ43,Depths))))*$R43)</f>
        <v>#N/A</v>
      </c>
      <c r="BW43" s="183" t="e" cm="1">
        <f t="array" ref="BW43">IF(BA43="no inundation",0,(_xlfn.XLOOKUP(BA43,Depths,_xlfn.XLOOKUP($G43,Structures,ContentDamages),,-1)+(BA43-MAX(IF(Depths&lt;BA43,Depths)))*(_xlfn.XLOOKUP(BA43,Depths,_xlfn.XLOOKUP($G43,Structures,ContentDamages),,1)-_xlfn.XLOOKUP(BA43,Depths,_xlfn.XLOOKUP($G43,Structures,ContentDamages),,-1))/(MIN(IF(Depths&gt;BA43,Depths))-MAX(IF(Depths&lt;BA43,Depths))))*$R43)</f>
        <v>#N/A</v>
      </c>
      <c r="BX43" s="183" t="e" cm="1">
        <f t="array" ref="BX43">IF(BB43="no inundation",0,(_xlfn.XLOOKUP(BB43,Depths,_xlfn.XLOOKUP($G43,Structures,ContentDamages),,-1)+(BB43-MAX(IF(Depths&lt;BB43,Depths)))*(_xlfn.XLOOKUP(BB43,Depths,_xlfn.XLOOKUP($G43,Structures,ContentDamages),,1)-_xlfn.XLOOKUP(BB43,Depths,_xlfn.XLOOKUP($G43,Structures,ContentDamages),,-1))/(MIN(IF(Depths&gt;BB43,Depths))-MAX(IF(Depths&lt;BB43,Depths))))*$R43)</f>
        <v>#N/A</v>
      </c>
      <c r="BY43" s="183" t="e" cm="1">
        <f t="array" ref="BY43">IF(BC43="no inundation",0,(_xlfn.XLOOKUP(BC43,Depths,_xlfn.XLOOKUP($G43,Structures,ContentDamages),,-1)+(BC43-MAX(IF(Depths&lt;BC43,Depths)))*(_xlfn.XLOOKUP(BC43,Depths,_xlfn.XLOOKUP($G43,Structures,ContentDamages),,1)-_xlfn.XLOOKUP(BC43,Depths,_xlfn.XLOOKUP($G43,Structures,ContentDamages),,-1))/(MIN(IF(Depths&gt;BC43,Depths))-MAX(IF(Depths&lt;BC43,Depths))))*$R43)</f>
        <v>#N/A</v>
      </c>
      <c r="BZ43" s="181"/>
      <c r="CA43" s="182" t="e">
        <f t="shared" si="74"/>
        <v>#N/A</v>
      </c>
      <c r="CB43" s="183" t="e">
        <f t="shared" si="75"/>
        <v>#N/A</v>
      </c>
      <c r="CC43" s="183" t="e">
        <f t="shared" si="76"/>
        <v>#N/A</v>
      </c>
      <c r="CD43" s="183" t="e">
        <f t="shared" si="77"/>
        <v>#N/A</v>
      </c>
      <c r="CE43" s="183" t="e">
        <f t="shared" si="78"/>
        <v>#N/A</v>
      </c>
      <c r="CF43" s="183" t="e">
        <f t="shared" si="79"/>
        <v>#N/A</v>
      </c>
      <c r="CG43" s="183" t="e">
        <f t="shared" si="80"/>
        <v>#N/A</v>
      </c>
      <c r="CH43" s="183" t="e">
        <f t="shared" si="81"/>
        <v>#N/A</v>
      </c>
      <c r="CI43" s="183" t="e">
        <f t="shared" si="82"/>
        <v>#N/A</v>
      </c>
      <c r="CJ43" s="184" t="e">
        <f t="shared" si="83"/>
        <v>#N/A</v>
      </c>
      <c r="CK43" s="177"/>
    </row>
    <row r="44" spans="5:89" ht="16.5" customHeight="1" x14ac:dyDescent="0.35">
      <c r="E44" s="33" t="s">
        <v>3</v>
      </c>
      <c r="F44" s="35" t="s">
        <v>3</v>
      </c>
      <c r="G44" s="10" t="s">
        <v>200</v>
      </c>
      <c r="H44" s="11" t="s">
        <v>200</v>
      </c>
      <c r="I44" s="12"/>
      <c r="J44" s="14"/>
      <c r="K44" s="26"/>
      <c r="L44" s="12"/>
      <c r="M44" s="14"/>
      <c r="N44" s="138"/>
      <c r="O44" s="140"/>
      <c r="P44" s="195">
        <f t="shared" si="33"/>
        <v>0</v>
      </c>
      <c r="Q44" s="20" t="e">
        <f>_xlfn.XLOOKUP(G44,'Content to Structure Ratios'!$D$3:$D$55,'Content to Structure Ratios'!$E$3:$E$55)</f>
        <v>#N/A</v>
      </c>
      <c r="R44" s="183" t="e">
        <f t="shared" si="34"/>
        <v>#N/A</v>
      </c>
      <c r="S44" s="13"/>
      <c r="T44" s="14"/>
      <c r="U44" s="15"/>
      <c r="V44" s="179">
        <f t="shared" si="84"/>
        <v>0</v>
      </c>
      <c r="W44" s="192"/>
      <c r="X44" s="22"/>
      <c r="Y44" s="16"/>
      <c r="Z44" s="16"/>
      <c r="AA44" s="16"/>
      <c r="AB44" s="16"/>
      <c r="AC44" s="16"/>
      <c r="AD44" s="16"/>
      <c r="AE44" s="16"/>
      <c r="AF44" s="16"/>
      <c r="AG44" s="16"/>
      <c r="AH44" s="177"/>
      <c r="AI44" s="178">
        <f t="shared" si="55"/>
        <v>0</v>
      </c>
      <c r="AJ44" s="179">
        <f t="shared" si="45"/>
        <v>0</v>
      </c>
      <c r="AK44" s="179">
        <f t="shared" si="56"/>
        <v>0</v>
      </c>
      <c r="AL44" s="179">
        <f t="shared" si="57"/>
        <v>0</v>
      </c>
      <c r="AM44" s="179">
        <f t="shared" si="58"/>
        <v>0</v>
      </c>
      <c r="AN44" s="179">
        <f t="shared" si="59"/>
        <v>0</v>
      </c>
      <c r="AO44" s="179">
        <f t="shared" si="60"/>
        <v>0</v>
      </c>
      <c r="AP44" s="179">
        <f t="shared" si="61"/>
        <v>0</v>
      </c>
      <c r="AQ44" s="179">
        <f t="shared" si="62"/>
        <v>0</v>
      </c>
      <c r="AR44" s="180">
        <f t="shared" si="63"/>
        <v>0</v>
      </c>
      <c r="AS44" s="181"/>
      <c r="AT44" s="166">
        <f t="shared" si="64"/>
        <v>0</v>
      </c>
      <c r="AU44" s="87">
        <f t="shared" si="65"/>
        <v>0</v>
      </c>
      <c r="AV44" s="87">
        <f t="shared" si="66"/>
        <v>0</v>
      </c>
      <c r="AW44" s="87">
        <f t="shared" si="67"/>
        <v>0</v>
      </c>
      <c r="AX44" s="87">
        <f t="shared" si="68"/>
        <v>0</v>
      </c>
      <c r="AY44" s="87">
        <f t="shared" si="69"/>
        <v>0</v>
      </c>
      <c r="AZ44" s="87">
        <f t="shared" si="70"/>
        <v>0</v>
      </c>
      <c r="BA44" s="87">
        <f t="shared" si="71"/>
        <v>0</v>
      </c>
      <c r="BB44" s="87">
        <f t="shared" si="72"/>
        <v>0</v>
      </c>
      <c r="BC44" s="157">
        <f t="shared" si="73"/>
        <v>0</v>
      </c>
      <c r="BD44" s="177"/>
      <c r="BE44" s="182" t="e" cm="1">
        <f t="array" ref="BE44">IF(AT44="no inundation",0,(_xlfn.XLOOKUP(AT44,Depths,_xlfn.XLOOKUP($G44,Structures,StructureDamages),,-1)+(AT44-MAX(IF(Depths&lt;AT44,Depths)))*(_xlfn.XLOOKUP(AT44,Depths,_xlfn.XLOOKUP($G44,Structures,StructureDamages),,1)-_xlfn.XLOOKUP(AT44,Depths,_xlfn.XLOOKUP($G44,Structures,StructureDamages),,-1))/(MIN(IF(Depths&gt;AT44,Depths))-MAX(IF(Depths&lt;AT44,Depths))))*$P44)</f>
        <v>#N/A</v>
      </c>
      <c r="BF44" s="183" t="e" cm="1">
        <f t="array" ref="BF44">IF(AU44="no inundation",0,(_xlfn.XLOOKUP(AU44,Depths,_xlfn.XLOOKUP($G44,Structures,StructureDamages),,-1)+(AU44-MAX(IF(Depths&lt;AU44,Depths)))*(_xlfn.XLOOKUP(AU44,Depths,_xlfn.XLOOKUP($G44,Structures,StructureDamages),,1)-_xlfn.XLOOKUP(AU44,Depths,_xlfn.XLOOKUP($G44,Structures,StructureDamages),,-1))/(MIN(IF(Depths&gt;AU44,Depths))-MAX(IF(Depths&lt;AU44,Depths))))*$P44)</f>
        <v>#N/A</v>
      </c>
      <c r="BG44" s="183" t="e" cm="1">
        <f t="array" ref="BG44">IF(AV44="no inundation",0,(_xlfn.XLOOKUP(AV44,Depths,_xlfn.XLOOKUP($G44,Structures,StructureDamages),,-1)+(AV44-MAX(IF(Depths&lt;AV44,Depths)))*(_xlfn.XLOOKUP(AV44,Depths,_xlfn.XLOOKUP($G44,Structures,StructureDamages),,1)-_xlfn.XLOOKUP(AV44,Depths,_xlfn.XLOOKUP($G44,Structures,StructureDamages),,-1))/(MIN(IF(Depths&gt;AV44,Depths))-MAX(IF(Depths&lt;AV44,Depths))))*$P44)</f>
        <v>#N/A</v>
      </c>
      <c r="BH44" s="183" t="e" cm="1">
        <f t="array" ref="BH44">IF(AW44="no inundation",0,(_xlfn.XLOOKUP(AW44,Depths,_xlfn.XLOOKUP($G44,Structures,StructureDamages),,-1)+(AW44-MAX(IF(Depths&lt;AW44,Depths)))*(_xlfn.XLOOKUP(AW44,Depths,_xlfn.XLOOKUP($G44,Structures,StructureDamages),,1)-_xlfn.XLOOKUP(AW44,Depths,_xlfn.XLOOKUP($G44,Structures,StructureDamages),,-1))/(MIN(IF(Depths&gt;AW44,Depths))-MAX(IF(Depths&lt;AW44,Depths))))*$P44)</f>
        <v>#N/A</v>
      </c>
      <c r="BI44" s="183" t="e" cm="1">
        <f t="array" ref="BI44">IF(AX44="no inundation",0,(_xlfn.XLOOKUP(AX44,Depths,_xlfn.XLOOKUP($G44,Structures,StructureDamages),,-1)+(AX44-MAX(IF(Depths&lt;AX44,Depths)))*(_xlfn.XLOOKUP(AX44,Depths,_xlfn.XLOOKUP($G44,Structures,StructureDamages),,1)-_xlfn.XLOOKUP(AX44,Depths,_xlfn.XLOOKUP($G44,Structures,StructureDamages),,-1))/(MIN(IF(Depths&gt;AX44,Depths))-MAX(IF(Depths&lt;AX44,Depths))))*$P44)</f>
        <v>#N/A</v>
      </c>
      <c r="BJ44" s="183" t="e" cm="1">
        <f t="array" ref="BJ44">IF(AY44="no inundation",0,(_xlfn.XLOOKUP(AY44,Depths,_xlfn.XLOOKUP($G44,Structures,StructureDamages),,-1)+(AY44-MAX(IF(Depths&lt;AY44,Depths)))*(_xlfn.XLOOKUP(AY44,Depths,_xlfn.XLOOKUP($G44,Structures,StructureDamages),,1)-_xlfn.XLOOKUP(AY44,Depths,_xlfn.XLOOKUP($G44,Structures,StructureDamages),,-1))/(MIN(IF(Depths&gt;AY44,Depths))-MAX(IF(Depths&lt;AY44,Depths))))*$P44)</f>
        <v>#N/A</v>
      </c>
      <c r="BK44" s="183" t="e" cm="1">
        <f t="array" ref="BK44">IF(AZ44="no inundation",0,(_xlfn.XLOOKUP(AZ44,Depths,_xlfn.XLOOKUP($G44,Structures,StructureDamages),,-1)+(AZ44-MAX(IF(Depths&lt;AZ44,Depths)))*(_xlfn.XLOOKUP(AZ44,Depths,_xlfn.XLOOKUP($G44,Structures,StructureDamages),,1)-_xlfn.XLOOKUP(AZ44,Depths,_xlfn.XLOOKUP($G44,Structures,StructureDamages),,-1))/(MIN(IF(Depths&gt;AZ44,Depths))-MAX(IF(Depths&lt;AZ44,Depths))))*$P44)</f>
        <v>#N/A</v>
      </c>
      <c r="BL44" s="183" t="e" cm="1">
        <f t="array" ref="BL44">IF(BA44="no inundation",0,(_xlfn.XLOOKUP(BA44,Depths,_xlfn.XLOOKUP($G44,Structures,StructureDamages),,-1)+(BA44-MAX(IF(Depths&lt;BA44,Depths)))*(_xlfn.XLOOKUP(BA44,Depths,_xlfn.XLOOKUP($G44,Structures,StructureDamages),,1)-_xlfn.XLOOKUP(BA44,Depths,_xlfn.XLOOKUP($G44,Structures,StructureDamages),,-1))/(MIN(IF(Depths&gt;BA44,Depths))-MAX(IF(Depths&lt;BA44,Depths))))*$P44)</f>
        <v>#N/A</v>
      </c>
      <c r="BM44" s="183" t="e" cm="1">
        <f t="array" ref="BM44">IF(BB44="no inundation",0,(_xlfn.XLOOKUP(BB44,Depths,_xlfn.XLOOKUP($G44,Structures,StructureDamages),,-1)+(BB44-MAX(IF(Depths&lt;BB44,Depths)))*(_xlfn.XLOOKUP(BB44,Depths,_xlfn.XLOOKUP($G44,Structures,StructureDamages),,1)-_xlfn.XLOOKUP(BB44,Depths,_xlfn.XLOOKUP($G44,Structures,StructureDamages),,-1))/(MIN(IF(Depths&gt;BB44,Depths))-MAX(IF(Depths&lt;BB44,Depths))))*$P44)</f>
        <v>#N/A</v>
      </c>
      <c r="BN44" s="184" t="e" cm="1">
        <f t="array" ref="BN44">IF(BC44="no inundation",0,(_xlfn.XLOOKUP(BC44,Depths,_xlfn.XLOOKUP($G44,Structures,StructureDamages),,-1)+(BC44-MAX(IF(Depths&lt;BC44,Depths)))*(_xlfn.XLOOKUP(BC44,Depths,_xlfn.XLOOKUP($G44,Structures,StructureDamages),,1)-_xlfn.XLOOKUP(BC44,Depths,_xlfn.XLOOKUP($G44,Structures,StructureDamages),,-1))/(MIN(IF(Depths&gt;BC44,Depths))-MAX(IF(Depths&lt;BC44,Depths))))*$P44)</f>
        <v>#N/A</v>
      </c>
      <c r="BO44" s="185"/>
      <c r="BP44" s="182" t="e" cm="1">
        <f t="array" ref="BP44">IF(AT44="no inundation",0,(_xlfn.XLOOKUP(AT44,Depths,_xlfn.XLOOKUP($G44,Structures,ContentDamages),,-1)+(AT44-MAX(IF(Depths&lt;AT44,Depths)))*(_xlfn.XLOOKUP(AT44,Depths,_xlfn.XLOOKUP($G44,Structures,ContentDamages),,1)-_xlfn.XLOOKUP(AT44,Depths,_xlfn.XLOOKUP($G44,Structures,ContentDamages),,-1))/(MIN(IF(Depths&gt;AT44,Depths))-MAX(IF(Depths&lt;AT44,Depths))))*$R44)</f>
        <v>#N/A</v>
      </c>
      <c r="BQ44" s="183" t="e" cm="1">
        <f t="array" ref="BQ44">IF(AU44="no inundation",0,(_xlfn.XLOOKUP(AU44,Depths,_xlfn.XLOOKUP($G44,Structures,ContentDamages),,-1)+(AU44-MAX(IF(Depths&lt;AU44,Depths)))*(_xlfn.XLOOKUP(AU44,Depths,_xlfn.XLOOKUP($G44,Structures,ContentDamages),,1)-_xlfn.XLOOKUP(AU44,Depths,_xlfn.XLOOKUP($G44,Structures,ContentDamages),,-1))/(MIN(IF(Depths&gt;AU44,Depths))-MAX(IF(Depths&lt;AU44,Depths))))*$R44)</f>
        <v>#N/A</v>
      </c>
      <c r="BR44" s="183" t="e" cm="1">
        <f t="array" ref="BR44">IF(AV44="no inundation",0,(_xlfn.XLOOKUP(AV44,Depths,_xlfn.XLOOKUP($G44,Structures,ContentDamages),,-1)+(AV44-MAX(IF(Depths&lt;AV44,Depths)))*(_xlfn.XLOOKUP(AV44,Depths,_xlfn.XLOOKUP($G44,Structures,ContentDamages),,1)-_xlfn.XLOOKUP(AV44,Depths,_xlfn.XLOOKUP($G44,Structures,ContentDamages),,-1))/(MIN(IF(Depths&gt;AV44,Depths))-MAX(IF(Depths&lt;AV44,Depths))))*$R44)</f>
        <v>#N/A</v>
      </c>
      <c r="BS44" s="183" t="e" cm="1">
        <f t="array" ref="BS44">IF(AW44="no inundation",0,(_xlfn.XLOOKUP(AW44,Depths,_xlfn.XLOOKUP($G44,Structures,ContentDamages),,-1)+(AW44-MAX(IF(Depths&lt;AW44,Depths)))*(_xlfn.XLOOKUP(AW44,Depths,_xlfn.XLOOKUP($G44,Structures,ContentDamages),,1)-_xlfn.XLOOKUP(AW44,Depths,_xlfn.XLOOKUP($G44,Structures,ContentDamages),,-1))/(MIN(IF(Depths&gt;AW44,Depths))-MAX(IF(Depths&lt;AW44,Depths))))*$R44)</f>
        <v>#N/A</v>
      </c>
      <c r="BT44" s="183" t="e" cm="1">
        <f t="array" ref="BT44">IF(AX44="no inundation",0,(_xlfn.XLOOKUP(AX44,Depths,_xlfn.XLOOKUP($G44,Structures,ContentDamages),,-1)+(AX44-MAX(IF(Depths&lt;AX44,Depths)))*(_xlfn.XLOOKUP(AX44,Depths,_xlfn.XLOOKUP($G44,Structures,ContentDamages),,1)-_xlfn.XLOOKUP(AX44,Depths,_xlfn.XLOOKUP($G44,Structures,ContentDamages),,-1))/(MIN(IF(Depths&gt;AX44,Depths))-MAX(IF(Depths&lt;AX44,Depths))))*$R44)</f>
        <v>#N/A</v>
      </c>
      <c r="BU44" s="183" t="e" cm="1">
        <f t="array" ref="BU44">IF(AY44="no inundation",0,(_xlfn.XLOOKUP(AY44,Depths,_xlfn.XLOOKUP($G44,Structures,ContentDamages),,-1)+(AY44-MAX(IF(Depths&lt;AY44,Depths)))*(_xlfn.XLOOKUP(AY44,Depths,_xlfn.XLOOKUP($G44,Structures,ContentDamages),,1)-_xlfn.XLOOKUP(AY44,Depths,_xlfn.XLOOKUP($G44,Structures,ContentDamages),,-1))/(MIN(IF(Depths&gt;AY44,Depths))-MAX(IF(Depths&lt;AY44,Depths))))*$R44)</f>
        <v>#N/A</v>
      </c>
      <c r="BV44" s="183" t="e" cm="1">
        <f t="array" ref="BV44">IF(AZ44="no inundation",0,(_xlfn.XLOOKUP(AZ44,Depths,_xlfn.XLOOKUP($G44,Structures,ContentDamages),,-1)+(AZ44-MAX(IF(Depths&lt;AZ44,Depths)))*(_xlfn.XLOOKUP(AZ44,Depths,_xlfn.XLOOKUP($G44,Structures,ContentDamages),,1)-_xlfn.XLOOKUP(AZ44,Depths,_xlfn.XLOOKUP($G44,Structures,ContentDamages),,-1))/(MIN(IF(Depths&gt;AZ44,Depths))-MAX(IF(Depths&lt;AZ44,Depths))))*$R44)</f>
        <v>#N/A</v>
      </c>
      <c r="BW44" s="183" t="e" cm="1">
        <f t="array" ref="BW44">IF(BA44="no inundation",0,(_xlfn.XLOOKUP(BA44,Depths,_xlfn.XLOOKUP($G44,Structures,ContentDamages),,-1)+(BA44-MAX(IF(Depths&lt;BA44,Depths)))*(_xlfn.XLOOKUP(BA44,Depths,_xlfn.XLOOKUP($G44,Structures,ContentDamages),,1)-_xlfn.XLOOKUP(BA44,Depths,_xlfn.XLOOKUP($G44,Structures,ContentDamages),,-1))/(MIN(IF(Depths&gt;BA44,Depths))-MAX(IF(Depths&lt;BA44,Depths))))*$R44)</f>
        <v>#N/A</v>
      </c>
      <c r="BX44" s="183" t="e" cm="1">
        <f t="array" ref="BX44">IF(BB44="no inundation",0,(_xlfn.XLOOKUP(BB44,Depths,_xlfn.XLOOKUP($G44,Structures,ContentDamages),,-1)+(BB44-MAX(IF(Depths&lt;BB44,Depths)))*(_xlfn.XLOOKUP(BB44,Depths,_xlfn.XLOOKUP($G44,Structures,ContentDamages),,1)-_xlfn.XLOOKUP(BB44,Depths,_xlfn.XLOOKUP($G44,Structures,ContentDamages),,-1))/(MIN(IF(Depths&gt;BB44,Depths))-MAX(IF(Depths&lt;BB44,Depths))))*$R44)</f>
        <v>#N/A</v>
      </c>
      <c r="BY44" s="183" t="e" cm="1">
        <f t="array" ref="BY44">IF(BC44="no inundation",0,(_xlfn.XLOOKUP(BC44,Depths,_xlfn.XLOOKUP($G44,Structures,ContentDamages),,-1)+(BC44-MAX(IF(Depths&lt;BC44,Depths)))*(_xlfn.XLOOKUP(BC44,Depths,_xlfn.XLOOKUP($G44,Structures,ContentDamages),,1)-_xlfn.XLOOKUP(BC44,Depths,_xlfn.XLOOKUP($G44,Structures,ContentDamages),,-1))/(MIN(IF(Depths&gt;BC44,Depths))-MAX(IF(Depths&lt;BC44,Depths))))*$R44)</f>
        <v>#N/A</v>
      </c>
      <c r="BZ44" s="181"/>
      <c r="CA44" s="182" t="e">
        <f t="shared" si="74"/>
        <v>#N/A</v>
      </c>
      <c r="CB44" s="183" t="e">
        <f t="shared" si="75"/>
        <v>#N/A</v>
      </c>
      <c r="CC44" s="183" t="e">
        <f t="shared" si="76"/>
        <v>#N/A</v>
      </c>
      <c r="CD44" s="183" t="e">
        <f t="shared" si="77"/>
        <v>#N/A</v>
      </c>
      <c r="CE44" s="183" t="e">
        <f t="shared" si="78"/>
        <v>#N/A</v>
      </c>
      <c r="CF44" s="183" t="e">
        <f t="shared" si="79"/>
        <v>#N/A</v>
      </c>
      <c r="CG44" s="183" t="e">
        <f t="shared" si="80"/>
        <v>#N/A</v>
      </c>
      <c r="CH44" s="183" t="e">
        <f t="shared" si="81"/>
        <v>#N/A</v>
      </c>
      <c r="CI44" s="183" t="e">
        <f t="shared" si="82"/>
        <v>#N/A</v>
      </c>
      <c r="CJ44" s="184" t="e">
        <f t="shared" si="83"/>
        <v>#N/A</v>
      </c>
      <c r="CK44" s="177"/>
    </row>
    <row r="45" spans="5:89" ht="16.5" customHeight="1" x14ac:dyDescent="0.35">
      <c r="E45" s="33" t="s">
        <v>3</v>
      </c>
      <c r="F45" s="35" t="s">
        <v>3</v>
      </c>
      <c r="G45" s="10" t="s">
        <v>200</v>
      </c>
      <c r="H45" s="11" t="s">
        <v>200</v>
      </c>
      <c r="I45" s="12"/>
      <c r="J45" s="14"/>
      <c r="K45" s="26"/>
      <c r="L45" s="12"/>
      <c r="M45" s="14"/>
      <c r="N45" s="138"/>
      <c r="O45" s="140"/>
      <c r="P45" s="195">
        <f t="shared" si="33"/>
        <v>0</v>
      </c>
      <c r="Q45" s="20" t="e">
        <f>_xlfn.XLOOKUP(G45,'Content to Structure Ratios'!$D$3:$D$55,'Content to Structure Ratios'!$E$3:$E$55)</f>
        <v>#N/A</v>
      </c>
      <c r="R45" s="183" t="e">
        <f t="shared" si="34"/>
        <v>#N/A</v>
      </c>
      <c r="S45" s="13"/>
      <c r="T45" s="14"/>
      <c r="U45" s="15"/>
      <c r="V45" s="179">
        <f t="shared" si="84"/>
        <v>0</v>
      </c>
      <c r="W45" s="192"/>
      <c r="X45" s="22"/>
      <c r="Y45" s="16"/>
      <c r="Z45" s="16"/>
      <c r="AA45" s="16"/>
      <c r="AB45" s="16"/>
      <c r="AC45" s="16"/>
      <c r="AD45" s="16"/>
      <c r="AE45" s="16"/>
      <c r="AF45" s="16"/>
      <c r="AG45" s="16"/>
      <c r="AH45" s="177"/>
      <c r="AI45" s="178">
        <f t="shared" si="55"/>
        <v>0</v>
      </c>
      <c r="AJ45" s="179">
        <f t="shared" si="45"/>
        <v>0</v>
      </c>
      <c r="AK45" s="179">
        <f t="shared" si="56"/>
        <v>0</v>
      </c>
      <c r="AL45" s="179">
        <f t="shared" si="57"/>
        <v>0</v>
      </c>
      <c r="AM45" s="179">
        <f t="shared" si="58"/>
        <v>0</v>
      </c>
      <c r="AN45" s="179">
        <f t="shared" si="59"/>
        <v>0</v>
      </c>
      <c r="AO45" s="179">
        <f t="shared" si="60"/>
        <v>0</v>
      </c>
      <c r="AP45" s="179">
        <f t="shared" si="61"/>
        <v>0</v>
      </c>
      <c r="AQ45" s="179">
        <f t="shared" si="62"/>
        <v>0</v>
      </c>
      <c r="AR45" s="180">
        <f t="shared" si="63"/>
        <v>0</v>
      </c>
      <c r="AS45" s="181"/>
      <c r="AT45" s="166">
        <f t="shared" si="64"/>
        <v>0</v>
      </c>
      <c r="AU45" s="87">
        <f t="shared" si="65"/>
        <v>0</v>
      </c>
      <c r="AV45" s="87">
        <f t="shared" si="66"/>
        <v>0</v>
      </c>
      <c r="AW45" s="87">
        <f t="shared" si="67"/>
        <v>0</v>
      </c>
      <c r="AX45" s="87">
        <f t="shared" si="68"/>
        <v>0</v>
      </c>
      <c r="AY45" s="87">
        <f t="shared" si="69"/>
        <v>0</v>
      </c>
      <c r="AZ45" s="87">
        <f t="shared" si="70"/>
        <v>0</v>
      </c>
      <c r="BA45" s="87">
        <f t="shared" si="71"/>
        <v>0</v>
      </c>
      <c r="BB45" s="87">
        <f t="shared" si="72"/>
        <v>0</v>
      </c>
      <c r="BC45" s="157">
        <f t="shared" si="73"/>
        <v>0</v>
      </c>
      <c r="BD45" s="177"/>
      <c r="BE45" s="182" t="e" cm="1">
        <f t="array" ref="BE45">IF(AT45="no inundation",0,(_xlfn.XLOOKUP(AT45,Depths,_xlfn.XLOOKUP($G45,Structures,StructureDamages),,-1)+(AT45-MAX(IF(Depths&lt;AT45,Depths)))*(_xlfn.XLOOKUP(AT45,Depths,_xlfn.XLOOKUP($G45,Structures,StructureDamages),,1)-_xlfn.XLOOKUP(AT45,Depths,_xlfn.XLOOKUP($G45,Structures,StructureDamages),,-1))/(MIN(IF(Depths&gt;AT45,Depths))-MAX(IF(Depths&lt;AT45,Depths))))*$P45)</f>
        <v>#N/A</v>
      </c>
      <c r="BF45" s="183" t="e" cm="1">
        <f t="array" ref="BF45">IF(AU45="no inundation",0,(_xlfn.XLOOKUP(AU45,Depths,_xlfn.XLOOKUP($G45,Structures,StructureDamages),,-1)+(AU45-MAX(IF(Depths&lt;AU45,Depths)))*(_xlfn.XLOOKUP(AU45,Depths,_xlfn.XLOOKUP($G45,Structures,StructureDamages),,1)-_xlfn.XLOOKUP(AU45,Depths,_xlfn.XLOOKUP($G45,Structures,StructureDamages),,-1))/(MIN(IF(Depths&gt;AU45,Depths))-MAX(IF(Depths&lt;AU45,Depths))))*$P45)</f>
        <v>#N/A</v>
      </c>
      <c r="BG45" s="183" t="e" cm="1">
        <f t="array" ref="BG45">IF(AV45="no inundation",0,(_xlfn.XLOOKUP(AV45,Depths,_xlfn.XLOOKUP($G45,Structures,StructureDamages),,-1)+(AV45-MAX(IF(Depths&lt;AV45,Depths)))*(_xlfn.XLOOKUP(AV45,Depths,_xlfn.XLOOKUP($G45,Structures,StructureDamages),,1)-_xlfn.XLOOKUP(AV45,Depths,_xlfn.XLOOKUP($G45,Structures,StructureDamages),,-1))/(MIN(IF(Depths&gt;AV45,Depths))-MAX(IF(Depths&lt;AV45,Depths))))*$P45)</f>
        <v>#N/A</v>
      </c>
      <c r="BH45" s="183" t="e" cm="1">
        <f t="array" ref="BH45">IF(AW45="no inundation",0,(_xlfn.XLOOKUP(AW45,Depths,_xlfn.XLOOKUP($G45,Structures,StructureDamages),,-1)+(AW45-MAX(IF(Depths&lt;AW45,Depths)))*(_xlfn.XLOOKUP(AW45,Depths,_xlfn.XLOOKUP($G45,Structures,StructureDamages),,1)-_xlfn.XLOOKUP(AW45,Depths,_xlfn.XLOOKUP($G45,Structures,StructureDamages),,-1))/(MIN(IF(Depths&gt;AW45,Depths))-MAX(IF(Depths&lt;AW45,Depths))))*$P45)</f>
        <v>#N/A</v>
      </c>
      <c r="BI45" s="183" t="e" cm="1">
        <f t="array" ref="BI45">IF(AX45="no inundation",0,(_xlfn.XLOOKUP(AX45,Depths,_xlfn.XLOOKUP($G45,Structures,StructureDamages),,-1)+(AX45-MAX(IF(Depths&lt;AX45,Depths)))*(_xlfn.XLOOKUP(AX45,Depths,_xlfn.XLOOKUP($G45,Structures,StructureDamages),,1)-_xlfn.XLOOKUP(AX45,Depths,_xlfn.XLOOKUP($G45,Structures,StructureDamages),,-1))/(MIN(IF(Depths&gt;AX45,Depths))-MAX(IF(Depths&lt;AX45,Depths))))*$P45)</f>
        <v>#N/A</v>
      </c>
      <c r="BJ45" s="183" t="e" cm="1">
        <f t="array" ref="BJ45">IF(AY45="no inundation",0,(_xlfn.XLOOKUP(AY45,Depths,_xlfn.XLOOKUP($G45,Structures,StructureDamages),,-1)+(AY45-MAX(IF(Depths&lt;AY45,Depths)))*(_xlfn.XLOOKUP(AY45,Depths,_xlfn.XLOOKUP($G45,Structures,StructureDamages),,1)-_xlfn.XLOOKUP(AY45,Depths,_xlfn.XLOOKUP($G45,Structures,StructureDamages),,-1))/(MIN(IF(Depths&gt;AY45,Depths))-MAX(IF(Depths&lt;AY45,Depths))))*$P45)</f>
        <v>#N/A</v>
      </c>
      <c r="BK45" s="183" t="e" cm="1">
        <f t="array" ref="BK45">IF(AZ45="no inundation",0,(_xlfn.XLOOKUP(AZ45,Depths,_xlfn.XLOOKUP($G45,Structures,StructureDamages),,-1)+(AZ45-MAX(IF(Depths&lt;AZ45,Depths)))*(_xlfn.XLOOKUP(AZ45,Depths,_xlfn.XLOOKUP($G45,Structures,StructureDamages),,1)-_xlfn.XLOOKUP(AZ45,Depths,_xlfn.XLOOKUP($G45,Structures,StructureDamages),,-1))/(MIN(IF(Depths&gt;AZ45,Depths))-MAX(IF(Depths&lt;AZ45,Depths))))*$P45)</f>
        <v>#N/A</v>
      </c>
      <c r="BL45" s="183" t="e" cm="1">
        <f t="array" ref="BL45">IF(BA45="no inundation",0,(_xlfn.XLOOKUP(BA45,Depths,_xlfn.XLOOKUP($G45,Structures,StructureDamages),,-1)+(BA45-MAX(IF(Depths&lt;BA45,Depths)))*(_xlfn.XLOOKUP(BA45,Depths,_xlfn.XLOOKUP($G45,Structures,StructureDamages),,1)-_xlfn.XLOOKUP(BA45,Depths,_xlfn.XLOOKUP($G45,Structures,StructureDamages),,-1))/(MIN(IF(Depths&gt;BA45,Depths))-MAX(IF(Depths&lt;BA45,Depths))))*$P45)</f>
        <v>#N/A</v>
      </c>
      <c r="BM45" s="183" t="e" cm="1">
        <f t="array" ref="BM45">IF(BB45="no inundation",0,(_xlfn.XLOOKUP(BB45,Depths,_xlfn.XLOOKUP($G45,Structures,StructureDamages),,-1)+(BB45-MAX(IF(Depths&lt;BB45,Depths)))*(_xlfn.XLOOKUP(BB45,Depths,_xlfn.XLOOKUP($G45,Structures,StructureDamages),,1)-_xlfn.XLOOKUP(BB45,Depths,_xlfn.XLOOKUP($G45,Structures,StructureDamages),,-1))/(MIN(IF(Depths&gt;BB45,Depths))-MAX(IF(Depths&lt;BB45,Depths))))*$P45)</f>
        <v>#N/A</v>
      </c>
      <c r="BN45" s="184" t="e" cm="1">
        <f t="array" ref="BN45">IF(BC45="no inundation",0,(_xlfn.XLOOKUP(BC45,Depths,_xlfn.XLOOKUP($G45,Structures,StructureDamages),,-1)+(BC45-MAX(IF(Depths&lt;BC45,Depths)))*(_xlfn.XLOOKUP(BC45,Depths,_xlfn.XLOOKUP($G45,Structures,StructureDamages),,1)-_xlfn.XLOOKUP(BC45,Depths,_xlfn.XLOOKUP($G45,Structures,StructureDamages),,-1))/(MIN(IF(Depths&gt;BC45,Depths))-MAX(IF(Depths&lt;BC45,Depths))))*$P45)</f>
        <v>#N/A</v>
      </c>
      <c r="BO45" s="185"/>
      <c r="BP45" s="182" t="e" cm="1">
        <f t="array" ref="BP45">IF(AT45="no inundation",0,(_xlfn.XLOOKUP(AT45,Depths,_xlfn.XLOOKUP($G45,Structures,ContentDamages),,-1)+(AT45-MAX(IF(Depths&lt;AT45,Depths)))*(_xlfn.XLOOKUP(AT45,Depths,_xlfn.XLOOKUP($G45,Structures,ContentDamages),,1)-_xlfn.XLOOKUP(AT45,Depths,_xlfn.XLOOKUP($G45,Structures,ContentDamages),,-1))/(MIN(IF(Depths&gt;AT45,Depths))-MAX(IF(Depths&lt;AT45,Depths))))*$R45)</f>
        <v>#N/A</v>
      </c>
      <c r="BQ45" s="183" t="e" cm="1">
        <f t="array" ref="BQ45">IF(AU45="no inundation",0,(_xlfn.XLOOKUP(AU45,Depths,_xlfn.XLOOKUP($G45,Structures,ContentDamages),,-1)+(AU45-MAX(IF(Depths&lt;AU45,Depths)))*(_xlfn.XLOOKUP(AU45,Depths,_xlfn.XLOOKUP($G45,Structures,ContentDamages),,1)-_xlfn.XLOOKUP(AU45,Depths,_xlfn.XLOOKUP($G45,Structures,ContentDamages),,-1))/(MIN(IF(Depths&gt;AU45,Depths))-MAX(IF(Depths&lt;AU45,Depths))))*$R45)</f>
        <v>#N/A</v>
      </c>
      <c r="BR45" s="183" t="e" cm="1">
        <f t="array" ref="BR45">IF(AV45="no inundation",0,(_xlfn.XLOOKUP(AV45,Depths,_xlfn.XLOOKUP($G45,Structures,ContentDamages),,-1)+(AV45-MAX(IF(Depths&lt;AV45,Depths)))*(_xlfn.XLOOKUP(AV45,Depths,_xlfn.XLOOKUP($G45,Structures,ContentDamages),,1)-_xlfn.XLOOKUP(AV45,Depths,_xlfn.XLOOKUP($G45,Structures,ContentDamages),,-1))/(MIN(IF(Depths&gt;AV45,Depths))-MAX(IF(Depths&lt;AV45,Depths))))*$R45)</f>
        <v>#N/A</v>
      </c>
      <c r="BS45" s="183" t="e" cm="1">
        <f t="array" ref="BS45">IF(AW45="no inundation",0,(_xlfn.XLOOKUP(AW45,Depths,_xlfn.XLOOKUP($G45,Structures,ContentDamages),,-1)+(AW45-MAX(IF(Depths&lt;AW45,Depths)))*(_xlfn.XLOOKUP(AW45,Depths,_xlfn.XLOOKUP($G45,Structures,ContentDamages),,1)-_xlfn.XLOOKUP(AW45,Depths,_xlfn.XLOOKUP($G45,Structures,ContentDamages),,-1))/(MIN(IF(Depths&gt;AW45,Depths))-MAX(IF(Depths&lt;AW45,Depths))))*$R45)</f>
        <v>#N/A</v>
      </c>
      <c r="BT45" s="183" t="e" cm="1">
        <f t="array" ref="BT45">IF(AX45="no inundation",0,(_xlfn.XLOOKUP(AX45,Depths,_xlfn.XLOOKUP($G45,Structures,ContentDamages),,-1)+(AX45-MAX(IF(Depths&lt;AX45,Depths)))*(_xlfn.XLOOKUP(AX45,Depths,_xlfn.XLOOKUP($G45,Structures,ContentDamages),,1)-_xlfn.XLOOKUP(AX45,Depths,_xlfn.XLOOKUP($G45,Structures,ContentDamages),,-1))/(MIN(IF(Depths&gt;AX45,Depths))-MAX(IF(Depths&lt;AX45,Depths))))*$R45)</f>
        <v>#N/A</v>
      </c>
      <c r="BU45" s="183" t="e" cm="1">
        <f t="array" ref="BU45">IF(AY45="no inundation",0,(_xlfn.XLOOKUP(AY45,Depths,_xlfn.XLOOKUP($G45,Structures,ContentDamages),,-1)+(AY45-MAX(IF(Depths&lt;AY45,Depths)))*(_xlfn.XLOOKUP(AY45,Depths,_xlfn.XLOOKUP($G45,Structures,ContentDamages),,1)-_xlfn.XLOOKUP(AY45,Depths,_xlfn.XLOOKUP($G45,Structures,ContentDamages),,-1))/(MIN(IF(Depths&gt;AY45,Depths))-MAX(IF(Depths&lt;AY45,Depths))))*$R45)</f>
        <v>#N/A</v>
      </c>
      <c r="BV45" s="183" t="e" cm="1">
        <f t="array" ref="BV45">IF(AZ45="no inundation",0,(_xlfn.XLOOKUP(AZ45,Depths,_xlfn.XLOOKUP($G45,Structures,ContentDamages),,-1)+(AZ45-MAX(IF(Depths&lt;AZ45,Depths)))*(_xlfn.XLOOKUP(AZ45,Depths,_xlfn.XLOOKUP($G45,Structures,ContentDamages),,1)-_xlfn.XLOOKUP(AZ45,Depths,_xlfn.XLOOKUP($G45,Structures,ContentDamages),,-1))/(MIN(IF(Depths&gt;AZ45,Depths))-MAX(IF(Depths&lt;AZ45,Depths))))*$R45)</f>
        <v>#N/A</v>
      </c>
      <c r="BW45" s="183" t="e" cm="1">
        <f t="array" ref="BW45">IF(BA45="no inundation",0,(_xlfn.XLOOKUP(BA45,Depths,_xlfn.XLOOKUP($G45,Structures,ContentDamages),,-1)+(BA45-MAX(IF(Depths&lt;BA45,Depths)))*(_xlfn.XLOOKUP(BA45,Depths,_xlfn.XLOOKUP($G45,Structures,ContentDamages),,1)-_xlfn.XLOOKUP(BA45,Depths,_xlfn.XLOOKUP($G45,Structures,ContentDamages),,-1))/(MIN(IF(Depths&gt;BA45,Depths))-MAX(IF(Depths&lt;BA45,Depths))))*$R45)</f>
        <v>#N/A</v>
      </c>
      <c r="BX45" s="183" t="e" cm="1">
        <f t="array" ref="BX45">IF(BB45="no inundation",0,(_xlfn.XLOOKUP(BB45,Depths,_xlfn.XLOOKUP($G45,Structures,ContentDamages),,-1)+(BB45-MAX(IF(Depths&lt;BB45,Depths)))*(_xlfn.XLOOKUP(BB45,Depths,_xlfn.XLOOKUP($G45,Structures,ContentDamages),,1)-_xlfn.XLOOKUP(BB45,Depths,_xlfn.XLOOKUP($G45,Structures,ContentDamages),,-1))/(MIN(IF(Depths&gt;BB45,Depths))-MAX(IF(Depths&lt;BB45,Depths))))*$R45)</f>
        <v>#N/A</v>
      </c>
      <c r="BY45" s="183" t="e" cm="1">
        <f t="array" ref="BY45">IF(BC45="no inundation",0,(_xlfn.XLOOKUP(BC45,Depths,_xlfn.XLOOKUP($G45,Structures,ContentDamages),,-1)+(BC45-MAX(IF(Depths&lt;BC45,Depths)))*(_xlfn.XLOOKUP(BC45,Depths,_xlfn.XLOOKUP($G45,Structures,ContentDamages),,1)-_xlfn.XLOOKUP(BC45,Depths,_xlfn.XLOOKUP($G45,Structures,ContentDamages),,-1))/(MIN(IF(Depths&gt;BC45,Depths))-MAX(IF(Depths&lt;BC45,Depths))))*$R45)</f>
        <v>#N/A</v>
      </c>
      <c r="BZ45" s="181"/>
      <c r="CA45" s="182" t="e">
        <f t="shared" si="74"/>
        <v>#N/A</v>
      </c>
      <c r="CB45" s="183" t="e">
        <f t="shared" si="75"/>
        <v>#N/A</v>
      </c>
      <c r="CC45" s="183" t="e">
        <f t="shared" si="76"/>
        <v>#N/A</v>
      </c>
      <c r="CD45" s="183" t="e">
        <f t="shared" si="77"/>
        <v>#N/A</v>
      </c>
      <c r="CE45" s="183" t="e">
        <f t="shared" si="78"/>
        <v>#N/A</v>
      </c>
      <c r="CF45" s="183" t="e">
        <f t="shared" si="79"/>
        <v>#N/A</v>
      </c>
      <c r="CG45" s="183" t="e">
        <f t="shared" si="80"/>
        <v>#N/A</v>
      </c>
      <c r="CH45" s="183" t="e">
        <f t="shared" si="81"/>
        <v>#N/A</v>
      </c>
      <c r="CI45" s="183" t="e">
        <f t="shared" si="82"/>
        <v>#N/A</v>
      </c>
      <c r="CJ45" s="184" t="e">
        <f t="shared" si="83"/>
        <v>#N/A</v>
      </c>
      <c r="CK45" s="177"/>
    </row>
    <row r="46" spans="5:89" ht="16.5" customHeight="1" x14ac:dyDescent="0.35">
      <c r="E46" s="33" t="s">
        <v>3</v>
      </c>
      <c r="F46" s="35" t="s">
        <v>3</v>
      </c>
      <c r="G46" s="10" t="s">
        <v>200</v>
      </c>
      <c r="H46" s="11" t="s">
        <v>200</v>
      </c>
      <c r="I46" s="12"/>
      <c r="J46" s="14"/>
      <c r="K46" s="26"/>
      <c r="L46" s="12"/>
      <c r="M46" s="14"/>
      <c r="N46" s="138"/>
      <c r="O46" s="140"/>
      <c r="P46" s="195">
        <f t="shared" si="33"/>
        <v>0</v>
      </c>
      <c r="Q46" s="20" t="e">
        <f>_xlfn.XLOOKUP(G46,'Content to Structure Ratios'!$D$3:$D$55,'Content to Structure Ratios'!$E$3:$E$55)</f>
        <v>#N/A</v>
      </c>
      <c r="R46" s="183" t="e">
        <f t="shared" si="34"/>
        <v>#N/A</v>
      </c>
      <c r="S46" s="13"/>
      <c r="T46" s="14"/>
      <c r="U46" s="15"/>
      <c r="V46" s="179">
        <f t="shared" si="84"/>
        <v>0</v>
      </c>
      <c r="W46" s="192"/>
      <c r="X46" s="22"/>
      <c r="Y46" s="16"/>
      <c r="Z46" s="16"/>
      <c r="AA46" s="16"/>
      <c r="AB46" s="16"/>
      <c r="AC46" s="16"/>
      <c r="AD46" s="16"/>
      <c r="AE46" s="16"/>
      <c r="AF46" s="16"/>
      <c r="AG46" s="16"/>
      <c r="AH46" s="177"/>
      <c r="AI46" s="178">
        <f t="shared" si="55"/>
        <v>0</v>
      </c>
      <c r="AJ46" s="179">
        <f t="shared" si="45"/>
        <v>0</v>
      </c>
      <c r="AK46" s="179">
        <f t="shared" si="56"/>
        <v>0</v>
      </c>
      <c r="AL46" s="179">
        <f t="shared" si="57"/>
        <v>0</v>
      </c>
      <c r="AM46" s="179">
        <f t="shared" si="58"/>
        <v>0</v>
      </c>
      <c r="AN46" s="179">
        <f t="shared" si="59"/>
        <v>0</v>
      </c>
      <c r="AO46" s="179">
        <f t="shared" si="60"/>
        <v>0</v>
      </c>
      <c r="AP46" s="179">
        <f t="shared" si="61"/>
        <v>0</v>
      </c>
      <c r="AQ46" s="179">
        <f t="shared" si="62"/>
        <v>0</v>
      </c>
      <c r="AR46" s="180">
        <f t="shared" si="63"/>
        <v>0</v>
      </c>
      <c r="AS46" s="181"/>
      <c r="AT46" s="166">
        <f t="shared" si="64"/>
        <v>0</v>
      </c>
      <c r="AU46" s="87">
        <f t="shared" si="65"/>
        <v>0</v>
      </c>
      <c r="AV46" s="87">
        <f t="shared" si="66"/>
        <v>0</v>
      </c>
      <c r="AW46" s="87">
        <f t="shared" si="67"/>
        <v>0</v>
      </c>
      <c r="AX46" s="87">
        <f t="shared" si="68"/>
        <v>0</v>
      </c>
      <c r="AY46" s="87">
        <f t="shared" si="69"/>
        <v>0</v>
      </c>
      <c r="AZ46" s="87">
        <f t="shared" si="70"/>
        <v>0</v>
      </c>
      <c r="BA46" s="87">
        <f t="shared" si="71"/>
        <v>0</v>
      </c>
      <c r="BB46" s="87">
        <f t="shared" si="72"/>
        <v>0</v>
      </c>
      <c r="BC46" s="157">
        <f t="shared" si="73"/>
        <v>0</v>
      </c>
      <c r="BD46" s="177"/>
      <c r="BE46" s="182" t="e" cm="1">
        <f t="array" ref="BE46">IF(AT46="no inundation",0,(_xlfn.XLOOKUP(AT46,Depths,_xlfn.XLOOKUP($G46,Structures,StructureDamages),,-1)+(AT46-MAX(IF(Depths&lt;AT46,Depths)))*(_xlfn.XLOOKUP(AT46,Depths,_xlfn.XLOOKUP($G46,Structures,StructureDamages),,1)-_xlfn.XLOOKUP(AT46,Depths,_xlfn.XLOOKUP($G46,Structures,StructureDamages),,-1))/(MIN(IF(Depths&gt;AT46,Depths))-MAX(IF(Depths&lt;AT46,Depths))))*$P46)</f>
        <v>#N/A</v>
      </c>
      <c r="BF46" s="183" t="e" cm="1">
        <f t="array" ref="BF46">IF(AU46="no inundation",0,(_xlfn.XLOOKUP(AU46,Depths,_xlfn.XLOOKUP($G46,Structures,StructureDamages),,-1)+(AU46-MAX(IF(Depths&lt;AU46,Depths)))*(_xlfn.XLOOKUP(AU46,Depths,_xlfn.XLOOKUP($G46,Structures,StructureDamages),,1)-_xlfn.XLOOKUP(AU46,Depths,_xlfn.XLOOKUP($G46,Structures,StructureDamages),,-1))/(MIN(IF(Depths&gt;AU46,Depths))-MAX(IF(Depths&lt;AU46,Depths))))*$P46)</f>
        <v>#N/A</v>
      </c>
      <c r="BG46" s="183" t="e" cm="1">
        <f t="array" ref="BG46">IF(AV46="no inundation",0,(_xlfn.XLOOKUP(AV46,Depths,_xlfn.XLOOKUP($G46,Structures,StructureDamages),,-1)+(AV46-MAX(IF(Depths&lt;AV46,Depths)))*(_xlfn.XLOOKUP(AV46,Depths,_xlfn.XLOOKUP($G46,Structures,StructureDamages),,1)-_xlfn.XLOOKUP(AV46,Depths,_xlfn.XLOOKUP($G46,Structures,StructureDamages),,-1))/(MIN(IF(Depths&gt;AV46,Depths))-MAX(IF(Depths&lt;AV46,Depths))))*$P46)</f>
        <v>#N/A</v>
      </c>
      <c r="BH46" s="183" t="e" cm="1">
        <f t="array" ref="BH46">IF(AW46="no inundation",0,(_xlfn.XLOOKUP(AW46,Depths,_xlfn.XLOOKUP($G46,Structures,StructureDamages),,-1)+(AW46-MAX(IF(Depths&lt;AW46,Depths)))*(_xlfn.XLOOKUP(AW46,Depths,_xlfn.XLOOKUP($G46,Structures,StructureDamages),,1)-_xlfn.XLOOKUP(AW46,Depths,_xlfn.XLOOKUP($G46,Structures,StructureDamages),,-1))/(MIN(IF(Depths&gt;AW46,Depths))-MAX(IF(Depths&lt;AW46,Depths))))*$P46)</f>
        <v>#N/A</v>
      </c>
      <c r="BI46" s="183" t="e" cm="1">
        <f t="array" ref="BI46">IF(AX46="no inundation",0,(_xlfn.XLOOKUP(AX46,Depths,_xlfn.XLOOKUP($G46,Structures,StructureDamages),,-1)+(AX46-MAX(IF(Depths&lt;AX46,Depths)))*(_xlfn.XLOOKUP(AX46,Depths,_xlfn.XLOOKUP($G46,Structures,StructureDamages),,1)-_xlfn.XLOOKUP(AX46,Depths,_xlfn.XLOOKUP($G46,Structures,StructureDamages),,-1))/(MIN(IF(Depths&gt;AX46,Depths))-MAX(IF(Depths&lt;AX46,Depths))))*$P46)</f>
        <v>#N/A</v>
      </c>
      <c r="BJ46" s="183" t="e" cm="1">
        <f t="array" ref="BJ46">IF(AY46="no inundation",0,(_xlfn.XLOOKUP(AY46,Depths,_xlfn.XLOOKUP($G46,Structures,StructureDamages),,-1)+(AY46-MAX(IF(Depths&lt;AY46,Depths)))*(_xlfn.XLOOKUP(AY46,Depths,_xlfn.XLOOKUP($G46,Structures,StructureDamages),,1)-_xlfn.XLOOKUP(AY46,Depths,_xlfn.XLOOKUP($G46,Structures,StructureDamages),,-1))/(MIN(IF(Depths&gt;AY46,Depths))-MAX(IF(Depths&lt;AY46,Depths))))*$P46)</f>
        <v>#N/A</v>
      </c>
      <c r="BK46" s="183" t="e" cm="1">
        <f t="array" ref="BK46">IF(AZ46="no inundation",0,(_xlfn.XLOOKUP(AZ46,Depths,_xlfn.XLOOKUP($G46,Structures,StructureDamages),,-1)+(AZ46-MAX(IF(Depths&lt;AZ46,Depths)))*(_xlfn.XLOOKUP(AZ46,Depths,_xlfn.XLOOKUP($G46,Structures,StructureDamages),,1)-_xlfn.XLOOKUP(AZ46,Depths,_xlfn.XLOOKUP($G46,Structures,StructureDamages),,-1))/(MIN(IF(Depths&gt;AZ46,Depths))-MAX(IF(Depths&lt;AZ46,Depths))))*$P46)</f>
        <v>#N/A</v>
      </c>
      <c r="BL46" s="183" t="e" cm="1">
        <f t="array" ref="BL46">IF(BA46="no inundation",0,(_xlfn.XLOOKUP(BA46,Depths,_xlfn.XLOOKUP($G46,Structures,StructureDamages),,-1)+(BA46-MAX(IF(Depths&lt;BA46,Depths)))*(_xlfn.XLOOKUP(BA46,Depths,_xlfn.XLOOKUP($G46,Structures,StructureDamages),,1)-_xlfn.XLOOKUP(BA46,Depths,_xlfn.XLOOKUP($G46,Structures,StructureDamages),,-1))/(MIN(IF(Depths&gt;BA46,Depths))-MAX(IF(Depths&lt;BA46,Depths))))*$P46)</f>
        <v>#N/A</v>
      </c>
      <c r="BM46" s="183" t="e" cm="1">
        <f t="array" ref="BM46">IF(BB46="no inundation",0,(_xlfn.XLOOKUP(BB46,Depths,_xlfn.XLOOKUP($G46,Structures,StructureDamages),,-1)+(BB46-MAX(IF(Depths&lt;BB46,Depths)))*(_xlfn.XLOOKUP(BB46,Depths,_xlfn.XLOOKUP($G46,Structures,StructureDamages),,1)-_xlfn.XLOOKUP(BB46,Depths,_xlfn.XLOOKUP($G46,Structures,StructureDamages),,-1))/(MIN(IF(Depths&gt;BB46,Depths))-MAX(IF(Depths&lt;BB46,Depths))))*$P46)</f>
        <v>#N/A</v>
      </c>
      <c r="BN46" s="184" t="e" cm="1">
        <f t="array" ref="BN46">IF(BC46="no inundation",0,(_xlfn.XLOOKUP(BC46,Depths,_xlfn.XLOOKUP($G46,Structures,StructureDamages),,-1)+(BC46-MAX(IF(Depths&lt;BC46,Depths)))*(_xlfn.XLOOKUP(BC46,Depths,_xlfn.XLOOKUP($G46,Structures,StructureDamages),,1)-_xlfn.XLOOKUP(BC46,Depths,_xlfn.XLOOKUP($G46,Structures,StructureDamages),,-1))/(MIN(IF(Depths&gt;BC46,Depths))-MAX(IF(Depths&lt;BC46,Depths))))*$P46)</f>
        <v>#N/A</v>
      </c>
      <c r="BO46" s="185"/>
      <c r="BP46" s="182" t="e" cm="1">
        <f t="array" ref="BP46">IF(AT46="no inundation",0,(_xlfn.XLOOKUP(AT46,Depths,_xlfn.XLOOKUP($G46,Structures,ContentDamages),,-1)+(AT46-MAX(IF(Depths&lt;AT46,Depths)))*(_xlfn.XLOOKUP(AT46,Depths,_xlfn.XLOOKUP($G46,Structures,ContentDamages),,1)-_xlfn.XLOOKUP(AT46,Depths,_xlfn.XLOOKUP($G46,Structures,ContentDamages),,-1))/(MIN(IF(Depths&gt;AT46,Depths))-MAX(IF(Depths&lt;AT46,Depths))))*$R46)</f>
        <v>#N/A</v>
      </c>
      <c r="BQ46" s="183" t="e" cm="1">
        <f t="array" ref="BQ46">IF(AU46="no inundation",0,(_xlfn.XLOOKUP(AU46,Depths,_xlfn.XLOOKUP($G46,Structures,ContentDamages),,-1)+(AU46-MAX(IF(Depths&lt;AU46,Depths)))*(_xlfn.XLOOKUP(AU46,Depths,_xlfn.XLOOKUP($G46,Structures,ContentDamages),,1)-_xlfn.XLOOKUP(AU46,Depths,_xlfn.XLOOKUP($G46,Structures,ContentDamages),,-1))/(MIN(IF(Depths&gt;AU46,Depths))-MAX(IF(Depths&lt;AU46,Depths))))*$R46)</f>
        <v>#N/A</v>
      </c>
      <c r="BR46" s="183" t="e" cm="1">
        <f t="array" ref="BR46">IF(AV46="no inundation",0,(_xlfn.XLOOKUP(AV46,Depths,_xlfn.XLOOKUP($G46,Structures,ContentDamages),,-1)+(AV46-MAX(IF(Depths&lt;AV46,Depths)))*(_xlfn.XLOOKUP(AV46,Depths,_xlfn.XLOOKUP($G46,Structures,ContentDamages),,1)-_xlfn.XLOOKUP(AV46,Depths,_xlfn.XLOOKUP($G46,Structures,ContentDamages),,-1))/(MIN(IF(Depths&gt;AV46,Depths))-MAX(IF(Depths&lt;AV46,Depths))))*$R46)</f>
        <v>#N/A</v>
      </c>
      <c r="BS46" s="183" t="e" cm="1">
        <f t="array" ref="BS46">IF(AW46="no inundation",0,(_xlfn.XLOOKUP(AW46,Depths,_xlfn.XLOOKUP($G46,Structures,ContentDamages),,-1)+(AW46-MAX(IF(Depths&lt;AW46,Depths)))*(_xlfn.XLOOKUP(AW46,Depths,_xlfn.XLOOKUP($G46,Structures,ContentDamages),,1)-_xlfn.XLOOKUP(AW46,Depths,_xlfn.XLOOKUP($G46,Structures,ContentDamages),,-1))/(MIN(IF(Depths&gt;AW46,Depths))-MAX(IF(Depths&lt;AW46,Depths))))*$R46)</f>
        <v>#N/A</v>
      </c>
      <c r="BT46" s="183" t="e" cm="1">
        <f t="array" ref="BT46">IF(AX46="no inundation",0,(_xlfn.XLOOKUP(AX46,Depths,_xlfn.XLOOKUP($G46,Structures,ContentDamages),,-1)+(AX46-MAX(IF(Depths&lt;AX46,Depths)))*(_xlfn.XLOOKUP(AX46,Depths,_xlfn.XLOOKUP($G46,Structures,ContentDamages),,1)-_xlfn.XLOOKUP(AX46,Depths,_xlfn.XLOOKUP($G46,Structures,ContentDamages),,-1))/(MIN(IF(Depths&gt;AX46,Depths))-MAX(IF(Depths&lt;AX46,Depths))))*$R46)</f>
        <v>#N/A</v>
      </c>
      <c r="BU46" s="183" t="e" cm="1">
        <f t="array" ref="BU46">IF(AY46="no inundation",0,(_xlfn.XLOOKUP(AY46,Depths,_xlfn.XLOOKUP($G46,Structures,ContentDamages),,-1)+(AY46-MAX(IF(Depths&lt;AY46,Depths)))*(_xlfn.XLOOKUP(AY46,Depths,_xlfn.XLOOKUP($G46,Structures,ContentDamages),,1)-_xlfn.XLOOKUP(AY46,Depths,_xlfn.XLOOKUP($G46,Structures,ContentDamages),,-1))/(MIN(IF(Depths&gt;AY46,Depths))-MAX(IF(Depths&lt;AY46,Depths))))*$R46)</f>
        <v>#N/A</v>
      </c>
      <c r="BV46" s="183" t="e" cm="1">
        <f t="array" ref="BV46">IF(AZ46="no inundation",0,(_xlfn.XLOOKUP(AZ46,Depths,_xlfn.XLOOKUP($G46,Structures,ContentDamages),,-1)+(AZ46-MAX(IF(Depths&lt;AZ46,Depths)))*(_xlfn.XLOOKUP(AZ46,Depths,_xlfn.XLOOKUP($G46,Structures,ContentDamages),,1)-_xlfn.XLOOKUP(AZ46,Depths,_xlfn.XLOOKUP($G46,Structures,ContentDamages),,-1))/(MIN(IF(Depths&gt;AZ46,Depths))-MAX(IF(Depths&lt;AZ46,Depths))))*$R46)</f>
        <v>#N/A</v>
      </c>
      <c r="BW46" s="183" t="e" cm="1">
        <f t="array" ref="BW46">IF(BA46="no inundation",0,(_xlfn.XLOOKUP(BA46,Depths,_xlfn.XLOOKUP($G46,Structures,ContentDamages),,-1)+(BA46-MAX(IF(Depths&lt;BA46,Depths)))*(_xlfn.XLOOKUP(BA46,Depths,_xlfn.XLOOKUP($G46,Structures,ContentDamages),,1)-_xlfn.XLOOKUP(BA46,Depths,_xlfn.XLOOKUP($G46,Structures,ContentDamages),,-1))/(MIN(IF(Depths&gt;BA46,Depths))-MAX(IF(Depths&lt;BA46,Depths))))*$R46)</f>
        <v>#N/A</v>
      </c>
      <c r="BX46" s="183" t="e" cm="1">
        <f t="array" ref="BX46">IF(BB46="no inundation",0,(_xlfn.XLOOKUP(BB46,Depths,_xlfn.XLOOKUP($G46,Structures,ContentDamages),,-1)+(BB46-MAX(IF(Depths&lt;BB46,Depths)))*(_xlfn.XLOOKUP(BB46,Depths,_xlfn.XLOOKUP($G46,Structures,ContentDamages),,1)-_xlfn.XLOOKUP(BB46,Depths,_xlfn.XLOOKUP($G46,Structures,ContentDamages),,-1))/(MIN(IF(Depths&gt;BB46,Depths))-MAX(IF(Depths&lt;BB46,Depths))))*$R46)</f>
        <v>#N/A</v>
      </c>
      <c r="BY46" s="183" t="e" cm="1">
        <f t="array" ref="BY46">IF(BC46="no inundation",0,(_xlfn.XLOOKUP(BC46,Depths,_xlfn.XLOOKUP($G46,Structures,ContentDamages),,-1)+(BC46-MAX(IF(Depths&lt;BC46,Depths)))*(_xlfn.XLOOKUP(BC46,Depths,_xlfn.XLOOKUP($G46,Structures,ContentDamages),,1)-_xlfn.XLOOKUP(BC46,Depths,_xlfn.XLOOKUP($G46,Structures,ContentDamages),,-1))/(MIN(IF(Depths&gt;BC46,Depths))-MAX(IF(Depths&lt;BC46,Depths))))*$R46)</f>
        <v>#N/A</v>
      </c>
      <c r="BZ46" s="181"/>
      <c r="CA46" s="182" t="e">
        <f t="shared" si="74"/>
        <v>#N/A</v>
      </c>
      <c r="CB46" s="183" t="e">
        <f t="shared" si="75"/>
        <v>#N/A</v>
      </c>
      <c r="CC46" s="183" t="e">
        <f t="shared" si="76"/>
        <v>#N/A</v>
      </c>
      <c r="CD46" s="183" t="e">
        <f t="shared" si="77"/>
        <v>#N/A</v>
      </c>
      <c r="CE46" s="183" t="e">
        <f t="shared" si="78"/>
        <v>#N/A</v>
      </c>
      <c r="CF46" s="183" t="e">
        <f t="shared" si="79"/>
        <v>#N/A</v>
      </c>
      <c r="CG46" s="183" t="e">
        <f t="shared" si="80"/>
        <v>#N/A</v>
      </c>
      <c r="CH46" s="183" t="e">
        <f t="shared" si="81"/>
        <v>#N/A</v>
      </c>
      <c r="CI46" s="183" t="e">
        <f t="shared" si="82"/>
        <v>#N/A</v>
      </c>
      <c r="CJ46" s="184" t="e">
        <f t="shared" si="83"/>
        <v>#N/A</v>
      </c>
      <c r="CK46" s="177"/>
    </row>
    <row r="47" spans="5:89" ht="16.5" customHeight="1" x14ac:dyDescent="0.35">
      <c r="E47" s="33" t="s">
        <v>3</v>
      </c>
      <c r="F47" s="35" t="s">
        <v>3</v>
      </c>
      <c r="G47" s="10" t="s">
        <v>200</v>
      </c>
      <c r="H47" s="11" t="s">
        <v>200</v>
      </c>
      <c r="I47" s="12"/>
      <c r="J47" s="14"/>
      <c r="K47" s="26"/>
      <c r="L47" s="12"/>
      <c r="M47" s="14"/>
      <c r="N47" s="138"/>
      <c r="O47" s="140"/>
      <c r="P47" s="195">
        <f t="shared" si="33"/>
        <v>0</v>
      </c>
      <c r="Q47" s="20" t="e">
        <f>_xlfn.XLOOKUP(G47,'Content to Structure Ratios'!$D$3:$D$55,'Content to Structure Ratios'!$E$3:$E$55)</f>
        <v>#N/A</v>
      </c>
      <c r="R47" s="183" t="e">
        <f t="shared" si="34"/>
        <v>#N/A</v>
      </c>
      <c r="S47" s="13"/>
      <c r="T47" s="14"/>
      <c r="U47" s="15"/>
      <c r="V47" s="179">
        <f t="shared" si="84"/>
        <v>0</v>
      </c>
      <c r="W47" s="192"/>
      <c r="X47" s="22"/>
      <c r="Y47" s="16"/>
      <c r="Z47" s="16"/>
      <c r="AA47" s="16"/>
      <c r="AB47" s="16"/>
      <c r="AC47" s="16"/>
      <c r="AD47" s="16"/>
      <c r="AE47" s="16"/>
      <c r="AF47" s="16"/>
      <c r="AG47" s="16"/>
      <c r="AH47" s="177"/>
      <c r="AI47" s="178">
        <f t="shared" si="55"/>
        <v>0</v>
      </c>
      <c r="AJ47" s="179">
        <f t="shared" si="45"/>
        <v>0</v>
      </c>
      <c r="AK47" s="179">
        <f t="shared" si="56"/>
        <v>0</v>
      </c>
      <c r="AL47" s="179">
        <f t="shared" si="57"/>
        <v>0</v>
      </c>
      <c r="AM47" s="179">
        <f t="shared" si="58"/>
        <v>0</v>
      </c>
      <c r="AN47" s="179">
        <f t="shared" si="59"/>
        <v>0</v>
      </c>
      <c r="AO47" s="179">
        <f t="shared" si="60"/>
        <v>0</v>
      </c>
      <c r="AP47" s="179">
        <f t="shared" si="61"/>
        <v>0</v>
      </c>
      <c r="AQ47" s="179">
        <f t="shared" si="62"/>
        <v>0</v>
      </c>
      <c r="AR47" s="180">
        <f t="shared" si="63"/>
        <v>0</v>
      </c>
      <c r="AS47" s="181"/>
      <c r="AT47" s="166">
        <f t="shared" si="64"/>
        <v>0</v>
      </c>
      <c r="AU47" s="87">
        <f t="shared" si="65"/>
        <v>0</v>
      </c>
      <c r="AV47" s="87">
        <f t="shared" si="66"/>
        <v>0</v>
      </c>
      <c r="AW47" s="87">
        <f t="shared" si="67"/>
        <v>0</v>
      </c>
      <c r="AX47" s="87">
        <f t="shared" si="68"/>
        <v>0</v>
      </c>
      <c r="AY47" s="87">
        <f t="shared" si="69"/>
        <v>0</v>
      </c>
      <c r="AZ47" s="87">
        <f t="shared" si="70"/>
        <v>0</v>
      </c>
      <c r="BA47" s="87">
        <f t="shared" si="71"/>
        <v>0</v>
      </c>
      <c r="BB47" s="87">
        <f t="shared" si="72"/>
        <v>0</v>
      </c>
      <c r="BC47" s="157">
        <f t="shared" si="73"/>
        <v>0</v>
      </c>
      <c r="BD47" s="177"/>
      <c r="BE47" s="182" t="e" cm="1">
        <f t="array" ref="BE47">IF(AT47="no inundation",0,(_xlfn.XLOOKUP(AT47,Depths,_xlfn.XLOOKUP($G47,Structures,StructureDamages),,-1)+(AT47-MAX(IF(Depths&lt;AT47,Depths)))*(_xlfn.XLOOKUP(AT47,Depths,_xlfn.XLOOKUP($G47,Structures,StructureDamages),,1)-_xlfn.XLOOKUP(AT47,Depths,_xlfn.XLOOKUP($G47,Structures,StructureDamages),,-1))/(MIN(IF(Depths&gt;AT47,Depths))-MAX(IF(Depths&lt;AT47,Depths))))*$P47)</f>
        <v>#N/A</v>
      </c>
      <c r="BF47" s="183" t="e" cm="1">
        <f t="array" ref="BF47">IF(AU47="no inundation",0,(_xlfn.XLOOKUP(AU47,Depths,_xlfn.XLOOKUP($G47,Structures,StructureDamages),,-1)+(AU47-MAX(IF(Depths&lt;AU47,Depths)))*(_xlfn.XLOOKUP(AU47,Depths,_xlfn.XLOOKUP($G47,Structures,StructureDamages),,1)-_xlfn.XLOOKUP(AU47,Depths,_xlfn.XLOOKUP($G47,Structures,StructureDamages),,-1))/(MIN(IF(Depths&gt;AU47,Depths))-MAX(IF(Depths&lt;AU47,Depths))))*$P47)</f>
        <v>#N/A</v>
      </c>
      <c r="BG47" s="183" t="e" cm="1">
        <f t="array" ref="BG47">IF(AV47="no inundation",0,(_xlfn.XLOOKUP(AV47,Depths,_xlfn.XLOOKUP($G47,Structures,StructureDamages),,-1)+(AV47-MAX(IF(Depths&lt;AV47,Depths)))*(_xlfn.XLOOKUP(AV47,Depths,_xlfn.XLOOKUP($G47,Structures,StructureDamages),,1)-_xlfn.XLOOKUP(AV47,Depths,_xlfn.XLOOKUP($G47,Structures,StructureDamages),,-1))/(MIN(IF(Depths&gt;AV47,Depths))-MAX(IF(Depths&lt;AV47,Depths))))*$P47)</f>
        <v>#N/A</v>
      </c>
      <c r="BH47" s="183" t="e" cm="1">
        <f t="array" ref="BH47">IF(AW47="no inundation",0,(_xlfn.XLOOKUP(AW47,Depths,_xlfn.XLOOKUP($G47,Structures,StructureDamages),,-1)+(AW47-MAX(IF(Depths&lt;AW47,Depths)))*(_xlfn.XLOOKUP(AW47,Depths,_xlfn.XLOOKUP($G47,Structures,StructureDamages),,1)-_xlfn.XLOOKUP(AW47,Depths,_xlfn.XLOOKUP($G47,Structures,StructureDamages),,-1))/(MIN(IF(Depths&gt;AW47,Depths))-MAX(IF(Depths&lt;AW47,Depths))))*$P47)</f>
        <v>#N/A</v>
      </c>
      <c r="BI47" s="183" t="e" cm="1">
        <f t="array" ref="BI47">IF(AX47="no inundation",0,(_xlfn.XLOOKUP(AX47,Depths,_xlfn.XLOOKUP($G47,Structures,StructureDamages),,-1)+(AX47-MAX(IF(Depths&lt;AX47,Depths)))*(_xlfn.XLOOKUP(AX47,Depths,_xlfn.XLOOKUP($G47,Structures,StructureDamages),,1)-_xlfn.XLOOKUP(AX47,Depths,_xlfn.XLOOKUP($G47,Structures,StructureDamages),,-1))/(MIN(IF(Depths&gt;AX47,Depths))-MAX(IF(Depths&lt;AX47,Depths))))*$P47)</f>
        <v>#N/A</v>
      </c>
      <c r="BJ47" s="183" t="e" cm="1">
        <f t="array" ref="BJ47">IF(AY47="no inundation",0,(_xlfn.XLOOKUP(AY47,Depths,_xlfn.XLOOKUP($G47,Structures,StructureDamages),,-1)+(AY47-MAX(IF(Depths&lt;AY47,Depths)))*(_xlfn.XLOOKUP(AY47,Depths,_xlfn.XLOOKUP($G47,Structures,StructureDamages),,1)-_xlfn.XLOOKUP(AY47,Depths,_xlfn.XLOOKUP($G47,Structures,StructureDamages),,-1))/(MIN(IF(Depths&gt;AY47,Depths))-MAX(IF(Depths&lt;AY47,Depths))))*$P47)</f>
        <v>#N/A</v>
      </c>
      <c r="BK47" s="183" t="e" cm="1">
        <f t="array" ref="BK47">IF(AZ47="no inundation",0,(_xlfn.XLOOKUP(AZ47,Depths,_xlfn.XLOOKUP($G47,Structures,StructureDamages),,-1)+(AZ47-MAX(IF(Depths&lt;AZ47,Depths)))*(_xlfn.XLOOKUP(AZ47,Depths,_xlfn.XLOOKUP($G47,Structures,StructureDamages),,1)-_xlfn.XLOOKUP(AZ47,Depths,_xlfn.XLOOKUP($G47,Structures,StructureDamages),,-1))/(MIN(IF(Depths&gt;AZ47,Depths))-MAX(IF(Depths&lt;AZ47,Depths))))*$P47)</f>
        <v>#N/A</v>
      </c>
      <c r="BL47" s="183" t="e" cm="1">
        <f t="array" ref="BL47">IF(BA47="no inundation",0,(_xlfn.XLOOKUP(BA47,Depths,_xlfn.XLOOKUP($G47,Structures,StructureDamages),,-1)+(BA47-MAX(IF(Depths&lt;BA47,Depths)))*(_xlfn.XLOOKUP(BA47,Depths,_xlfn.XLOOKUP($G47,Structures,StructureDamages),,1)-_xlfn.XLOOKUP(BA47,Depths,_xlfn.XLOOKUP($G47,Structures,StructureDamages),,-1))/(MIN(IF(Depths&gt;BA47,Depths))-MAX(IF(Depths&lt;BA47,Depths))))*$P47)</f>
        <v>#N/A</v>
      </c>
      <c r="BM47" s="183" t="e" cm="1">
        <f t="array" ref="BM47">IF(BB47="no inundation",0,(_xlfn.XLOOKUP(BB47,Depths,_xlfn.XLOOKUP($G47,Structures,StructureDamages),,-1)+(BB47-MAX(IF(Depths&lt;BB47,Depths)))*(_xlfn.XLOOKUP(BB47,Depths,_xlfn.XLOOKUP($G47,Structures,StructureDamages),,1)-_xlfn.XLOOKUP(BB47,Depths,_xlfn.XLOOKUP($G47,Structures,StructureDamages),,-1))/(MIN(IF(Depths&gt;BB47,Depths))-MAX(IF(Depths&lt;BB47,Depths))))*$P47)</f>
        <v>#N/A</v>
      </c>
      <c r="BN47" s="184" t="e" cm="1">
        <f t="array" ref="BN47">IF(BC47="no inundation",0,(_xlfn.XLOOKUP(BC47,Depths,_xlfn.XLOOKUP($G47,Structures,StructureDamages),,-1)+(BC47-MAX(IF(Depths&lt;BC47,Depths)))*(_xlfn.XLOOKUP(BC47,Depths,_xlfn.XLOOKUP($G47,Structures,StructureDamages),,1)-_xlfn.XLOOKUP(BC47,Depths,_xlfn.XLOOKUP($G47,Structures,StructureDamages),,-1))/(MIN(IF(Depths&gt;BC47,Depths))-MAX(IF(Depths&lt;BC47,Depths))))*$P47)</f>
        <v>#N/A</v>
      </c>
      <c r="BO47" s="185"/>
      <c r="BP47" s="182" t="e" cm="1">
        <f t="array" ref="BP47">IF(AT47="no inundation",0,(_xlfn.XLOOKUP(AT47,Depths,_xlfn.XLOOKUP($G47,Structures,ContentDamages),,-1)+(AT47-MAX(IF(Depths&lt;AT47,Depths)))*(_xlfn.XLOOKUP(AT47,Depths,_xlfn.XLOOKUP($G47,Structures,ContentDamages),,1)-_xlfn.XLOOKUP(AT47,Depths,_xlfn.XLOOKUP($G47,Structures,ContentDamages),,-1))/(MIN(IF(Depths&gt;AT47,Depths))-MAX(IF(Depths&lt;AT47,Depths))))*$R47)</f>
        <v>#N/A</v>
      </c>
      <c r="BQ47" s="183" t="e" cm="1">
        <f t="array" ref="BQ47">IF(AU47="no inundation",0,(_xlfn.XLOOKUP(AU47,Depths,_xlfn.XLOOKUP($G47,Structures,ContentDamages),,-1)+(AU47-MAX(IF(Depths&lt;AU47,Depths)))*(_xlfn.XLOOKUP(AU47,Depths,_xlfn.XLOOKUP($G47,Structures,ContentDamages),,1)-_xlfn.XLOOKUP(AU47,Depths,_xlfn.XLOOKUP($G47,Structures,ContentDamages),,-1))/(MIN(IF(Depths&gt;AU47,Depths))-MAX(IF(Depths&lt;AU47,Depths))))*$R47)</f>
        <v>#N/A</v>
      </c>
      <c r="BR47" s="183" t="e" cm="1">
        <f t="array" ref="BR47">IF(AV47="no inundation",0,(_xlfn.XLOOKUP(AV47,Depths,_xlfn.XLOOKUP($G47,Structures,ContentDamages),,-1)+(AV47-MAX(IF(Depths&lt;AV47,Depths)))*(_xlfn.XLOOKUP(AV47,Depths,_xlfn.XLOOKUP($G47,Structures,ContentDamages),,1)-_xlfn.XLOOKUP(AV47,Depths,_xlfn.XLOOKUP($G47,Structures,ContentDamages),,-1))/(MIN(IF(Depths&gt;AV47,Depths))-MAX(IF(Depths&lt;AV47,Depths))))*$R47)</f>
        <v>#N/A</v>
      </c>
      <c r="BS47" s="183" t="e" cm="1">
        <f t="array" ref="BS47">IF(AW47="no inundation",0,(_xlfn.XLOOKUP(AW47,Depths,_xlfn.XLOOKUP($G47,Structures,ContentDamages),,-1)+(AW47-MAX(IF(Depths&lt;AW47,Depths)))*(_xlfn.XLOOKUP(AW47,Depths,_xlfn.XLOOKUP($G47,Structures,ContentDamages),,1)-_xlfn.XLOOKUP(AW47,Depths,_xlfn.XLOOKUP($G47,Structures,ContentDamages),,-1))/(MIN(IF(Depths&gt;AW47,Depths))-MAX(IF(Depths&lt;AW47,Depths))))*$R47)</f>
        <v>#N/A</v>
      </c>
      <c r="BT47" s="183" t="e" cm="1">
        <f t="array" ref="BT47">IF(AX47="no inundation",0,(_xlfn.XLOOKUP(AX47,Depths,_xlfn.XLOOKUP($G47,Structures,ContentDamages),,-1)+(AX47-MAX(IF(Depths&lt;AX47,Depths)))*(_xlfn.XLOOKUP(AX47,Depths,_xlfn.XLOOKUP($G47,Structures,ContentDamages),,1)-_xlfn.XLOOKUP(AX47,Depths,_xlfn.XLOOKUP($G47,Structures,ContentDamages),,-1))/(MIN(IF(Depths&gt;AX47,Depths))-MAX(IF(Depths&lt;AX47,Depths))))*$R47)</f>
        <v>#N/A</v>
      </c>
      <c r="BU47" s="183" t="e" cm="1">
        <f t="array" ref="BU47">IF(AY47="no inundation",0,(_xlfn.XLOOKUP(AY47,Depths,_xlfn.XLOOKUP($G47,Structures,ContentDamages),,-1)+(AY47-MAX(IF(Depths&lt;AY47,Depths)))*(_xlfn.XLOOKUP(AY47,Depths,_xlfn.XLOOKUP($G47,Structures,ContentDamages),,1)-_xlfn.XLOOKUP(AY47,Depths,_xlfn.XLOOKUP($G47,Structures,ContentDamages),,-1))/(MIN(IF(Depths&gt;AY47,Depths))-MAX(IF(Depths&lt;AY47,Depths))))*$R47)</f>
        <v>#N/A</v>
      </c>
      <c r="BV47" s="183" t="e" cm="1">
        <f t="array" ref="BV47">IF(AZ47="no inundation",0,(_xlfn.XLOOKUP(AZ47,Depths,_xlfn.XLOOKUP($G47,Structures,ContentDamages),,-1)+(AZ47-MAX(IF(Depths&lt;AZ47,Depths)))*(_xlfn.XLOOKUP(AZ47,Depths,_xlfn.XLOOKUP($G47,Structures,ContentDamages),,1)-_xlfn.XLOOKUP(AZ47,Depths,_xlfn.XLOOKUP($G47,Structures,ContentDamages),,-1))/(MIN(IF(Depths&gt;AZ47,Depths))-MAX(IF(Depths&lt;AZ47,Depths))))*$R47)</f>
        <v>#N/A</v>
      </c>
      <c r="BW47" s="183" t="e" cm="1">
        <f t="array" ref="BW47">IF(BA47="no inundation",0,(_xlfn.XLOOKUP(BA47,Depths,_xlfn.XLOOKUP($G47,Structures,ContentDamages),,-1)+(BA47-MAX(IF(Depths&lt;BA47,Depths)))*(_xlfn.XLOOKUP(BA47,Depths,_xlfn.XLOOKUP($G47,Structures,ContentDamages),,1)-_xlfn.XLOOKUP(BA47,Depths,_xlfn.XLOOKUP($G47,Structures,ContentDamages),,-1))/(MIN(IF(Depths&gt;BA47,Depths))-MAX(IF(Depths&lt;BA47,Depths))))*$R47)</f>
        <v>#N/A</v>
      </c>
      <c r="BX47" s="183" t="e" cm="1">
        <f t="array" ref="BX47">IF(BB47="no inundation",0,(_xlfn.XLOOKUP(BB47,Depths,_xlfn.XLOOKUP($G47,Structures,ContentDamages),,-1)+(BB47-MAX(IF(Depths&lt;BB47,Depths)))*(_xlfn.XLOOKUP(BB47,Depths,_xlfn.XLOOKUP($G47,Structures,ContentDamages),,1)-_xlfn.XLOOKUP(BB47,Depths,_xlfn.XLOOKUP($G47,Structures,ContentDamages),,-1))/(MIN(IF(Depths&gt;BB47,Depths))-MAX(IF(Depths&lt;BB47,Depths))))*$R47)</f>
        <v>#N/A</v>
      </c>
      <c r="BY47" s="183" t="e" cm="1">
        <f t="array" ref="BY47">IF(BC47="no inundation",0,(_xlfn.XLOOKUP(BC47,Depths,_xlfn.XLOOKUP($G47,Structures,ContentDamages),,-1)+(BC47-MAX(IF(Depths&lt;BC47,Depths)))*(_xlfn.XLOOKUP(BC47,Depths,_xlfn.XLOOKUP($G47,Structures,ContentDamages),,1)-_xlfn.XLOOKUP(BC47,Depths,_xlfn.XLOOKUP($G47,Structures,ContentDamages),,-1))/(MIN(IF(Depths&gt;BC47,Depths))-MAX(IF(Depths&lt;BC47,Depths))))*$R47)</f>
        <v>#N/A</v>
      </c>
      <c r="BZ47" s="181"/>
      <c r="CA47" s="182" t="e">
        <f t="shared" si="74"/>
        <v>#N/A</v>
      </c>
      <c r="CB47" s="183" t="e">
        <f t="shared" si="75"/>
        <v>#N/A</v>
      </c>
      <c r="CC47" s="183" t="e">
        <f t="shared" si="76"/>
        <v>#N/A</v>
      </c>
      <c r="CD47" s="183" t="e">
        <f t="shared" si="77"/>
        <v>#N/A</v>
      </c>
      <c r="CE47" s="183" t="e">
        <f t="shared" si="78"/>
        <v>#N/A</v>
      </c>
      <c r="CF47" s="183" t="e">
        <f t="shared" si="79"/>
        <v>#N/A</v>
      </c>
      <c r="CG47" s="183" t="e">
        <f t="shared" si="80"/>
        <v>#N/A</v>
      </c>
      <c r="CH47" s="183" t="e">
        <f t="shared" si="81"/>
        <v>#N/A</v>
      </c>
      <c r="CI47" s="183" t="e">
        <f t="shared" si="82"/>
        <v>#N/A</v>
      </c>
      <c r="CJ47" s="184" t="e">
        <f t="shared" si="83"/>
        <v>#N/A</v>
      </c>
      <c r="CK47" s="177"/>
    </row>
    <row r="48" spans="5:89" ht="16.5" customHeight="1" x14ac:dyDescent="0.35">
      <c r="E48" s="33" t="s">
        <v>3</v>
      </c>
      <c r="F48" s="35" t="s">
        <v>3</v>
      </c>
      <c r="G48" s="10" t="s">
        <v>200</v>
      </c>
      <c r="H48" s="11" t="s">
        <v>200</v>
      </c>
      <c r="I48" s="12"/>
      <c r="J48" s="14"/>
      <c r="K48" s="26"/>
      <c r="L48" s="12"/>
      <c r="M48" s="14"/>
      <c r="N48" s="138"/>
      <c r="O48" s="140"/>
      <c r="P48" s="195">
        <f t="shared" si="33"/>
        <v>0</v>
      </c>
      <c r="Q48" s="20" t="e">
        <f>_xlfn.XLOOKUP(G48,'Content to Structure Ratios'!$D$3:$D$55,'Content to Structure Ratios'!$E$3:$E$55)</f>
        <v>#N/A</v>
      </c>
      <c r="R48" s="183" t="e">
        <f t="shared" si="34"/>
        <v>#N/A</v>
      </c>
      <c r="S48" s="13"/>
      <c r="T48" s="14"/>
      <c r="U48" s="15"/>
      <c r="V48" s="179">
        <f t="shared" si="84"/>
        <v>0</v>
      </c>
      <c r="W48" s="192"/>
      <c r="X48" s="22"/>
      <c r="Y48" s="16"/>
      <c r="Z48" s="16"/>
      <c r="AA48" s="16"/>
      <c r="AB48" s="16"/>
      <c r="AC48" s="16"/>
      <c r="AD48" s="16"/>
      <c r="AE48" s="16"/>
      <c r="AF48" s="16"/>
      <c r="AG48" s="16"/>
      <c r="AH48" s="177"/>
      <c r="AI48" s="178">
        <f t="shared" si="55"/>
        <v>0</v>
      </c>
      <c r="AJ48" s="179">
        <f t="shared" si="45"/>
        <v>0</v>
      </c>
      <c r="AK48" s="179">
        <f t="shared" si="56"/>
        <v>0</v>
      </c>
      <c r="AL48" s="179">
        <f t="shared" si="57"/>
        <v>0</v>
      </c>
      <c r="AM48" s="179">
        <f t="shared" si="58"/>
        <v>0</v>
      </c>
      <c r="AN48" s="179">
        <f t="shared" si="59"/>
        <v>0</v>
      </c>
      <c r="AO48" s="179">
        <f t="shared" si="60"/>
        <v>0</v>
      </c>
      <c r="AP48" s="179">
        <f t="shared" si="61"/>
        <v>0</v>
      </c>
      <c r="AQ48" s="179">
        <f t="shared" si="62"/>
        <v>0</v>
      </c>
      <c r="AR48" s="180">
        <f t="shared" si="63"/>
        <v>0</v>
      </c>
      <c r="AS48" s="181"/>
      <c r="AT48" s="166">
        <f t="shared" si="64"/>
        <v>0</v>
      </c>
      <c r="AU48" s="87">
        <f t="shared" si="65"/>
        <v>0</v>
      </c>
      <c r="AV48" s="87">
        <f t="shared" si="66"/>
        <v>0</v>
      </c>
      <c r="AW48" s="87">
        <f t="shared" si="67"/>
        <v>0</v>
      </c>
      <c r="AX48" s="87">
        <f t="shared" si="68"/>
        <v>0</v>
      </c>
      <c r="AY48" s="87">
        <f t="shared" si="69"/>
        <v>0</v>
      </c>
      <c r="AZ48" s="87">
        <f t="shared" si="70"/>
        <v>0</v>
      </c>
      <c r="BA48" s="87">
        <f t="shared" si="71"/>
        <v>0</v>
      </c>
      <c r="BB48" s="87">
        <f t="shared" si="72"/>
        <v>0</v>
      </c>
      <c r="BC48" s="157">
        <f t="shared" si="73"/>
        <v>0</v>
      </c>
      <c r="BD48" s="177"/>
      <c r="BE48" s="182" t="e" cm="1">
        <f t="array" ref="BE48">IF(AT48="no inundation",0,(_xlfn.XLOOKUP(AT48,Depths,_xlfn.XLOOKUP($G48,Structures,StructureDamages),,-1)+(AT48-MAX(IF(Depths&lt;AT48,Depths)))*(_xlfn.XLOOKUP(AT48,Depths,_xlfn.XLOOKUP($G48,Structures,StructureDamages),,1)-_xlfn.XLOOKUP(AT48,Depths,_xlfn.XLOOKUP($G48,Structures,StructureDamages),,-1))/(MIN(IF(Depths&gt;AT48,Depths))-MAX(IF(Depths&lt;AT48,Depths))))*$P48)</f>
        <v>#N/A</v>
      </c>
      <c r="BF48" s="183" t="e" cm="1">
        <f t="array" ref="BF48">IF(AU48="no inundation",0,(_xlfn.XLOOKUP(AU48,Depths,_xlfn.XLOOKUP($G48,Structures,StructureDamages),,-1)+(AU48-MAX(IF(Depths&lt;AU48,Depths)))*(_xlfn.XLOOKUP(AU48,Depths,_xlfn.XLOOKUP($G48,Structures,StructureDamages),,1)-_xlfn.XLOOKUP(AU48,Depths,_xlfn.XLOOKUP($G48,Structures,StructureDamages),,-1))/(MIN(IF(Depths&gt;AU48,Depths))-MAX(IF(Depths&lt;AU48,Depths))))*$P48)</f>
        <v>#N/A</v>
      </c>
      <c r="BG48" s="183" t="e" cm="1">
        <f t="array" ref="BG48">IF(AV48="no inundation",0,(_xlfn.XLOOKUP(AV48,Depths,_xlfn.XLOOKUP($G48,Structures,StructureDamages),,-1)+(AV48-MAX(IF(Depths&lt;AV48,Depths)))*(_xlfn.XLOOKUP(AV48,Depths,_xlfn.XLOOKUP($G48,Structures,StructureDamages),,1)-_xlfn.XLOOKUP(AV48,Depths,_xlfn.XLOOKUP($G48,Structures,StructureDamages),,-1))/(MIN(IF(Depths&gt;AV48,Depths))-MAX(IF(Depths&lt;AV48,Depths))))*$P48)</f>
        <v>#N/A</v>
      </c>
      <c r="BH48" s="183" t="e" cm="1">
        <f t="array" ref="BH48">IF(AW48="no inundation",0,(_xlfn.XLOOKUP(AW48,Depths,_xlfn.XLOOKUP($G48,Structures,StructureDamages),,-1)+(AW48-MAX(IF(Depths&lt;AW48,Depths)))*(_xlfn.XLOOKUP(AW48,Depths,_xlfn.XLOOKUP($G48,Structures,StructureDamages),,1)-_xlfn.XLOOKUP(AW48,Depths,_xlfn.XLOOKUP($G48,Structures,StructureDamages),,-1))/(MIN(IF(Depths&gt;AW48,Depths))-MAX(IF(Depths&lt;AW48,Depths))))*$P48)</f>
        <v>#N/A</v>
      </c>
      <c r="BI48" s="183" t="e" cm="1">
        <f t="array" ref="BI48">IF(AX48="no inundation",0,(_xlfn.XLOOKUP(AX48,Depths,_xlfn.XLOOKUP($G48,Structures,StructureDamages),,-1)+(AX48-MAX(IF(Depths&lt;AX48,Depths)))*(_xlfn.XLOOKUP(AX48,Depths,_xlfn.XLOOKUP($G48,Structures,StructureDamages),,1)-_xlfn.XLOOKUP(AX48,Depths,_xlfn.XLOOKUP($G48,Structures,StructureDamages),,-1))/(MIN(IF(Depths&gt;AX48,Depths))-MAX(IF(Depths&lt;AX48,Depths))))*$P48)</f>
        <v>#N/A</v>
      </c>
      <c r="BJ48" s="183" t="e" cm="1">
        <f t="array" ref="BJ48">IF(AY48="no inundation",0,(_xlfn.XLOOKUP(AY48,Depths,_xlfn.XLOOKUP($G48,Structures,StructureDamages),,-1)+(AY48-MAX(IF(Depths&lt;AY48,Depths)))*(_xlfn.XLOOKUP(AY48,Depths,_xlfn.XLOOKUP($G48,Structures,StructureDamages),,1)-_xlfn.XLOOKUP(AY48,Depths,_xlfn.XLOOKUP($G48,Structures,StructureDamages),,-1))/(MIN(IF(Depths&gt;AY48,Depths))-MAX(IF(Depths&lt;AY48,Depths))))*$P48)</f>
        <v>#N/A</v>
      </c>
      <c r="BK48" s="183" t="e" cm="1">
        <f t="array" ref="BK48">IF(AZ48="no inundation",0,(_xlfn.XLOOKUP(AZ48,Depths,_xlfn.XLOOKUP($G48,Structures,StructureDamages),,-1)+(AZ48-MAX(IF(Depths&lt;AZ48,Depths)))*(_xlfn.XLOOKUP(AZ48,Depths,_xlfn.XLOOKUP($G48,Structures,StructureDamages),,1)-_xlfn.XLOOKUP(AZ48,Depths,_xlfn.XLOOKUP($G48,Structures,StructureDamages),,-1))/(MIN(IF(Depths&gt;AZ48,Depths))-MAX(IF(Depths&lt;AZ48,Depths))))*$P48)</f>
        <v>#N/A</v>
      </c>
      <c r="BL48" s="183" t="e" cm="1">
        <f t="array" ref="BL48">IF(BA48="no inundation",0,(_xlfn.XLOOKUP(BA48,Depths,_xlfn.XLOOKUP($G48,Structures,StructureDamages),,-1)+(BA48-MAX(IF(Depths&lt;BA48,Depths)))*(_xlfn.XLOOKUP(BA48,Depths,_xlfn.XLOOKUP($G48,Structures,StructureDamages),,1)-_xlfn.XLOOKUP(BA48,Depths,_xlfn.XLOOKUP($G48,Structures,StructureDamages),,-1))/(MIN(IF(Depths&gt;BA48,Depths))-MAX(IF(Depths&lt;BA48,Depths))))*$P48)</f>
        <v>#N/A</v>
      </c>
      <c r="BM48" s="183" t="e" cm="1">
        <f t="array" ref="BM48">IF(BB48="no inundation",0,(_xlfn.XLOOKUP(BB48,Depths,_xlfn.XLOOKUP($G48,Structures,StructureDamages),,-1)+(BB48-MAX(IF(Depths&lt;BB48,Depths)))*(_xlfn.XLOOKUP(BB48,Depths,_xlfn.XLOOKUP($G48,Structures,StructureDamages),,1)-_xlfn.XLOOKUP(BB48,Depths,_xlfn.XLOOKUP($G48,Structures,StructureDamages),,-1))/(MIN(IF(Depths&gt;BB48,Depths))-MAX(IF(Depths&lt;BB48,Depths))))*$P48)</f>
        <v>#N/A</v>
      </c>
      <c r="BN48" s="184" t="e" cm="1">
        <f t="array" ref="BN48">IF(BC48="no inundation",0,(_xlfn.XLOOKUP(BC48,Depths,_xlfn.XLOOKUP($G48,Structures,StructureDamages),,-1)+(BC48-MAX(IF(Depths&lt;BC48,Depths)))*(_xlfn.XLOOKUP(BC48,Depths,_xlfn.XLOOKUP($G48,Structures,StructureDamages),,1)-_xlfn.XLOOKUP(BC48,Depths,_xlfn.XLOOKUP($G48,Structures,StructureDamages),,-1))/(MIN(IF(Depths&gt;BC48,Depths))-MAX(IF(Depths&lt;BC48,Depths))))*$P48)</f>
        <v>#N/A</v>
      </c>
      <c r="BO48" s="185"/>
      <c r="BP48" s="182" t="e" cm="1">
        <f t="array" ref="BP48">IF(AT48="no inundation",0,(_xlfn.XLOOKUP(AT48,Depths,_xlfn.XLOOKUP($G48,Structures,ContentDamages),,-1)+(AT48-MAX(IF(Depths&lt;AT48,Depths)))*(_xlfn.XLOOKUP(AT48,Depths,_xlfn.XLOOKUP($G48,Structures,ContentDamages),,1)-_xlfn.XLOOKUP(AT48,Depths,_xlfn.XLOOKUP($G48,Structures,ContentDamages),,-1))/(MIN(IF(Depths&gt;AT48,Depths))-MAX(IF(Depths&lt;AT48,Depths))))*$R48)</f>
        <v>#N/A</v>
      </c>
      <c r="BQ48" s="183" t="e" cm="1">
        <f t="array" ref="BQ48">IF(AU48="no inundation",0,(_xlfn.XLOOKUP(AU48,Depths,_xlfn.XLOOKUP($G48,Structures,ContentDamages),,-1)+(AU48-MAX(IF(Depths&lt;AU48,Depths)))*(_xlfn.XLOOKUP(AU48,Depths,_xlfn.XLOOKUP($G48,Structures,ContentDamages),,1)-_xlfn.XLOOKUP(AU48,Depths,_xlfn.XLOOKUP($G48,Structures,ContentDamages),,-1))/(MIN(IF(Depths&gt;AU48,Depths))-MAX(IF(Depths&lt;AU48,Depths))))*$R48)</f>
        <v>#N/A</v>
      </c>
      <c r="BR48" s="183" t="e" cm="1">
        <f t="array" ref="BR48">IF(AV48="no inundation",0,(_xlfn.XLOOKUP(AV48,Depths,_xlfn.XLOOKUP($G48,Structures,ContentDamages),,-1)+(AV48-MAX(IF(Depths&lt;AV48,Depths)))*(_xlfn.XLOOKUP(AV48,Depths,_xlfn.XLOOKUP($G48,Structures,ContentDamages),,1)-_xlfn.XLOOKUP(AV48,Depths,_xlfn.XLOOKUP($G48,Structures,ContentDamages),,-1))/(MIN(IF(Depths&gt;AV48,Depths))-MAX(IF(Depths&lt;AV48,Depths))))*$R48)</f>
        <v>#N/A</v>
      </c>
      <c r="BS48" s="183" t="e" cm="1">
        <f t="array" ref="BS48">IF(AW48="no inundation",0,(_xlfn.XLOOKUP(AW48,Depths,_xlfn.XLOOKUP($G48,Structures,ContentDamages),,-1)+(AW48-MAX(IF(Depths&lt;AW48,Depths)))*(_xlfn.XLOOKUP(AW48,Depths,_xlfn.XLOOKUP($G48,Structures,ContentDamages),,1)-_xlfn.XLOOKUP(AW48,Depths,_xlfn.XLOOKUP($G48,Structures,ContentDamages),,-1))/(MIN(IF(Depths&gt;AW48,Depths))-MAX(IF(Depths&lt;AW48,Depths))))*$R48)</f>
        <v>#N/A</v>
      </c>
      <c r="BT48" s="183" t="e" cm="1">
        <f t="array" ref="BT48">IF(AX48="no inundation",0,(_xlfn.XLOOKUP(AX48,Depths,_xlfn.XLOOKUP($G48,Structures,ContentDamages),,-1)+(AX48-MAX(IF(Depths&lt;AX48,Depths)))*(_xlfn.XLOOKUP(AX48,Depths,_xlfn.XLOOKUP($G48,Structures,ContentDamages),,1)-_xlfn.XLOOKUP(AX48,Depths,_xlfn.XLOOKUP($G48,Structures,ContentDamages),,-1))/(MIN(IF(Depths&gt;AX48,Depths))-MAX(IF(Depths&lt;AX48,Depths))))*$R48)</f>
        <v>#N/A</v>
      </c>
      <c r="BU48" s="183" t="e" cm="1">
        <f t="array" ref="BU48">IF(AY48="no inundation",0,(_xlfn.XLOOKUP(AY48,Depths,_xlfn.XLOOKUP($G48,Structures,ContentDamages),,-1)+(AY48-MAX(IF(Depths&lt;AY48,Depths)))*(_xlfn.XLOOKUP(AY48,Depths,_xlfn.XLOOKUP($G48,Structures,ContentDamages),,1)-_xlfn.XLOOKUP(AY48,Depths,_xlfn.XLOOKUP($G48,Structures,ContentDamages),,-1))/(MIN(IF(Depths&gt;AY48,Depths))-MAX(IF(Depths&lt;AY48,Depths))))*$R48)</f>
        <v>#N/A</v>
      </c>
      <c r="BV48" s="183" t="e" cm="1">
        <f t="array" ref="BV48">IF(AZ48="no inundation",0,(_xlfn.XLOOKUP(AZ48,Depths,_xlfn.XLOOKUP($G48,Structures,ContentDamages),,-1)+(AZ48-MAX(IF(Depths&lt;AZ48,Depths)))*(_xlfn.XLOOKUP(AZ48,Depths,_xlfn.XLOOKUP($G48,Structures,ContentDamages),,1)-_xlfn.XLOOKUP(AZ48,Depths,_xlfn.XLOOKUP($G48,Structures,ContentDamages),,-1))/(MIN(IF(Depths&gt;AZ48,Depths))-MAX(IF(Depths&lt;AZ48,Depths))))*$R48)</f>
        <v>#N/A</v>
      </c>
      <c r="BW48" s="183" t="e" cm="1">
        <f t="array" ref="BW48">IF(BA48="no inundation",0,(_xlfn.XLOOKUP(BA48,Depths,_xlfn.XLOOKUP($G48,Structures,ContentDamages),,-1)+(BA48-MAX(IF(Depths&lt;BA48,Depths)))*(_xlfn.XLOOKUP(BA48,Depths,_xlfn.XLOOKUP($G48,Structures,ContentDamages),,1)-_xlfn.XLOOKUP(BA48,Depths,_xlfn.XLOOKUP($G48,Structures,ContentDamages),,-1))/(MIN(IF(Depths&gt;BA48,Depths))-MAX(IF(Depths&lt;BA48,Depths))))*$R48)</f>
        <v>#N/A</v>
      </c>
      <c r="BX48" s="183" t="e" cm="1">
        <f t="array" ref="BX48">IF(BB48="no inundation",0,(_xlfn.XLOOKUP(BB48,Depths,_xlfn.XLOOKUP($G48,Structures,ContentDamages),,-1)+(BB48-MAX(IF(Depths&lt;BB48,Depths)))*(_xlfn.XLOOKUP(BB48,Depths,_xlfn.XLOOKUP($G48,Structures,ContentDamages),,1)-_xlfn.XLOOKUP(BB48,Depths,_xlfn.XLOOKUP($G48,Structures,ContentDamages),,-1))/(MIN(IF(Depths&gt;BB48,Depths))-MAX(IF(Depths&lt;BB48,Depths))))*$R48)</f>
        <v>#N/A</v>
      </c>
      <c r="BY48" s="183" t="e" cm="1">
        <f t="array" ref="BY48">IF(BC48="no inundation",0,(_xlfn.XLOOKUP(BC48,Depths,_xlfn.XLOOKUP($G48,Structures,ContentDamages),,-1)+(BC48-MAX(IF(Depths&lt;BC48,Depths)))*(_xlfn.XLOOKUP(BC48,Depths,_xlfn.XLOOKUP($G48,Structures,ContentDamages),,1)-_xlfn.XLOOKUP(BC48,Depths,_xlfn.XLOOKUP($G48,Structures,ContentDamages),,-1))/(MIN(IF(Depths&gt;BC48,Depths))-MAX(IF(Depths&lt;BC48,Depths))))*$R48)</f>
        <v>#N/A</v>
      </c>
      <c r="BZ48" s="181"/>
      <c r="CA48" s="182" t="e">
        <f t="shared" si="74"/>
        <v>#N/A</v>
      </c>
      <c r="CB48" s="183" t="e">
        <f t="shared" si="75"/>
        <v>#N/A</v>
      </c>
      <c r="CC48" s="183" t="e">
        <f t="shared" si="76"/>
        <v>#N/A</v>
      </c>
      <c r="CD48" s="183" t="e">
        <f t="shared" si="77"/>
        <v>#N/A</v>
      </c>
      <c r="CE48" s="183" t="e">
        <f t="shared" si="78"/>
        <v>#N/A</v>
      </c>
      <c r="CF48" s="183" t="e">
        <f t="shared" si="79"/>
        <v>#N/A</v>
      </c>
      <c r="CG48" s="183" t="e">
        <f t="shared" si="80"/>
        <v>#N/A</v>
      </c>
      <c r="CH48" s="183" t="e">
        <f t="shared" si="81"/>
        <v>#N/A</v>
      </c>
      <c r="CI48" s="183" t="e">
        <f t="shared" si="82"/>
        <v>#N/A</v>
      </c>
      <c r="CJ48" s="184" t="e">
        <f t="shared" si="83"/>
        <v>#N/A</v>
      </c>
      <c r="CK48" s="177"/>
    </row>
    <row r="49" spans="5:89" ht="16.5" customHeight="1" x14ac:dyDescent="0.35">
      <c r="E49" s="33" t="s">
        <v>3</v>
      </c>
      <c r="F49" s="35" t="s">
        <v>3</v>
      </c>
      <c r="G49" s="10" t="s">
        <v>200</v>
      </c>
      <c r="H49" s="11" t="s">
        <v>200</v>
      </c>
      <c r="I49" s="12"/>
      <c r="J49" s="14"/>
      <c r="K49" s="26"/>
      <c r="L49" s="12"/>
      <c r="M49" s="14"/>
      <c r="N49" s="138"/>
      <c r="O49" s="140"/>
      <c r="P49" s="195">
        <f t="shared" si="33"/>
        <v>0</v>
      </c>
      <c r="Q49" s="20" t="e">
        <f>_xlfn.XLOOKUP(G49,'Content to Structure Ratios'!$D$3:$D$55,'Content to Structure Ratios'!$E$3:$E$55)</f>
        <v>#N/A</v>
      </c>
      <c r="R49" s="183" t="e">
        <f t="shared" si="34"/>
        <v>#N/A</v>
      </c>
      <c r="S49" s="13"/>
      <c r="T49" s="14"/>
      <c r="U49" s="15"/>
      <c r="V49" s="179">
        <f t="shared" si="84"/>
        <v>0</v>
      </c>
      <c r="W49" s="192"/>
      <c r="X49" s="22"/>
      <c r="Y49" s="16"/>
      <c r="Z49" s="16"/>
      <c r="AA49" s="16"/>
      <c r="AB49" s="16"/>
      <c r="AC49" s="16"/>
      <c r="AD49" s="16"/>
      <c r="AE49" s="16"/>
      <c r="AF49" s="16"/>
      <c r="AG49" s="16"/>
      <c r="AH49" s="177"/>
      <c r="AI49" s="178">
        <f t="shared" si="55"/>
        <v>0</v>
      </c>
      <c r="AJ49" s="179">
        <f t="shared" si="45"/>
        <v>0</v>
      </c>
      <c r="AK49" s="179">
        <f t="shared" si="56"/>
        <v>0</v>
      </c>
      <c r="AL49" s="179">
        <f t="shared" si="57"/>
        <v>0</v>
      </c>
      <c r="AM49" s="179">
        <f t="shared" si="58"/>
        <v>0</v>
      </c>
      <c r="AN49" s="179">
        <f t="shared" si="59"/>
        <v>0</v>
      </c>
      <c r="AO49" s="179">
        <f t="shared" si="60"/>
        <v>0</v>
      </c>
      <c r="AP49" s="179">
        <f t="shared" si="61"/>
        <v>0</v>
      </c>
      <c r="AQ49" s="179">
        <f t="shared" si="62"/>
        <v>0</v>
      </c>
      <c r="AR49" s="180">
        <f t="shared" si="63"/>
        <v>0</v>
      </c>
      <c r="AS49" s="181"/>
      <c r="AT49" s="166">
        <f t="shared" si="64"/>
        <v>0</v>
      </c>
      <c r="AU49" s="87">
        <f t="shared" si="65"/>
        <v>0</v>
      </c>
      <c r="AV49" s="87">
        <f t="shared" si="66"/>
        <v>0</v>
      </c>
      <c r="AW49" s="87">
        <f t="shared" si="67"/>
        <v>0</v>
      </c>
      <c r="AX49" s="87">
        <f t="shared" si="68"/>
        <v>0</v>
      </c>
      <c r="AY49" s="87">
        <f t="shared" si="69"/>
        <v>0</v>
      </c>
      <c r="AZ49" s="87">
        <f t="shared" si="70"/>
        <v>0</v>
      </c>
      <c r="BA49" s="87">
        <f t="shared" si="71"/>
        <v>0</v>
      </c>
      <c r="BB49" s="87">
        <f t="shared" si="72"/>
        <v>0</v>
      </c>
      <c r="BC49" s="157">
        <f t="shared" si="73"/>
        <v>0</v>
      </c>
      <c r="BD49" s="177"/>
      <c r="BE49" s="182" t="e" cm="1">
        <f t="array" ref="BE49">IF(AT49="no inundation",0,(_xlfn.XLOOKUP(AT49,Depths,_xlfn.XLOOKUP($G49,Structures,StructureDamages),,-1)+(AT49-MAX(IF(Depths&lt;AT49,Depths)))*(_xlfn.XLOOKUP(AT49,Depths,_xlfn.XLOOKUP($G49,Structures,StructureDamages),,1)-_xlfn.XLOOKUP(AT49,Depths,_xlfn.XLOOKUP($G49,Structures,StructureDamages),,-1))/(MIN(IF(Depths&gt;AT49,Depths))-MAX(IF(Depths&lt;AT49,Depths))))*$P49)</f>
        <v>#N/A</v>
      </c>
      <c r="BF49" s="183" t="e" cm="1">
        <f t="array" ref="BF49">IF(AU49="no inundation",0,(_xlfn.XLOOKUP(AU49,Depths,_xlfn.XLOOKUP($G49,Structures,StructureDamages),,-1)+(AU49-MAX(IF(Depths&lt;AU49,Depths)))*(_xlfn.XLOOKUP(AU49,Depths,_xlfn.XLOOKUP($G49,Structures,StructureDamages),,1)-_xlfn.XLOOKUP(AU49,Depths,_xlfn.XLOOKUP($G49,Structures,StructureDamages),,-1))/(MIN(IF(Depths&gt;AU49,Depths))-MAX(IF(Depths&lt;AU49,Depths))))*$P49)</f>
        <v>#N/A</v>
      </c>
      <c r="BG49" s="183" t="e" cm="1">
        <f t="array" ref="BG49">IF(AV49="no inundation",0,(_xlfn.XLOOKUP(AV49,Depths,_xlfn.XLOOKUP($G49,Structures,StructureDamages),,-1)+(AV49-MAX(IF(Depths&lt;AV49,Depths)))*(_xlfn.XLOOKUP(AV49,Depths,_xlfn.XLOOKUP($G49,Structures,StructureDamages),,1)-_xlfn.XLOOKUP(AV49,Depths,_xlfn.XLOOKUP($G49,Structures,StructureDamages),,-1))/(MIN(IF(Depths&gt;AV49,Depths))-MAX(IF(Depths&lt;AV49,Depths))))*$P49)</f>
        <v>#N/A</v>
      </c>
      <c r="BH49" s="183" t="e" cm="1">
        <f t="array" ref="BH49">IF(AW49="no inundation",0,(_xlfn.XLOOKUP(AW49,Depths,_xlfn.XLOOKUP($G49,Structures,StructureDamages),,-1)+(AW49-MAX(IF(Depths&lt;AW49,Depths)))*(_xlfn.XLOOKUP(AW49,Depths,_xlfn.XLOOKUP($G49,Structures,StructureDamages),,1)-_xlfn.XLOOKUP(AW49,Depths,_xlfn.XLOOKUP($G49,Structures,StructureDamages),,-1))/(MIN(IF(Depths&gt;AW49,Depths))-MAX(IF(Depths&lt;AW49,Depths))))*$P49)</f>
        <v>#N/A</v>
      </c>
      <c r="BI49" s="183" t="e" cm="1">
        <f t="array" ref="BI49">IF(AX49="no inundation",0,(_xlfn.XLOOKUP(AX49,Depths,_xlfn.XLOOKUP($G49,Structures,StructureDamages),,-1)+(AX49-MAX(IF(Depths&lt;AX49,Depths)))*(_xlfn.XLOOKUP(AX49,Depths,_xlfn.XLOOKUP($G49,Structures,StructureDamages),,1)-_xlfn.XLOOKUP(AX49,Depths,_xlfn.XLOOKUP($G49,Structures,StructureDamages),,-1))/(MIN(IF(Depths&gt;AX49,Depths))-MAX(IF(Depths&lt;AX49,Depths))))*$P49)</f>
        <v>#N/A</v>
      </c>
      <c r="BJ49" s="183" t="e" cm="1">
        <f t="array" ref="BJ49">IF(AY49="no inundation",0,(_xlfn.XLOOKUP(AY49,Depths,_xlfn.XLOOKUP($G49,Structures,StructureDamages),,-1)+(AY49-MAX(IF(Depths&lt;AY49,Depths)))*(_xlfn.XLOOKUP(AY49,Depths,_xlfn.XLOOKUP($G49,Structures,StructureDamages),,1)-_xlfn.XLOOKUP(AY49,Depths,_xlfn.XLOOKUP($G49,Structures,StructureDamages),,-1))/(MIN(IF(Depths&gt;AY49,Depths))-MAX(IF(Depths&lt;AY49,Depths))))*$P49)</f>
        <v>#N/A</v>
      </c>
      <c r="BK49" s="183" t="e" cm="1">
        <f t="array" ref="BK49">IF(AZ49="no inundation",0,(_xlfn.XLOOKUP(AZ49,Depths,_xlfn.XLOOKUP($G49,Structures,StructureDamages),,-1)+(AZ49-MAX(IF(Depths&lt;AZ49,Depths)))*(_xlfn.XLOOKUP(AZ49,Depths,_xlfn.XLOOKUP($G49,Structures,StructureDamages),,1)-_xlfn.XLOOKUP(AZ49,Depths,_xlfn.XLOOKUP($G49,Structures,StructureDamages),,-1))/(MIN(IF(Depths&gt;AZ49,Depths))-MAX(IF(Depths&lt;AZ49,Depths))))*$P49)</f>
        <v>#N/A</v>
      </c>
      <c r="BL49" s="183" t="e" cm="1">
        <f t="array" ref="BL49">IF(BA49="no inundation",0,(_xlfn.XLOOKUP(BA49,Depths,_xlfn.XLOOKUP($G49,Structures,StructureDamages),,-1)+(BA49-MAX(IF(Depths&lt;BA49,Depths)))*(_xlfn.XLOOKUP(BA49,Depths,_xlfn.XLOOKUP($G49,Structures,StructureDamages),,1)-_xlfn.XLOOKUP(BA49,Depths,_xlfn.XLOOKUP($G49,Structures,StructureDamages),,-1))/(MIN(IF(Depths&gt;BA49,Depths))-MAX(IF(Depths&lt;BA49,Depths))))*$P49)</f>
        <v>#N/A</v>
      </c>
      <c r="BM49" s="183" t="e" cm="1">
        <f t="array" ref="BM49">IF(BB49="no inundation",0,(_xlfn.XLOOKUP(BB49,Depths,_xlfn.XLOOKUP($G49,Structures,StructureDamages),,-1)+(BB49-MAX(IF(Depths&lt;BB49,Depths)))*(_xlfn.XLOOKUP(BB49,Depths,_xlfn.XLOOKUP($G49,Structures,StructureDamages),,1)-_xlfn.XLOOKUP(BB49,Depths,_xlfn.XLOOKUP($G49,Structures,StructureDamages),,-1))/(MIN(IF(Depths&gt;BB49,Depths))-MAX(IF(Depths&lt;BB49,Depths))))*$P49)</f>
        <v>#N/A</v>
      </c>
      <c r="BN49" s="184" t="e" cm="1">
        <f t="array" ref="BN49">IF(BC49="no inundation",0,(_xlfn.XLOOKUP(BC49,Depths,_xlfn.XLOOKUP($G49,Structures,StructureDamages),,-1)+(BC49-MAX(IF(Depths&lt;BC49,Depths)))*(_xlfn.XLOOKUP(BC49,Depths,_xlfn.XLOOKUP($G49,Structures,StructureDamages),,1)-_xlfn.XLOOKUP(BC49,Depths,_xlfn.XLOOKUP($G49,Structures,StructureDamages),,-1))/(MIN(IF(Depths&gt;BC49,Depths))-MAX(IF(Depths&lt;BC49,Depths))))*$P49)</f>
        <v>#N/A</v>
      </c>
      <c r="BO49" s="185"/>
      <c r="BP49" s="182" t="e" cm="1">
        <f t="array" ref="BP49">IF(AT49="no inundation",0,(_xlfn.XLOOKUP(AT49,Depths,_xlfn.XLOOKUP($G49,Structures,ContentDamages),,-1)+(AT49-MAX(IF(Depths&lt;AT49,Depths)))*(_xlfn.XLOOKUP(AT49,Depths,_xlfn.XLOOKUP($G49,Structures,ContentDamages),,1)-_xlfn.XLOOKUP(AT49,Depths,_xlfn.XLOOKUP($G49,Structures,ContentDamages),,-1))/(MIN(IF(Depths&gt;AT49,Depths))-MAX(IF(Depths&lt;AT49,Depths))))*$R49)</f>
        <v>#N/A</v>
      </c>
      <c r="BQ49" s="183" t="e" cm="1">
        <f t="array" ref="BQ49">IF(AU49="no inundation",0,(_xlfn.XLOOKUP(AU49,Depths,_xlfn.XLOOKUP($G49,Structures,ContentDamages),,-1)+(AU49-MAX(IF(Depths&lt;AU49,Depths)))*(_xlfn.XLOOKUP(AU49,Depths,_xlfn.XLOOKUP($G49,Structures,ContentDamages),,1)-_xlfn.XLOOKUP(AU49,Depths,_xlfn.XLOOKUP($G49,Structures,ContentDamages),,-1))/(MIN(IF(Depths&gt;AU49,Depths))-MAX(IF(Depths&lt;AU49,Depths))))*$R49)</f>
        <v>#N/A</v>
      </c>
      <c r="BR49" s="183" t="e" cm="1">
        <f t="array" ref="BR49">IF(AV49="no inundation",0,(_xlfn.XLOOKUP(AV49,Depths,_xlfn.XLOOKUP($G49,Structures,ContentDamages),,-1)+(AV49-MAX(IF(Depths&lt;AV49,Depths)))*(_xlfn.XLOOKUP(AV49,Depths,_xlfn.XLOOKUP($G49,Structures,ContentDamages),,1)-_xlfn.XLOOKUP(AV49,Depths,_xlfn.XLOOKUP($G49,Structures,ContentDamages),,-1))/(MIN(IF(Depths&gt;AV49,Depths))-MAX(IF(Depths&lt;AV49,Depths))))*$R49)</f>
        <v>#N/A</v>
      </c>
      <c r="BS49" s="183" t="e" cm="1">
        <f t="array" ref="BS49">IF(AW49="no inundation",0,(_xlfn.XLOOKUP(AW49,Depths,_xlfn.XLOOKUP($G49,Structures,ContentDamages),,-1)+(AW49-MAX(IF(Depths&lt;AW49,Depths)))*(_xlfn.XLOOKUP(AW49,Depths,_xlfn.XLOOKUP($G49,Structures,ContentDamages),,1)-_xlfn.XLOOKUP(AW49,Depths,_xlfn.XLOOKUP($G49,Structures,ContentDamages),,-1))/(MIN(IF(Depths&gt;AW49,Depths))-MAX(IF(Depths&lt;AW49,Depths))))*$R49)</f>
        <v>#N/A</v>
      </c>
      <c r="BT49" s="183" t="e" cm="1">
        <f t="array" ref="BT49">IF(AX49="no inundation",0,(_xlfn.XLOOKUP(AX49,Depths,_xlfn.XLOOKUP($G49,Structures,ContentDamages),,-1)+(AX49-MAX(IF(Depths&lt;AX49,Depths)))*(_xlfn.XLOOKUP(AX49,Depths,_xlfn.XLOOKUP($G49,Structures,ContentDamages),,1)-_xlfn.XLOOKUP(AX49,Depths,_xlfn.XLOOKUP($G49,Structures,ContentDamages),,-1))/(MIN(IF(Depths&gt;AX49,Depths))-MAX(IF(Depths&lt;AX49,Depths))))*$R49)</f>
        <v>#N/A</v>
      </c>
      <c r="BU49" s="183" t="e" cm="1">
        <f t="array" ref="BU49">IF(AY49="no inundation",0,(_xlfn.XLOOKUP(AY49,Depths,_xlfn.XLOOKUP($G49,Structures,ContentDamages),,-1)+(AY49-MAX(IF(Depths&lt;AY49,Depths)))*(_xlfn.XLOOKUP(AY49,Depths,_xlfn.XLOOKUP($G49,Structures,ContentDamages),,1)-_xlfn.XLOOKUP(AY49,Depths,_xlfn.XLOOKUP($G49,Structures,ContentDamages),,-1))/(MIN(IF(Depths&gt;AY49,Depths))-MAX(IF(Depths&lt;AY49,Depths))))*$R49)</f>
        <v>#N/A</v>
      </c>
      <c r="BV49" s="183" t="e" cm="1">
        <f t="array" ref="BV49">IF(AZ49="no inundation",0,(_xlfn.XLOOKUP(AZ49,Depths,_xlfn.XLOOKUP($G49,Structures,ContentDamages),,-1)+(AZ49-MAX(IF(Depths&lt;AZ49,Depths)))*(_xlfn.XLOOKUP(AZ49,Depths,_xlfn.XLOOKUP($G49,Structures,ContentDamages),,1)-_xlfn.XLOOKUP(AZ49,Depths,_xlfn.XLOOKUP($G49,Structures,ContentDamages),,-1))/(MIN(IF(Depths&gt;AZ49,Depths))-MAX(IF(Depths&lt;AZ49,Depths))))*$R49)</f>
        <v>#N/A</v>
      </c>
      <c r="BW49" s="183" t="e" cm="1">
        <f t="array" ref="BW49">IF(BA49="no inundation",0,(_xlfn.XLOOKUP(BA49,Depths,_xlfn.XLOOKUP($G49,Structures,ContentDamages),,-1)+(BA49-MAX(IF(Depths&lt;BA49,Depths)))*(_xlfn.XLOOKUP(BA49,Depths,_xlfn.XLOOKUP($G49,Structures,ContentDamages),,1)-_xlfn.XLOOKUP(BA49,Depths,_xlfn.XLOOKUP($G49,Structures,ContentDamages),,-1))/(MIN(IF(Depths&gt;BA49,Depths))-MAX(IF(Depths&lt;BA49,Depths))))*$R49)</f>
        <v>#N/A</v>
      </c>
      <c r="BX49" s="183" t="e" cm="1">
        <f t="array" ref="BX49">IF(BB49="no inundation",0,(_xlfn.XLOOKUP(BB49,Depths,_xlfn.XLOOKUP($G49,Structures,ContentDamages),,-1)+(BB49-MAX(IF(Depths&lt;BB49,Depths)))*(_xlfn.XLOOKUP(BB49,Depths,_xlfn.XLOOKUP($G49,Structures,ContentDamages),,1)-_xlfn.XLOOKUP(BB49,Depths,_xlfn.XLOOKUP($G49,Structures,ContentDamages),,-1))/(MIN(IF(Depths&gt;BB49,Depths))-MAX(IF(Depths&lt;BB49,Depths))))*$R49)</f>
        <v>#N/A</v>
      </c>
      <c r="BY49" s="183" t="e" cm="1">
        <f t="array" ref="BY49">IF(BC49="no inundation",0,(_xlfn.XLOOKUP(BC49,Depths,_xlfn.XLOOKUP($G49,Structures,ContentDamages),,-1)+(BC49-MAX(IF(Depths&lt;BC49,Depths)))*(_xlfn.XLOOKUP(BC49,Depths,_xlfn.XLOOKUP($G49,Structures,ContentDamages),,1)-_xlfn.XLOOKUP(BC49,Depths,_xlfn.XLOOKUP($G49,Structures,ContentDamages),,-1))/(MIN(IF(Depths&gt;BC49,Depths))-MAX(IF(Depths&lt;BC49,Depths))))*$R49)</f>
        <v>#N/A</v>
      </c>
      <c r="BZ49" s="181"/>
      <c r="CA49" s="182" t="e">
        <f t="shared" si="74"/>
        <v>#N/A</v>
      </c>
      <c r="CB49" s="183" t="e">
        <f t="shared" si="75"/>
        <v>#N/A</v>
      </c>
      <c r="CC49" s="183" t="e">
        <f t="shared" si="76"/>
        <v>#N/A</v>
      </c>
      <c r="CD49" s="183" t="e">
        <f t="shared" si="77"/>
        <v>#N/A</v>
      </c>
      <c r="CE49" s="183" t="e">
        <f t="shared" si="78"/>
        <v>#N/A</v>
      </c>
      <c r="CF49" s="183" t="e">
        <f t="shared" si="79"/>
        <v>#N/A</v>
      </c>
      <c r="CG49" s="183" t="e">
        <f t="shared" si="80"/>
        <v>#N/A</v>
      </c>
      <c r="CH49" s="183" t="e">
        <f t="shared" si="81"/>
        <v>#N/A</v>
      </c>
      <c r="CI49" s="183" t="e">
        <f t="shared" si="82"/>
        <v>#N/A</v>
      </c>
      <c r="CJ49" s="184" t="e">
        <f t="shared" si="83"/>
        <v>#N/A</v>
      </c>
      <c r="CK49" s="177"/>
    </row>
    <row r="50" spans="5:89" ht="16.5" customHeight="1" x14ac:dyDescent="0.35">
      <c r="E50" s="33" t="s">
        <v>3</v>
      </c>
      <c r="F50" s="35" t="s">
        <v>3</v>
      </c>
      <c r="G50" s="10" t="s">
        <v>200</v>
      </c>
      <c r="H50" s="11" t="s">
        <v>200</v>
      </c>
      <c r="I50" s="12"/>
      <c r="J50" s="14"/>
      <c r="K50" s="26"/>
      <c r="L50" s="12"/>
      <c r="M50" s="14"/>
      <c r="N50" s="138"/>
      <c r="O50" s="140"/>
      <c r="P50" s="195">
        <f t="shared" si="33"/>
        <v>0</v>
      </c>
      <c r="Q50" s="20" t="e">
        <f>_xlfn.XLOOKUP(G50,'Content to Structure Ratios'!$D$3:$D$55,'Content to Structure Ratios'!$E$3:$E$55)</f>
        <v>#N/A</v>
      </c>
      <c r="R50" s="183" t="e">
        <f t="shared" si="34"/>
        <v>#N/A</v>
      </c>
      <c r="S50" s="13"/>
      <c r="T50" s="14"/>
      <c r="U50" s="15"/>
      <c r="V50" s="179">
        <f t="shared" si="84"/>
        <v>0</v>
      </c>
      <c r="W50" s="192"/>
      <c r="X50" s="22"/>
      <c r="Y50" s="16"/>
      <c r="Z50" s="16"/>
      <c r="AA50" s="16"/>
      <c r="AB50" s="16"/>
      <c r="AC50" s="16"/>
      <c r="AD50" s="16"/>
      <c r="AE50" s="16"/>
      <c r="AF50" s="16"/>
      <c r="AG50" s="16"/>
      <c r="AH50" s="177"/>
      <c r="AI50" s="178">
        <f t="shared" si="55"/>
        <v>0</v>
      </c>
      <c r="AJ50" s="179">
        <f t="shared" si="45"/>
        <v>0</v>
      </c>
      <c r="AK50" s="179">
        <f t="shared" si="56"/>
        <v>0</v>
      </c>
      <c r="AL50" s="179">
        <f t="shared" si="57"/>
        <v>0</v>
      </c>
      <c r="AM50" s="179">
        <f t="shared" si="58"/>
        <v>0</v>
      </c>
      <c r="AN50" s="179">
        <f t="shared" si="59"/>
        <v>0</v>
      </c>
      <c r="AO50" s="179">
        <f t="shared" si="60"/>
        <v>0</v>
      </c>
      <c r="AP50" s="179">
        <f t="shared" si="61"/>
        <v>0</v>
      </c>
      <c r="AQ50" s="179">
        <f t="shared" si="62"/>
        <v>0</v>
      </c>
      <c r="AR50" s="180">
        <f t="shared" si="63"/>
        <v>0</v>
      </c>
      <c r="AS50" s="181"/>
      <c r="AT50" s="166">
        <f t="shared" si="64"/>
        <v>0</v>
      </c>
      <c r="AU50" s="87">
        <f t="shared" si="65"/>
        <v>0</v>
      </c>
      <c r="AV50" s="87">
        <f t="shared" si="66"/>
        <v>0</v>
      </c>
      <c r="AW50" s="87">
        <f t="shared" si="67"/>
        <v>0</v>
      </c>
      <c r="AX50" s="87">
        <f t="shared" si="68"/>
        <v>0</v>
      </c>
      <c r="AY50" s="87">
        <f t="shared" si="69"/>
        <v>0</v>
      </c>
      <c r="AZ50" s="87">
        <f t="shared" si="70"/>
        <v>0</v>
      </c>
      <c r="BA50" s="87">
        <f t="shared" si="71"/>
        <v>0</v>
      </c>
      <c r="BB50" s="87">
        <f t="shared" si="72"/>
        <v>0</v>
      </c>
      <c r="BC50" s="157">
        <f t="shared" si="73"/>
        <v>0</v>
      </c>
      <c r="BD50" s="177"/>
      <c r="BE50" s="182" t="e" cm="1">
        <f t="array" ref="BE50">IF(AT50="no inundation",0,(_xlfn.XLOOKUP(AT50,Depths,_xlfn.XLOOKUP($G50,Structures,StructureDamages),,-1)+(AT50-MAX(IF(Depths&lt;AT50,Depths)))*(_xlfn.XLOOKUP(AT50,Depths,_xlfn.XLOOKUP($G50,Structures,StructureDamages),,1)-_xlfn.XLOOKUP(AT50,Depths,_xlfn.XLOOKUP($G50,Structures,StructureDamages),,-1))/(MIN(IF(Depths&gt;AT50,Depths))-MAX(IF(Depths&lt;AT50,Depths))))*$P50)</f>
        <v>#N/A</v>
      </c>
      <c r="BF50" s="183" t="e" cm="1">
        <f t="array" ref="BF50">IF(AU50="no inundation",0,(_xlfn.XLOOKUP(AU50,Depths,_xlfn.XLOOKUP($G50,Structures,StructureDamages),,-1)+(AU50-MAX(IF(Depths&lt;AU50,Depths)))*(_xlfn.XLOOKUP(AU50,Depths,_xlfn.XLOOKUP($G50,Structures,StructureDamages),,1)-_xlfn.XLOOKUP(AU50,Depths,_xlfn.XLOOKUP($G50,Structures,StructureDamages),,-1))/(MIN(IF(Depths&gt;AU50,Depths))-MAX(IF(Depths&lt;AU50,Depths))))*$P50)</f>
        <v>#N/A</v>
      </c>
      <c r="BG50" s="183" t="e" cm="1">
        <f t="array" ref="BG50">IF(AV50="no inundation",0,(_xlfn.XLOOKUP(AV50,Depths,_xlfn.XLOOKUP($G50,Structures,StructureDamages),,-1)+(AV50-MAX(IF(Depths&lt;AV50,Depths)))*(_xlfn.XLOOKUP(AV50,Depths,_xlfn.XLOOKUP($G50,Structures,StructureDamages),,1)-_xlfn.XLOOKUP(AV50,Depths,_xlfn.XLOOKUP($G50,Structures,StructureDamages),,-1))/(MIN(IF(Depths&gt;AV50,Depths))-MAX(IF(Depths&lt;AV50,Depths))))*$P50)</f>
        <v>#N/A</v>
      </c>
      <c r="BH50" s="183" t="e" cm="1">
        <f t="array" ref="BH50">IF(AW50="no inundation",0,(_xlfn.XLOOKUP(AW50,Depths,_xlfn.XLOOKUP($G50,Structures,StructureDamages),,-1)+(AW50-MAX(IF(Depths&lt;AW50,Depths)))*(_xlfn.XLOOKUP(AW50,Depths,_xlfn.XLOOKUP($G50,Structures,StructureDamages),,1)-_xlfn.XLOOKUP(AW50,Depths,_xlfn.XLOOKUP($G50,Structures,StructureDamages),,-1))/(MIN(IF(Depths&gt;AW50,Depths))-MAX(IF(Depths&lt;AW50,Depths))))*$P50)</f>
        <v>#N/A</v>
      </c>
      <c r="BI50" s="183" t="e" cm="1">
        <f t="array" ref="BI50">IF(AX50="no inundation",0,(_xlfn.XLOOKUP(AX50,Depths,_xlfn.XLOOKUP($G50,Structures,StructureDamages),,-1)+(AX50-MAX(IF(Depths&lt;AX50,Depths)))*(_xlfn.XLOOKUP(AX50,Depths,_xlfn.XLOOKUP($G50,Structures,StructureDamages),,1)-_xlfn.XLOOKUP(AX50,Depths,_xlfn.XLOOKUP($G50,Structures,StructureDamages),,-1))/(MIN(IF(Depths&gt;AX50,Depths))-MAX(IF(Depths&lt;AX50,Depths))))*$P50)</f>
        <v>#N/A</v>
      </c>
      <c r="BJ50" s="183" t="e" cm="1">
        <f t="array" ref="BJ50">IF(AY50="no inundation",0,(_xlfn.XLOOKUP(AY50,Depths,_xlfn.XLOOKUP($G50,Structures,StructureDamages),,-1)+(AY50-MAX(IF(Depths&lt;AY50,Depths)))*(_xlfn.XLOOKUP(AY50,Depths,_xlfn.XLOOKUP($G50,Structures,StructureDamages),,1)-_xlfn.XLOOKUP(AY50,Depths,_xlfn.XLOOKUP($G50,Structures,StructureDamages),,-1))/(MIN(IF(Depths&gt;AY50,Depths))-MAX(IF(Depths&lt;AY50,Depths))))*$P50)</f>
        <v>#N/A</v>
      </c>
      <c r="BK50" s="183" t="e" cm="1">
        <f t="array" ref="BK50">IF(AZ50="no inundation",0,(_xlfn.XLOOKUP(AZ50,Depths,_xlfn.XLOOKUP($G50,Structures,StructureDamages),,-1)+(AZ50-MAX(IF(Depths&lt;AZ50,Depths)))*(_xlfn.XLOOKUP(AZ50,Depths,_xlfn.XLOOKUP($G50,Structures,StructureDamages),,1)-_xlfn.XLOOKUP(AZ50,Depths,_xlfn.XLOOKUP($G50,Structures,StructureDamages),,-1))/(MIN(IF(Depths&gt;AZ50,Depths))-MAX(IF(Depths&lt;AZ50,Depths))))*$P50)</f>
        <v>#N/A</v>
      </c>
      <c r="BL50" s="183" t="e" cm="1">
        <f t="array" ref="BL50">IF(BA50="no inundation",0,(_xlfn.XLOOKUP(BA50,Depths,_xlfn.XLOOKUP($G50,Structures,StructureDamages),,-1)+(BA50-MAX(IF(Depths&lt;BA50,Depths)))*(_xlfn.XLOOKUP(BA50,Depths,_xlfn.XLOOKUP($G50,Structures,StructureDamages),,1)-_xlfn.XLOOKUP(BA50,Depths,_xlfn.XLOOKUP($G50,Structures,StructureDamages),,-1))/(MIN(IF(Depths&gt;BA50,Depths))-MAX(IF(Depths&lt;BA50,Depths))))*$P50)</f>
        <v>#N/A</v>
      </c>
      <c r="BM50" s="183" t="e" cm="1">
        <f t="array" ref="BM50">IF(BB50="no inundation",0,(_xlfn.XLOOKUP(BB50,Depths,_xlfn.XLOOKUP($G50,Structures,StructureDamages),,-1)+(BB50-MAX(IF(Depths&lt;BB50,Depths)))*(_xlfn.XLOOKUP(BB50,Depths,_xlfn.XLOOKUP($G50,Structures,StructureDamages),,1)-_xlfn.XLOOKUP(BB50,Depths,_xlfn.XLOOKUP($G50,Structures,StructureDamages),,-1))/(MIN(IF(Depths&gt;BB50,Depths))-MAX(IF(Depths&lt;BB50,Depths))))*$P50)</f>
        <v>#N/A</v>
      </c>
      <c r="BN50" s="184" t="e" cm="1">
        <f t="array" ref="BN50">IF(BC50="no inundation",0,(_xlfn.XLOOKUP(BC50,Depths,_xlfn.XLOOKUP($G50,Structures,StructureDamages),,-1)+(BC50-MAX(IF(Depths&lt;BC50,Depths)))*(_xlfn.XLOOKUP(BC50,Depths,_xlfn.XLOOKUP($G50,Structures,StructureDamages),,1)-_xlfn.XLOOKUP(BC50,Depths,_xlfn.XLOOKUP($G50,Structures,StructureDamages),,-1))/(MIN(IF(Depths&gt;BC50,Depths))-MAX(IF(Depths&lt;BC50,Depths))))*$P50)</f>
        <v>#N/A</v>
      </c>
      <c r="BO50" s="185"/>
      <c r="BP50" s="182" t="e" cm="1">
        <f t="array" ref="BP50">IF(AT50="no inundation",0,(_xlfn.XLOOKUP(AT50,Depths,_xlfn.XLOOKUP($G50,Structures,ContentDamages),,-1)+(AT50-MAX(IF(Depths&lt;AT50,Depths)))*(_xlfn.XLOOKUP(AT50,Depths,_xlfn.XLOOKUP($G50,Structures,ContentDamages),,1)-_xlfn.XLOOKUP(AT50,Depths,_xlfn.XLOOKUP($G50,Structures,ContentDamages),,-1))/(MIN(IF(Depths&gt;AT50,Depths))-MAX(IF(Depths&lt;AT50,Depths))))*$R50)</f>
        <v>#N/A</v>
      </c>
      <c r="BQ50" s="183" t="e" cm="1">
        <f t="array" ref="BQ50">IF(AU50="no inundation",0,(_xlfn.XLOOKUP(AU50,Depths,_xlfn.XLOOKUP($G50,Structures,ContentDamages),,-1)+(AU50-MAX(IF(Depths&lt;AU50,Depths)))*(_xlfn.XLOOKUP(AU50,Depths,_xlfn.XLOOKUP($G50,Structures,ContentDamages),,1)-_xlfn.XLOOKUP(AU50,Depths,_xlfn.XLOOKUP($G50,Structures,ContentDamages),,-1))/(MIN(IF(Depths&gt;AU50,Depths))-MAX(IF(Depths&lt;AU50,Depths))))*$R50)</f>
        <v>#N/A</v>
      </c>
      <c r="BR50" s="183" t="e" cm="1">
        <f t="array" ref="BR50">IF(AV50="no inundation",0,(_xlfn.XLOOKUP(AV50,Depths,_xlfn.XLOOKUP($G50,Structures,ContentDamages),,-1)+(AV50-MAX(IF(Depths&lt;AV50,Depths)))*(_xlfn.XLOOKUP(AV50,Depths,_xlfn.XLOOKUP($G50,Structures,ContentDamages),,1)-_xlfn.XLOOKUP(AV50,Depths,_xlfn.XLOOKUP($G50,Structures,ContentDamages),,-1))/(MIN(IF(Depths&gt;AV50,Depths))-MAX(IF(Depths&lt;AV50,Depths))))*$R50)</f>
        <v>#N/A</v>
      </c>
      <c r="BS50" s="183" t="e" cm="1">
        <f t="array" ref="BS50">IF(AW50="no inundation",0,(_xlfn.XLOOKUP(AW50,Depths,_xlfn.XLOOKUP($G50,Structures,ContentDamages),,-1)+(AW50-MAX(IF(Depths&lt;AW50,Depths)))*(_xlfn.XLOOKUP(AW50,Depths,_xlfn.XLOOKUP($G50,Structures,ContentDamages),,1)-_xlfn.XLOOKUP(AW50,Depths,_xlfn.XLOOKUP($G50,Structures,ContentDamages),,-1))/(MIN(IF(Depths&gt;AW50,Depths))-MAX(IF(Depths&lt;AW50,Depths))))*$R50)</f>
        <v>#N/A</v>
      </c>
      <c r="BT50" s="183" t="e" cm="1">
        <f t="array" ref="BT50">IF(AX50="no inundation",0,(_xlfn.XLOOKUP(AX50,Depths,_xlfn.XLOOKUP($G50,Structures,ContentDamages),,-1)+(AX50-MAX(IF(Depths&lt;AX50,Depths)))*(_xlfn.XLOOKUP(AX50,Depths,_xlfn.XLOOKUP($G50,Structures,ContentDamages),,1)-_xlfn.XLOOKUP(AX50,Depths,_xlfn.XLOOKUP($G50,Structures,ContentDamages),,-1))/(MIN(IF(Depths&gt;AX50,Depths))-MAX(IF(Depths&lt;AX50,Depths))))*$R50)</f>
        <v>#N/A</v>
      </c>
      <c r="BU50" s="183" t="e" cm="1">
        <f t="array" ref="BU50">IF(AY50="no inundation",0,(_xlfn.XLOOKUP(AY50,Depths,_xlfn.XLOOKUP($G50,Structures,ContentDamages),,-1)+(AY50-MAX(IF(Depths&lt;AY50,Depths)))*(_xlfn.XLOOKUP(AY50,Depths,_xlfn.XLOOKUP($G50,Structures,ContentDamages),,1)-_xlfn.XLOOKUP(AY50,Depths,_xlfn.XLOOKUP($G50,Structures,ContentDamages),,-1))/(MIN(IF(Depths&gt;AY50,Depths))-MAX(IF(Depths&lt;AY50,Depths))))*$R50)</f>
        <v>#N/A</v>
      </c>
      <c r="BV50" s="183" t="e" cm="1">
        <f t="array" ref="BV50">IF(AZ50="no inundation",0,(_xlfn.XLOOKUP(AZ50,Depths,_xlfn.XLOOKUP($G50,Structures,ContentDamages),,-1)+(AZ50-MAX(IF(Depths&lt;AZ50,Depths)))*(_xlfn.XLOOKUP(AZ50,Depths,_xlfn.XLOOKUP($G50,Structures,ContentDamages),,1)-_xlfn.XLOOKUP(AZ50,Depths,_xlfn.XLOOKUP($G50,Structures,ContentDamages),,-1))/(MIN(IF(Depths&gt;AZ50,Depths))-MAX(IF(Depths&lt;AZ50,Depths))))*$R50)</f>
        <v>#N/A</v>
      </c>
      <c r="BW50" s="183" t="e" cm="1">
        <f t="array" ref="BW50">IF(BA50="no inundation",0,(_xlfn.XLOOKUP(BA50,Depths,_xlfn.XLOOKUP($G50,Structures,ContentDamages),,-1)+(BA50-MAX(IF(Depths&lt;BA50,Depths)))*(_xlfn.XLOOKUP(BA50,Depths,_xlfn.XLOOKUP($G50,Structures,ContentDamages),,1)-_xlfn.XLOOKUP(BA50,Depths,_xlfn.XLOOKUP($G50,Structures,ContentDamages),,-1))/(MIN(IF(Depths&gt;BA50,Depths))-MAX(IF(Depths&lt;BA50,Depths))))*$R50)</f>
        <v>#N/A</v>
      </c>
      <c r="BX50" s="183" t="e" cm="1">
        <f t="array" ref="BX50">IF(BB50="no inundation",0,(_xlfn.XLOOKUP(BB50,Depths,_xlfn.XLOOKUP($G50,Structures,ContentDamages),,-1)+(BB50-MAX(IF(Depths&lt;BB50,Depths)))*(_xlfn.XLOOKUP(BB50,Depths,_xlfn.XLOOKUP($G50,Structures,ContentDamages),,1)-_xlfn.XLOOKUP(BB50,Depths,_xlfn.XLOOKUP($G50,Structures,ContentDamages),,-1))/(MIN(IF(Depths&gt;BB50,Depths))-MAX(IF(Depths&lt;BB50,Depths))))*$R50)</f>
        <v>#N/A</v>
      </c>
      <c r="BY50" s="183" t="e" cm="1">
        <f t="array" ref="BY50">IF(BC50="no inundation",0,(_xlfn.XLOOKUP(BC50,Depths,_xlfn.XLOOKUP($G50,Structures,ContentDamages),,-1)+(BC50-MAX(IF(Depths&lt;BC50,Depths)))*(_xlfn.XLOOKUP(BC50,Depths,_xlfn.XLOOKUP($G50,Structures,ContentDamages),,1)-_xlfn.XLOOKUP(BC50,Depths,_xlfn.XLOOKUP($G50,Structures,ContentDamages),,-1))/(MIN(IF(Depths&gt;BC50,Depths))-MAX(IF(Depths&lt;BC50,Depths))))*$R50)</f>
        <v>#N/A</v>
      </c>
      <c r="BZ50" s="181"/>
      <c r="CA50" s="182" t="e">
        <f t="shared" si="74"/>
        <v>#N/A</v>
      </c>
      <c r="CB50" s="183" t="e">
        <f t="shared" si="75"/>
        <v>#N/A</v>
      </c>
      <c r="CC50" s="183" t="e">
        <f t="shared" si="76"/>
        <v>#N/A</v>
      </c>
      <c r="CD50" s="183" t="e">
        <f t="shared" si="77"/>
        <v>#N/A</v>
      </c>
      <c r="CE50" s="183" t="e">
        <f t="shared" si="78"/>
        <v>#N/A</v>
      </c>
      <c r="CF50" s="183" t="e">
        <f t="shared" si="79"/>
        <v>#N/A</v>
      </c>
      <c r="CG50" s="183" t="e">
        <f t="shared" si="80"/>
        <v>#N/A</v>
      </c>
      <c r="CH50" s="183" t="e">
        <f t="shared" si="81"/>
        <v>#N/A</v>
      </c>
      <c r="CI50" s="183" t="e">
        <f t="shared" si="82"/>
        <v>#N/A</v>
      </c>
      <c r="CJ50" s="184" t="e">
        <f t="shared" si="83"/>
        <v>#N/A</v>
      </c>
      <c r="CK50" s="177"/>
    </row>
    <row r="51" spans="5:89" ht="16.5" customHeight="1" x14ac:dyDescent="0.35">
      <c r="E51" s="33" t="s">
        <v>3</v>
      </c>
      <c r="F51" s="35" t="s">
        <v>3</v>
      </c>
      <c r="G51" s="10" t="s">
        <v>200</v>
      </c>
      <c r="H51" s="11" t="s">
        <v>200</v>
      </c>
      <c r="I51" s="12"/>
      <c r="J51" s="14"/>
      <c r="K51" s="26"/>
      <c r="L51" s="12"/>
      <c r="M51" s="14"/>
      <c r="N51" s="138"/>
      <c r="O51" s="140"/>
      <c r="P51" s="195">
        <f t="shared" si="33"/>
        <v>0</v>
      </c>
      <c r="Q51" s="20" t="e">
        <f>_xlfn.XLOOKUP(G51,'Content to Structure Ratios'!$D$3:$D$55,'Content to Structure Ratios'!$E$3:$E$55)</f>
        <v>#N/A</v>
      </c>
      <c r="R51" s="183" t="e">
        <f t="shared" si="34"/>
        <v>#N/A</v>
      </c>
      <c r="S51" s="13"/>
      <c r="T51" s="14"/>
      <c r="U51" s="15"/>
      <c r="V51" s="179">
        <f t="shared" si="84"/>
        <v>0</v>
      </c>
      <c r="W51" s="192"/>
      <c r="X51" s="22"/>
      <c r="Y51" s="16"/>
      <c r="Z51" s="16"/>
      <c r="AA51" s="16"/>
      <c r="AB51" s="16"/>
      <c r="AC51" s="16"/>
      <c r="AD51" s="16"/>
      <c r="AE51" s="16"/>
      <c r="AF51" s="16"/>
      <c r="AG51" s="16"/>
      <c r="AH51" s="177"/>
      <c r="AI51" s="178">
        <f t="shared" si="55"/>
        <v>0</v>
      </c>
      <c r="AJ51" s="179">
        <f t="shared" si="45"/>
        <v>0</v>
      </c>
      <c r="AK51" s="179">
        <f t="shared" si="56"/>
        <v>0</v>
      </c>
      <c r="AL51" s="179">
        <f t="shared" si="57"/>
        <v>0</v>
      </c>
      <c r="AM51" s="179">
        <f t="shared" si="58"/>
        <v>0</v>
      </c>
      <c r="AN51" s="179">
        <f t="shared" si="59"/>
        <v>0</v>
      </c>
      <c r="AO51" s="179">
        <f t="shared" si="60"/>
        <v>0</v>
      </c>
      <c r="AP51" s="179">
        <f t="shared" si="61"/>
        <v>0</v>
      </c>
      <c r="AQ51" s="179">
        <f t="shared" si="62"/>
        <v>0</v>
      </c>
      <c r="AR51" s="180">
        <f t="shared" si="63"/>
        <v>0</v>
      </c>
      <c r="AS51" s="181"/>
      <c r="AT51" s="166">
        <f t="shared" si="64"/>
        <v>0</v>
      </c>
      <c r="AU51" s="87">
        <f t="shared" si="65"/>
        <v>0</v>
      </c>
      <c r="AV51" s="87">
        <f t="shared" si="66"/>
        <v>0</v>
      </c>
      <c r="AW51" s="87">
        <f t="shared" si="67"/>
        <v>0</v>
      </c>
      <c r="AX51" s="87">
        <f t="shared" si="68"/>
        <v>0</v>
      </c>
      <c r="AY51" s="87">
        <f t="shared" si="69"/>
        <v>0</v>
      </c>
      <c r="AZ51" s="87">
        <f t="shared" si="70"/>
        <v>0</v>
      </c>
      <c r="BA51" s="87">
        <f t="shared" si="71"/>
        <v>0</v>
      </c>
      <c r="BB51" s="87">
        <f t="shared" si="72"/>
        <v>0</v>
      </c>
      <c r="BC51" s="157">
        <f t="shared" si="73"/>
        <v>0</v>
      </c>
      <c r="BD51" s="177"/>
      <c r="BE51" s="182" t="e" cm="1">
        <f t="array" ref="BE51">IF(AT51="no inundation",0,(_xlfn.XLOOKUP(AT51,Depths,_xlfn.XLOOKUP($G51,Structures,StructureDamages),,-1)+(AT51-MAX(IF(Depths&lt;AT51,Depths)))*(_xlfn.XLOOKUP(AT51,Depths,_xlfn.XLOOKUP($G51,Structures,StructureDamages),,1)-_xlfn.XLOOKUP(AT51,Depths,_xlfn.XLOOKUP($G51,Structures,StructureDamages),,-1))/(MIN(IF(Depths&gt;AT51,Depths))-MAX(IF(Depths&lt;AT51,Depths))))*$P51)</f>
        <v>#N/A</v>
      </c>
      <c r="BF51" s="183" t="e" cm="1">
        <f t="array" ref="BF51">IF(AU51="no inundation",0,(_xlfn.XLOOKUP(AU51,Depths,_xlfn.XLOOKUP($G51,Structures,StructureDamages),,-1)+(AU51-MAX(IF(Depths&lt;AU51,Depths)))*(_xlfn.XLOOKUP(AU51,Depths,_xlfn.XLOOKUP($G51,Structures,StructureDamages),,1)-_xlfn.XLOOKUP(AU51,Depths,_xlfn.XLOOKUP($G51,Structures,StructureDamages),,-1))/(MIN(IF(Depths&gt;AU51,Depths))-MAX(IF(Depths&lt;AU51,Depths))))*$P51)</f>
        <v>#N/A</v>
      </c>
      <c r="BG51" s="183" t="e" cm="1">
        <f t="array" ref="BG51">IF(AV51="no inundation",0,(_xlfn.XLOOKUP(AV51,Depths,_xlfn.XLOOKUP($G51,Structures,StructureDamages),,-1)+(AV51-MAX(IF(Depths&lt;AV51,Depths)))*(_xlfn.XLOOKUP(AV51,Depths,_xlfn.XLOOKUP($G51,Structures,StructureDamages),,1)-_xlfn.XLOOKUP(AV51,Depths,_xlfn.XLOOKUP($G51,Structures,StructureDamages),,-1))/(MIN(IF(Depths&gt;AV51,Depths))-MAX(IF(Depths&lt;AV51,Depths))))*$P51)</f>
        <v>#N/A</v>
      </c>
      <c r="BH51" s="183" t="e" cm="1">
        <f t="array" ref="BH51">IF(AW51="no inundation",0,(_xlfn.XLOOKUP(AW51,Depths,_xlfn.XLOOKUP($G51,Structures,StructureDamages),,-1)+(AW51-MAX(IF(Depths&lt;AW51,Depths)))*(_xlfn.XLOOKUP(AW51,Depths,_xlfn.XLOOKUP($G51,Structures,StructureDamages),,1)-_xlfn.XLOOKUP(AW51,Depths,_xlfn.XLOOKUP($G51,Structures,StructureDamages),,-1))/(MIN(IF(Depths&gt;AW51,Depths))-MAX(IF(Depths&lt;AW51,Depths))))*$P51)</f>
        <v>#N/A</v>
      </c>
      <c r="BI51" s="183" t="e" cm="1">
        <f t="array" ref="BI51">IF(AX51="no inundation",0,(_xlfn.XLOOKUP(AX51,Depths,_xlfn.XLOOKUP($G51,Structures,StructureDamages),,-1)+(AX51-MAX(IF(Depths&lt;AX51,Depths)))*(_xlfn.XLOOKUP(AX51,Depths,_xlfn.XLOOKUP($G51,Structures,StructureDamages),,1)-_xlfn.XLOOKUP(AX51,Depths,_xlfn.XLOOKUP($G51,Structures,StructureDamages),,-1))/(MIN(IF(Depths&gt;AX51,Depths))-MAX(IF(Depths&lt;AX51,Depths))))*$P51)</f>
        <v>#N/A</v>
      </c>
      <c r="BJ51" s="183" t="e" cm="1">
        <f t="array" ref="BJ51">IF(AY51="no inundation",0,(_xlfn.XLOOKUP(AY51,Depths,_xlfn.XLOOKUP($G51,Structures,StructureDamages),,-1)+(AY51-MAX(IF(Depths&lt;AY51,Depths)))*(_xlfn.XLOOKUP(AY51,Depths,_xlfn.XLOOKUP($G51,Structures,StructureDamages),,1)-_xlfn.XLOOKUP(AY51,Depths,_xlfn.XLOOKUP($G51,Structures,StructureDamages),,-1))/(MIN(IF(Depths&gt;AY51,Depths))-MAX(IF(Depths&lt;AY51,Depths))))*$P51)</f>
        <v>#N/A</v>
      </c>
      <c r="BK51" s="183" t="e" cm="1">
        <f t="array" ref="BK51">IF(AZ51="no inundation",0,(_xlfn.XLOOKUP(AZ51,Depths,_xlfn.XLOOKUP($G51,Structures,StructureDamages),,-1)+(AZ51-MAX(IF(Depths&lt;AZ51,Depths)))*(_xlfn.XLOOKUP(AZ51,Depths,_xlfn.XLOOKUP($G51,Structures,StructureDamages),,1)-_xlfn.XLOOKUP(AZ51,Depths,_xlfn.XLOOKUP($G51,Structures,StructureDamages),,-1))/(MIN(IF(Depths&gt;AZ51,Depths))-MAX(IF(Depths&lt;AZ51,Depths))))*$P51)</f>
        <v>#N/A</v>
      </c>
      <c r="BL51" s="183" t="e" cm="1">
        <f t="array" ref="BL51">IF(BA51="no inundation",0,(_xlfn.XLOOKUP(BA51,Depths,_xlfn.XLOOKUP($G51,Structures,StructureDamages),,-1)+(BA51-MAX(IF(Depths&lt;BA51,Depths)))*(_xlfn.XLOOKUP(BA51,Depths,_xlfn.XLOOKUP($G51,Structures,StructureDamages),,1)-_xlfn.XLOOKUP(BA51,Depths,_xlfn.XLOOKUP($G51,Structures,StructureDamages),,-1))/(MIN(IF(Depths&gt;BA51,Depths))-MAX(IF(Depths&lt;BA51,Depths))))*$P51)</f>
        <v>#N/A</v>
      </c>
      <c r="BM51" s="183" t="e" cm="1">
        <f t="array" ref="BM51">IF(BB51="no inundation",0,(_xlfn.XLOOKUP(BB51,Depths,_xlfn.XLOOKUP($G51,Structures,StructureDamages),,-1)+(BB51-MAX(IF(Depths&lt;BB51,Depths)))*(_xlfn.XLOOKUP(BB51,Depths,_xlfn.XLOOKUP($G51,Structures,StructureDamages),,1)-_xlfn.XLOOKUP(BB51,Depths,_xlfn.XLOOKUP($G51,Structures,StructureDamages),,-1))/(MIN(IF(Depths&gt;BB51,Depths))-MAX(IF(Depths&lt;BB51,Depths))))*$P51)</f>
        <v>#N/A</v>
      </c>
      <c r="BN51" s="184" t="e" cm="1">
        <f t="array" ref="BN51">IF(BC51="no inundation",0,(_xlfn.XLOOKUP(BC51,Depths,_xlfn.XLOOKUP($G51,Structures,StructureDamages),,-1)+(BC51-MAX(IF(Depths&lt;BC51,Depths)))*(_xlfn.XLOOKUP(BC51,Depths,_xlfn.XLOOKUP($G51,Structures,StructureDamages),,1)-_xlfn.XLOOKUP(BC51,Depths,_xlfn.XLOOKUP($G51,Structures,StructureDamages),,-1))/(MIN(IF(Depths&gt;BC51,Depths))-MAX(IF(Depths&lt;BC51,Depths))))*$P51)</f>
        <v>#N/A</v>
      </c>
      <c r="BO51" s="185"/>
      <c r="BP51" s="182" t="e" cm="1">
        <f t="array" ref="BP51">IF(AT51="no inundation",0,(_xlfn.XLOOKUP(AT51,Depths,_xlfn.XLOOKUP($G51,Structures,ContentDamages),,-1)+(AT51-MAX(IF(Depths&lt;AT51,Depths)))*(_xlfn.XLOOKUP(AT51,Depths,_xlfn.XLOOKUP($G51,Structures,ContentDamages),,1)-_xlfn.XLOOKUP(AT51,Depths,_xlfn.XLOOKUP($G51,Structures,ContentDamages),,-1))/(MIN(IF(Depths&gt;AT51,Depths))-MAX(IF(Depths&lt;AT51,Depths))))*$R51)</f>
        <v>#N/A</v>
      </c>
      <c r="BQ51" s="183" t="e" cm="1">
        <f t="array" ref="BQ51">IF(AU51="no inundation",0,(_xlfn.XLOOKUP(AU51,Depths,_xlfn.XLOOKUP($G51,Structures,ContentDamages),,-1)+(AU51-MAX(IF(Depths&lt;AU51,Depths)))*(_xlfn.XLOOKUP(AU51,Depths,_xlfn.XLOOKUP($G51,Structures,ContentDamages),,1)-_xlfn.XLOOKUP(AU51,Depths,_xlfn.XLOOKUP($G51,Structures,ContentDamages),,-1))/(MIN(IF(Depths&gt;AU51,Depths))-MAX(IF(Depths&lt;AU51,Depths))))*$R51)</f>
        <v>#N/A</v>
      </c>
      <c r="BR51" s="183" t="e" cm="1">
        <f t="array" ref="BR51">IF(AV51="no inundation",0,(_xlfn.XLOOKUP(AV51,Depths,_xlfn.XLOOKUP($G51,Structures,ContentDamages),,-1)+(AV51-MAX(IF(Depths&lt;AV51,Depths)))*(_xlfn.XLOOKUP(AV51,Depths,_xlfn.XLOOKUP($G51,Structures,ContentDamages),,1)-_xlfn.XLOOKUP(AV51,Depths,_xlfn.XLOOKUP($G51,Structures,ContentDamages),,-1))/(MIN(IF(Depths&gt;AV51,Depths))-MAX(IF(Depths&lt;AV51,Depths))))*$R51)</f>
        <v>#N/A</v>
      </c>
      <c r="BS51" s="183" t="e" cm="1">
        <f t="array" ref="BS51">IF(AW51="no inundation",0,(_xlfn.XLOOKUP(AW51,Depths,_xlfn.XLOOKUP($G51,Structures,ContentDamages),,-1)+(AW51-MAX(IF(Depths&lt;AW51,Depths)))*(_xlfn.XLOOKUP(AW51,Depths,_xlfn.XLOOKUP($G51,Structures,ContentDamages),,1)-_xlfn.XLOOKUP(AW51,Depths,_xlfn.XLOOKUP($G51,Structures,ContentDamages),,-1))/(MIN(IF(Depths&gt;AW51,Depths))-MAX(IF(Depths&lt;AW51,Depths))))*$R51)</f>
        <v>#N/A</v>
      </c>
      <c r="BT51" s="183" t="e" cm="1">
        <f t="array" ref="BT51">IF(AX51="no inundation",0,(_xlfn.XLOOKUP(AX51,Depths,_xlfn.XLOOKUP($G51,Structures,ContentDamages),,-1)+(AX51-MAX(IF(Depths&lt;AX51,Depths)))*(_xlfn.XLOOKUP(AX51,Depths,_xlfn.XLOOKUP($G51,Structures,ContentDamages),,1)-_xlfn.XLOOKUP(AX51,Depths,_xlfn.XLOOKUP($G51,Structures,ContentDamages),,-1))/(MIN(IF(Depths&gt;AX51,Depths))-MAX(IF(Depths&lt;AX51,Depths))))*$R51)</f>
        <v>#N/A</v>
      </c>
      <c r="BU51" s="183" t="e" cm="1">
        <f t="array" ref="BU51">IF(AY51="no inundation",0,(_xlfn.XLOOKUP(AY51,Depths,_xlfn.XLOOKUP($G51,Structures,ContentDamages),,-1)+(AY51-MAX(IF(Depths&lt;AY51,Depths)))*(_xlfn.XLOOKUP(AY51,Depths,_xlfn.XLOOKUP($G51,Structures,ContentDamages),,1)-_xlfn.XLOOKUP(AY51,Depths,_xlfn.XLOOKUP($G51,Structures,ContentDamages),,-1))/(MIN(IF(Depths&gt;AY51,Depths))-MAX(IF(Depths&lt;AY51,Depths))))*$R51)</f>
        <v>#N/A</v>
      </c>
      <c r="BV51" s="183" t="e" cm="1">
        <f t="array" ref="BV51">IF(AZ51="no inundation",0,(_xlfn.XLOOKUP(AZ51,Depths,_xlfn.XLOOKUP($G51,Structures,ContentDamages),,-1)+(AZ51-MAX(IF(Depths&lt;AZ51,Depths)))*(_xlfn.XLOOKUP(AZ51,Depths,_xlfn.XLOOKUP($G51,Structures,ContentDamages),,1)-_xlfn.XLOOKUP(AZ51,Depths,_xlfn.XLOOKUP($G51,Structures,ContentDamages),,-1))/(MIN(IF(Depths&gt;AZ51,Depths))-MAX(IF(Depths&lt;AZ51,Depths))))*$R51)</f>
        <v>#N/A</v>
      </c>
      <c r="BW51" s="183" t="e" cm="1">
        <f t="array" ref="BW51">IF(BA51="no inundation",0,(_xlfn.XLOOKUP(BA51,Depths,_xlfn.XLOOKUP($G51,Structures,ContentDamages),,-1)+(BA51-MAX(IF(Depths&lt;BA51,Depths)))*(_xlfn.XLOOKUP(BA51,Depths,_xlfn.XLOOKUP($G51,Structures,ContentDamages),,1)-_xlfn.XLOOKUP(BA51,Depths,_xlfn.XLOOKUP($G51,Structures,ContentDamages),,-1))/(MIN(IF(Depths&gt;BA51,Depths))-MAX(IF(Depths&lt;BA51,Depths))))*$R51)</f>
        <v>#N/A</v>
      </c>
      <c r="BX51" s="183" t="e" cm="1">
        <f t="array" ref="BX51">IF(BB51="no inundation",0,(_xlfn.XLOOKUP(BB51,Depths,_xlfn.XLOOKUP($G51,Structures,ContentDamages),,-1)+(BB51-MAX(IF(Depths&lt;BB51,Depths)))*(_xlfn.XLOOKUP(BB51,Depths,_xlfn.XLOOKUP($G51,Structures,ContentDamages),,1)-_xlfn.XLOOKUP(BB51,Depths,_xlfn.XLOOKUP($G51,Structures,ContentDamages),,-1))/(MIN(IF(Depths&gt;BB51,Depths))-MAX(IF(Depths&lt;BB51,Depths))))*$R51)</f>
        <v>#N/A</v>
      </c>
      <c r="BY51" s="183" t="e" cm="1">
        <f t="array" ref="BY51">IF(BC51="no inundation",0,(_xlfn.XLOOKUP(BC51,Depths,_xlfn.XLOOKUP($G51,Structures,ContentDamages),,-1)+(BC51-MAX(IF(Depths&lt;BC51,Depths)))*(_xlfn.XLOOKUP(BC51,Depths,_xlfn.XLOOKUP($G51,Structures,ContentDamages),,1)-_xlfn.XLOOKUP(BC51,Depths,_xlfn.XLOOKUP($G51,Structures,ContentDamages),,-1))/(MIN(IF(Depths&gt;BC51,Depths))-MAX(IF(Depths&lt;BC51,Depths))))*$R51)</f>
        <v>#N/A</v>
      </c>
      <c r="BZ51" s="181"/>
      <c r="CA51" s="182" t="e">
        <f t="shared" si="74"/>
        <v>#N/A</v>
      </c>
      <c r="CB51" s="183" t="e">
        <f t="shared" si="75"/>
        <v>#N/A</v>
      </c>
      <c r="CC51" s="183" t="e">
        <f t="shared" si="76"/>
        <v>#N/A</v>
      </c>
      <c r="CD51" s="183" t="e">
        <f t="shared" si="77"/>
        <v>#N/A</v>
      </c>
      <c r="CE51" s="183" t="e">
        <f t="shared" si="78"/>
        <v>#N/A</v>
      </c>
      <c r="CF51" s="183" t="e">
        <f t="shared" si="79"/>
        <v>#N/A</v>
      </c>
      <c r="CG51" s="183" t="e">
        <f t="shared" si="80"/>
        <v>#N/A</v>
      </c>
      <c r="CH51" s="183" t="e">
        <f t="shared" si="81"/>
        <v>#N/A</v>
      </c>
      <c r="CI51" s="183" t="e">
        <f t="shared" si="82"/>
        <v>#N/A</v>
      </c>
      <c r="CJ51" s="184" t="e">
        <f t="shared" si="83"/>
        <v>#N/A</v>
      </c>
      <c r="CK51" s="177"/>
    </row>
    <row r="52" spans="5:89" ht="16.5" customHeight="1" x14ac:dyDescent="0.35">
      <c r="E52" s="33" t="s">
        <v>3</v>
      </c>
      <c r="F52" s="35" t="s">
        <v>3</v>
      </c>
      <c r="G52" s="10" t="s">
        <v>200</v>
      </c>
      <c r="H52" s="11" t="s">
        <v>200</v>
      </c>
      <c r="I52" s="12"/>
      <c r="J52" s="14"/>
      <c r="K52" s="26"/>
      <c r="L52" s="12"/>
      <c r="M52" s="14"/>
      <c r="N52" s="138"/>
      <c r="O52" s="140"/>
      <c r="P52" s="195">
        <f t="shared" si="33"/>
        <v>0</v>
      </c>
      <c r="Q52" s="20" t="e">
        <f>_xlfn.XLOOKUP(G52,'Content to Structure Ratios'!$D$3:$D$55,'Content to Structure Ratios'!$E$3:$E$55)</f>
        <v>#N/A</v>
      </c>
      <c r="R52" s="183" t="e">
        <f t="shared" si="34"/>
        <v>#N/A</v>
      </c>
      <c r="S52" s="13"/>
      <c r="T52" s="14"/>
      <c r="U52" s="15"/>
      <c r="V52" s="179">
        <f t="shared" si="84"/>
        <v>0</v>
      </c>
      <c r="W52" s="192"/>
      <c r="X52" s="22"/>
      <c r="Y52" s="16"/>
      <c r="Z52" s="16"/>
      <c r="AA52" s="16"/>
      <c r="AB52" s="16"/>
      <c r="AC52" s="16"/>
      <c r="AD52" s="16"/>
      <c r="AE52" s="16"/>
      <c r="AF52" s="16"/>
      <c r="AG52" s="16"/>
      <c r="AH52" s="177"/>
      <c r="AI52" s="178">
        <f t="shared" si="55"/>
        <v>0</v>
      </c>
      <c r="AJ52" s="179">
        <f t="shared" ref="AJ52:AJ83" si="85">(Y52-$S52)</f>
        <v>0</v>
      </c>
      <c r="AK52" s="179">
        <f t="shared" si="56"/>
        <v>0</v>
      </c>
      <c r="AL52" s="179">
        <f t="shared" si="57"/>
        <v>0</v>
      </c>
      <c r="AM52" s="179">
        <f t="shared" si="58"/>
        <v>0</v>
      </c>
      <c r="AN52" s="179">
        <f t="shared" si="59"/>
        <v>0</v>
      </c>
      <c r="AO52" s="179">
        <f t="shared" si="60"/>
        <v>0</v>
      </c>
      <c r="AP52" s="179">
        <f t="shared" si="61"/>
        <v>0</v>
      </c>
      <c r="AQ52" s="179">
        <f t="shared" si="62"/>
        <v>0</v>
      </c>
      <c r="AR52" s="180">
        <f t="shared" si="63"/>
        <v>0</v>
      </c>
      <c r="AS52" s="181"/>
      <c r="AT52" s="166">
        <f t="shared" si="64"/>
        <v>0</v>
      </c>
      <c r="AU52" s="87">
        <f t="shared" si="65"/>
        <v>0</v>
      </c>
      <c r="AV52" s="87">
        <f t="shared" si="66"/>
        <v>0</v>
      </c>
      <c r="AW52" s="87">
        <f t="shared" si="67"/>
        <v>0</v>
      </c>
      <c r="AX52" s="87">
        <f t="shared" si="68"/>
        <v>0</v>
      </c>
      <c r="AY52" s="87">
        <f t="shared" si="69"/>
        <v>0</v>
      </c>
      <c r="AZ52" s="87">
        <f t="shared" si="70"/>
        <v>0</v>
      </c>
      <c r="BA52" s="87">
        <f t="shared" si="71"/>
        <v>0</v>
      </c>
      <c r="BB52" s="87">
        <f t="shared" si="72"/>
        <v>0</v>
      </c>
      <c r="BC52" s="157">
        <f t="shared" si="73"/>
        <v>0</v>
      </c>
      <c r="BD52" s="177"/>
      <c r="BE52" s="182" t="e" cm="1">
        <f t="array" ref="BE52">IF(AT52="no inundation",0,(_xlfn.XLOOKUP(AT52,Depths,_xlfn.XLOOKUP($G52,Structures,StructureDamages),,-1)+(AT52-MAX(IF(Depths&lt;AT52,Depths)))*(_xlfn.XLOOKUP(AT52,Depths,_xlfn.XLOOKUP($G52,Structures,StructureDamages),,1)-_xlfn.XLOOKUP(AT52,Depths,_xlfn.XLOOKUP($G52,Structures,StructureDamages),,-1))/(MIN(IF(Depths&gt;AT52,Depths))-MAX(IF(Depths&lt;AT52,Depths))))*$P52)</f>
        <v>#N/A</v>
      </c>
      <c r="BF52" s="183" t="e" cm="1">
        <f t="array" ref="BF52">IF(AU52="no inundation",0,(_xlfn.XLOOKUP(AU52,Depths,_xlfn.XLOOKUP($G52,Structures,StructureDamages),,-1)+(AU52-MAX(IF(Depths&lt;AU52,Depths)))*(_xlfn.XLOOKUP(AU52,Depths,_xlfn.XLOOKUP($G52,Structures,StructureDamages),,1)-_xlfn.XLOOKUP(AU52,Depths,_xlfn.XLOOKUP($G52,Structures,StructureDamages),,-1))/(MIN(IF(Depths&gt;AU52,Depths))-MAX(IF(Depths&lt;AU52,Depths))))*$P52)</f>
        <v>#N/A</v>
      </c>
      <c r="BG52" s="183" t="e" cm="1">
        <f t="array" ref="BG52">IF(AV52="no inundation",0,(_xlfn.XLOOKUP(AV52,Depths,_xlfn.XLOOKUP($G52,Structures,StructureDamages),,-1)+(AV52-MAX(IF(Depths&lt;AV52,Depths)))*(_xlfn.XLOOKUP(AV52,Depths,_xlfn.XLOOKUP($G52,Structures,StructureDamages),,1)-_xlfn.XLOOKUP(AV52,Depths,_xlfn.XLOOKUP($G52,Structures,StructureDamages),,-1))/(MIN(IF(Depths&gt;AV52,Depths))-MAX(IF(Depths&lt;AV52,Depths))))*$P52)</f>
        <v>#N/A</v>
      </c>
      <c r="BH52" s="183" t="e" cm="1">
        <f t="array" ref="BH52">IF(AW52="no inundation",0,(_xlfn.XLOOKUP(AW52,Depths,_xlfn.XLOOKUP($G52,Structures,StructureDamages),,-1)+(AW52-MAX(IF(Depths&lt;AW52,Depths)))*(_xlfn.XLOOKUP(AW52,Depths,_xlfn.XLOOKUP($G52,Structures,StructureDamages),,1)-_xlfn.XLOOKUP(AW52,Depths,_xlfn.XLOOKUP($G52,Structures,StructureDamages),,-1))/(MIN(IF(Depths&gt;AW52,Depths))-MAX(IF(Depths&lt;AW52,Depths))))*$P52)</f>
        <v>#N/A</v>
      </c>
      <c r="BI52" s="183" t="e" cm="1">
        <f t="array" ref="BI52">IF(AX52="no inundation",0,(_xlfn.XLOOKUP(AX52,Depths,_xlfn.XLOOKUP($G52,Structures,StructureDamages),,-1)+(AX52-MAX(IF(Depths&lt;AX52,Depths)))*(_xlfn.XLOOKUP(AX52,Depths,_xlfn.XLOOKUP($G52,Structures,StructureDamages),,1)-_xlfn.XLOOKUP(AX52,Depths,_xlfn.XLOOKUP($G52,Structures,StructureDamages),,-1))/(MIN(IF(Depths&gt;AX52,Depths))-MAX(IF(Depths&lt;AX52,Depths))))*$P52)</f>
        <v>#N/A</v>
      </c>
      <c r="BJ52" s="183" t="e" cm="1">
        <f t="array" ref="BJ52">IF(AY52="no inundation",0,(_xlfn.XLOOKUP(AY52,Depths,_xlfn.XLOOKUP($G52,Structures,StructureDamages),,-1)+(AY52-MAX(IF(Depths&lt;AY52,Depths)))*(_xlfn.XLOOKUP(AY52,Depths,_xlfn.XLOOKUP($G52,Structures,StructureDamages),,1)-_xlfn.XLOOKUP(AY52,Depths,_xlfn.XLOOKUP($G52,Structures,StructureDamages),,-1))/(MIN(IF(Depths&gt;AY52,Depths))-MAX(IF(Depths&lt;AY52,Depths))))*$P52)</f>
        <v>#N/A</v>
      </c>
      <c r="BK52" s="183" t="e" cm="1">
        <f t="array" ref="BK52">IF(AZ52="no inundation",0,(_xlfn.XLOOKUP(AZ52,Depths,_xlfn.XLOOKUP($G52,Structures,StructureDamages),,-1)+(AZ52-MAX(IF(Depths&lt;AZ52,Depths)))*(_xlfn.XLOOKUP(AZ52,Depths,_xlfn.XLOOKUP($G52,Structures,StructureDamages),,1)-_xlfn.XLOOKUP(AZ52,Depths,_xlfn.XLOOKUP($G52,Structures,StructureDamages),,-1))/(MIN(IF(Depths&gt;AZ52,Depths))-MAX(IF(Depths&lt;AZ52,Depths))))*$P52)</f>
        <v>#N/A</v>
      </c>
      <c r="BL52" s="183" t="e" cm="1">
        <f t="array" ref="BL52">IF(BA52="no inundation",0,(_xlfn.XLOOKUP(BA52,Depths,_xlfn.XLOOKUP($G52,Structures,StructureDamages),,-1)+(BA52-MAX(IF(Depths&lt;BA52,Depths)))*(_xlfn.XLOOKUP(BA52,Depths,_xlfn.XLOOKUP($G52,Structures,StructureDamages),,1)-_xlfn.XLOOKUP(BA52,Depths,_xlfn.XLOOKUP($G52,Structures,StructureDamages),,-1))/(MIN(IF(Depths&gt;BA52,Depths))-MAX(IF(Depths&lt;BA52,Depths))))*$P52)</f>
        <v>#N/A</v>
      </c>
      <c r="BM52" s="183" t="e" cm="1">
        <f t="array" ref="BM52">IF(BB52="no inundation",0,(_xlfn.XLOOKUP(BB52,Depths,_xlfn.XLOOKUP($G52,Structures,StructureDamages),,-1)+(BB52-MAX(IF(Depths&lt;BB52,Depths)))*(_xlfn.XLOOKUP(BB52,Depths,_xlfn.XLOOKUP($G52,Structures,StructureDamages),,1)-_xlfn.XLOOKUP(BB52,Depths,_xlfn.XLOOKUP($G52,Structures,StructureDamages),,-1))/(MIN(IF(Depths&gt;BB52,Depths))-MAX(IF(Depths&lt;BB52,Depths))))*$P52)</f>
        <v>#N/A</v>
      </c>
      <c r="BN52" s="184" t="e" cm="1">
        <f t="array" ref="BN52">IF(BC52="no inundation",0,(_xlfn.XLOOKUP(BC52,Depths,_xlfn.XLOOKUP($G52,Structures,StructureDamages),,-1)+(BC52-MAX(IF(Depths&lt;BC52,Depths)))*(_xlfn.XLOOKUP(BC52,Depths,_xlfn.XLOOKUP($G52,Structures,StructureDamages),,1)-_xlfn.XLOOKUP(BC52,Depths,_xlfn.XLOOKUP($G52,Structures,StructureDamages),,-1))/(MIN(IF(Depths&gt;BC52,Depths))-MAX(IF(Depths&lt;BC52,Depths))))*$P52)</f>
        <v>#N/A</v>
      </c>
      <c r="BO52" s="185"/>
      <c r="BP52" s="182" t="e" cm="1">
        <f t="array" ref="BP52">IF(AT52="no inundation",0,(_xlfn.XLOOKUP(AT52,Depths,_xlfn.XLOOKUP($G52,Structures,ContentDamages),,-1)+(AT52-MAX(IF(Depths&lt;AT52,Depths)))*(_xlfn.XLOOKUP(AT52,Depths,_xlfn.XLOOKUP($G52,Structures,ContentDamages),,1)-_xlfn.XLOOKUP(AT52,Depths,_xlfn.XLOOKUP($G52,Structures,ContentDamages),,-1))/(MIN(IF(Depths&gt;AT52,Depths))-MAX(IF(Depths&lt;AT52,Depths))))*$R52)</f>
        <v>#N/A</v>
      </c>
      <c r="BQ52" s="183" t="e" cm="1">
        <f t="array" ref="BQ52">IF(AU52="no inundation",0,(_xlfn.XLOOKUP(AU52,Depths,_xlfn.XLOOKUP($G52,Structures,ContentDamages),,-1)+(AU52-MAX(IF(Depths&lt;AU52,Depths)))*(_xlfn.XLOOKUP(AU52,Depths,_xlfn.XLOOKUP($G52,Structures,ContentDamages),,1)-_xlfn.XLOOKUP(AU52,Depths,_xlfn.XLOOKUP($G52,Structures,ContentDamages),,-1))/(MIN(IF(Depths&gt;AU52,Depths))-MAX(IF(Depths&lt;AU52,Depths))))*$R52)</f>
        <v>#N/A</v>
      </c>
      <c r="BR52" s="183" t="e" cm="1">
        <f t="array" ref="BR52">IF(AV52="no inundation",0,(_xlfn.XLOOKUP(AV52,Depths,_xlfn.XLOOKUP($G52,Structures,ContentDamages),,-1)+(AV52-MAX(IF(Depths&lt;AV52,Depths)))*(_xlfn.XLOOKUP(AV52,Depths,_xlfn.XLOOKUP($G52,Structures,ContentDamages),,1)-_xlfn.XLOOKUP(AV52,Depths,_xlfn.XLOOKUP($G52,Structures,ContentDamages),,-1))/(MIN(IF(Depths&gt;AV52,Depths))-MAX(IF(Depths&lt;AV52,Depths))))*$R52)</f>
        <v>#N/A</v>
      </c>
      <c r="BS52" s="183" t="e" cm="1">
        <f t="array" ref="BS52">IF(AW52="no inundation",0,(_xlfn.XLOOKUP(AW52,Depths,_xlfn.XLOOKUP($G52,Structures,ContentDamages),,-1)+(AW52-MAX(IF(Depths&lt;AW52,Depths)))*(_xlfn.XLOOKUP(AW52,Depths,_xlfn.XLOOKUP($G52,Structures,ContentDamages),,1)-_xlfn.XLOOKUP(AW52,Depths,_xlfn.XLOOKUP($G52,Structures,ContentDamages),,-1))/(MIN(IF(Depths&gt;AW52,Depths))-MAX(IF(Depths&lt;AW52,Depths))))*$R52)</f>
        <v>#N/A</v>
      </c>
      <c r="BT52" s="183" t="e" cm="1">
        <f t="array" ref="BT52">IF(AX52="no inundation",0,(_xlfn.XLOOKUP(AX52,Depths,_xlfn.XLOOKUP($G52,Structures,ContentDamages),,-1)+(AX52-MAX(IF(Depths&lt;AX52,Depths)))*(_xlfn.XLOOKUP(AX52,Depths,_xlfn.XLOOKUP($G52,Structures,ContentDamages),,1)-_xlfn.XLOOKUP(AX52,Depths,_xlfn.XLOOKUP($G52,Structures,ContentDamages),,-1))/(MIN(IF(Depths&gt;AX52,Depths))-MAX(IF(Depths&lt;AX52,Depths))))*$R52)</f>
        <v>#N/A</v>
      </c>
      <c r="BU52" s="183" t="e" cm="1">
        <f t="array" ref="BU52">IF(AY52="no inundation",0,(_xlfn.XLOOKUP(AY52,Depths,_xlfn.XLOOKUP($G52,Structures,ContentDamages),,-1)+(AY52-MAX(IF(Depths&lt;AY52,Depths)))*(_xlfn.XLOOKUP(AY52,Depths,_xlfn.XLOOKUP($G52,Structures,ContentDamages),,1)-_xlfn.XLOOKUP(AY52,Depths,_xlfn.XLOOKUP($G52,Structures,ContentDamages),,-1))/(MIN(IF(Depths&gt;AY52,Depths))-MAX(IF(Depths&lt;AY52,Depths))))*$R52)</f>
        <v>#N/A</v>
      </c>
      <c r="BV52" s="183" t="e" cm="1">
        <f t="array" ref="BV52">IF(AZ52="no inundation",0,(_xlfn.XLOOKUP(AZ52,Depths,_xlfn.XLOOKUP($G52,Structures,ContentDamages),,-1)+(AZ52-MAX(IF(Depths&lt;AZ52,Depths)))*(_xlfn.XLOOKUP(AZ52,Depths,_xlfn.XLOOKUP($G52,Structures,ContentDamages),,1)-_xlfn.XLOOKUP(AZ52,Depths,_xlfn.XLOOKUP($G52,Structures,ContentDamages),,-1))/(MIN(IF(Depths&gt;AZ52,Depths))-MAX(IF(Depths&lt;AZ52,Depths))))*$R52)</f>
        <v>#N/A</v>
      </c>
      <c r="BW52" s="183" t="e" cm="1">
        <f t="array" ref="BW52">IF(BA52="no inundation",0,(_xlfn.XLOOKUP(BA52,Depths,_xlfn.XLOOKUP($G52,Structures,ContentDamages),,-1)+(BA52-MAX(IF(Depths&lt;BA52,Depths)))*(_xlfn.XLOOKUP(BA52,Depths,_xlfn.XLOOKUP($G52,Structures,ContentDamages),,1)-_xlfn.XLOOKUP(BA52,Depths,_xlfn.XLOOKUP($G52,Structures,ContentDamages),,-1))/(MIN(IF(Depths&gt;BA52,Depths))-MAX(IF(Depths&lt;BA52,Depths))))*$R52)</f>
        <v>#N/A</v>
      </c>
      <c r="BX52" s="183" t="e" cm="1">
        <f t="array" ref="BX52">IF(BB52="no inundation",0,(_xlfn.XLOOKUP(BB52,Depths,_xlfn.XLOOKUP($G52,Structures,ContentDamages),,-1)+(BB52-MAX(IF(Depths&lt;BB52,Depths)))*(_xlfn.XLOOKUP(BB52,Depths,_xlfn.XLOOKUP($G52,Structures,ContentDamages),,1)-_xlfn.XLOOKUP(BB52,Depths,_xlfn.XLOOKUP($G52,Structures,ContentDamages),,-1))/(MIN(IF(Depths&gt;BB52,Depths))-MAX(IF(Depths&lt;BB52,Depths))))*$R52)</f>
        <v>#N/A</v>
      </c>
      <c r="BY52" s="183" t="e" cm="1">
        <f t="array" ref="BY52">IF(BC52="no inundation",0,(_xlfn.XLOOKUP(BC52,Depths,_xlfn.XLOOKUP($G52,Structures,ContentDamages),,-1)+(BC52-MAX(IF(Depths&lt;BC52,Depths)))*(_xlfn.XLOOKUP(BC52,Depths,_xlfn.XLOOKUP($G52,Structures,ContentDamages),,1)-_xlfn.XLOOKUP(BC52,Depths,_xlfn.XLOOKUP($G52,Structures,ContentDamages),,-1))/(MIN(IF(Depths&gt;BC52,Depths))-MAX(IF(Depths&lt;BC52,Depths))))*$R52)</f>
        <v>#N/A</v>
      </c>
      <c r="BZ52" s="181"/>
      <c r="CA52" s="182" t="e">
        <f t="shared" si="74"/>
        <v>#N/A</v>
      </c>
      <c r="CB52" s="183" t="e">
        <f t="shared" si="75"/>
        <v>#N/A</v>
      </c>
      <c r="CC52" s="183" t="e">
        <f t="shared" si="76"/>
        <v>#N/A</v>
      </c>
      <c r="CD52" s="183" t="e">
        <f t="shared" si="77"/>
        <v>#N/A</v>
      </c>
      <c r="CE52" s="183" t="e">
        <f t="shared" si="78"/>
        <v>#N/A</v>
      </c>
      <c r="CF52" s="183" t="e">
        <f t="shared" si="79"/>
        <v>#N/A</v>
      </c>
      <c r="CG52" s="183" t="e">
        <f t="shared" si="80"/>
        <v>#N/A</v>
      </c>
      <c r="CH52" s="183" t="e">
        <f t="shared" si="81"/>
        <v>#N/A</v>
      </c>
      <c r="CI52" s="183" t="e">
        <f t="shared" si="82"/>
        <v>#N/A</v>
      </c>
      <c r="CJ52" s="184" t="e">
        <f t="shared" si="83"/>
        <v>#N/A</v>
      </c>
      <c r="CK52" s="177"/>
    </row>
    <row r="53" spans="5:89" ht="16.5" customHeight="1" x14ac:dyDescent="0.35">
      <c r="E53" s="33" t="s">
        <v>3</v>
      </c>
      <c r="F53" s="35" t="s">
        <v>3</v>
      </c>
      <c r="G53" s="10" t="s">
        <v>200</v>
      </c>
      <c r="H53" s="11" t="s">
        <v>200</v>
      </c>
      <c r="I53" s="12"/>
      <c r="J53" s="14"/>
      <c r="K53" s="26"/>
      <c r="L53" s="12"/>
      <c r="M53" s="14"/>
      <c r="N53" s="138"/>
      <c r="O53" s="140"/>
      <c r="P53" s="195">
        <f t="shared" si="33"/>
        <v>0</v>
      </c>
      <c r="Q53" s="20" t="e">
        <f>_xlfn.XLOOKUP(G53,'Content to Structure Ratios'!$D$3:$D$55,'Content to Structure Ratios'!$E$3:$E$55)</f>
        <v>#N/A</v>
      </c>
      <c r="R53" s="183" t="e">
        <f t="shared" si="34"/>
        <v>#N/A</v>
      </c>
      <c r="S53" s="13"/>
      <c r="T53" s="14"/>
      <c r="U53" s="15"/>
      <c r="V53" s="179">
        <f t="shared" si="84"/>
        <v>0</v>
      </c>
      <c r="W53" s="192"/>
      <c r="X53" s="22"/>
      <c r="Y53" s="16"/>
      <c r="Z53" s="16"/>
      <c r="AA53" s="16"/>
      <c r="AB53" s="16"/>
      <c r="AC53" s="16"/>
      <c r="AD53" s="16"/>
      <c r="AE53" s="16"/>
      <c r="AF53" s="16"/>
      <c r="AG53" s="16"/>
      <c r="AH53" s="177"/>
      <c r="AI53" s="178">
        <f t="shared" ref="AI53:AI84" si="86">(X53-$S53)</f>
        <v>0</v>
      </c>
      <c r="AJ53" s="179">
        <f t="shared" si="85"/>
        <v>0</v>
      </c>
      <c r="AK53" s="179">
        <f t="shared" ref="AK53:AK84" si="87">(Z53-$S53)</f>
        <v>0</v>
      </c>
      <c r="AL53" s="179">
        <f t="shared" ref="AL53:AL84" si="88">(AA53-$S53)</f>
        <v>0</v>
      </c>
      <c r="AM53" s="179">
        <f t="shared" ref="AM53:AM84" si="89">(AB53-$S53)</f>
        <v>0</v>
      </c>
      <c r="AN53" s="179">
        <f t="shared" ref="AN53:AN84" si="90">(AC53-$S53)</f>
        <v>0</v>
      </c>
      <c r="AO53" s="179">
        <f t="shared" ref="AO53:AO84" si="91">(AD53-$S53)</f>
        <v>0</v>
      </c>
      <c r="AP53" s="179">
        <f t="shared" ref="AP53:AP84" si="92">(AE53-$S53)</f>
        <v>0</v>
      </c>
      <c r="AQ53" s="179">
        <f t="shared" ref="AQ53:AQ84" si="93">(AF53-$S53)</f>
        <v>0</v>
      </c>
      <c r="AR53" s="180">
        <f t="shared" ref="AR53:AR84" si="94">(AG53-$S53)</f>
        <v>0</v>
      </c>
      <c r="AS53" s="181"/>
      <c r="AT53" s="166">
        <f t="shared" ref="AT53:AT84" si="95">IF((X53-$S53)&lt;$U53,"no inundation",X53-$S53)</f>
        <v>0</v>
      </c>
      <c r="AU53" s="87">
        <f t="shared" ref="AU53:AU84" si="96">IF((Y53-$S53)&lt;$U53,"no inundation",Y53-$S53)</f>
        <v>0</v>
      </c>
      <c r="AV53" s="87">
        <f t="shared" ref="AV53:AV84" si="97">IF((Z53-$S53)&lt;$U53,"no inundation",Z53-$S53)</f>
        <v>0</v>
      </c>
      <c r="AW53" s="87">
        <f t="shared" ref="AW53:AW84" si="98">IF((AA53-$S53)&lt;$U53,"no inundation",AA53-$S53)</f>
        <v>0</v>
      </c>
      <c r="AX53" s="87">
        <f t="shared" ref="AX53:AX84" si="99">IF((AB53-$S53)&lt;$U53,"no inundation",AB53-$S53)</f>
        <v>0</v>
      </c>
      <c r="AY53" s="87">
        <f t="shared" ref="AY53:AY84" si="100">IF((AC53-$S53)&lt;$U53,"no inundation",AC53-$S53)</f>
        <v>0</v>
      </c>
      <c r="AZ53" s="87">
        <f t="shared" ref="AZ53:AZ84" si="101">IF((AD53-$S53)&lt;$U53,"no inundation",AD53-$S53)</f>
        <v>0</v>
      </c>
      <c r="BA53" s="87">
        <f t="shared" ref="BA53:BA84" si="102">IF((AE53-$S53)&lt;$U53,"no inundation",AE53-$S53)</f>
        <v>0</v>
      </c>
      <c r="BB53" s="87">
        <f t="shared" ref="BB53:BB84" si="103">IF((AF53-$S53)&lt;$U53,"no inundation",AF53-$S53)</f>
        <v>0</v>
      </c>
      <c r="BC53" s="157">
        <f t="shared" ref="BC53:BC84" si="104">IF((AG53-$S53)&lt;$U53,"no inundation",AG53-$S53)</f>
        <v>0</v>
      </c>
      <c r="BD53" s="177"/>
      <c r="BE53" s="182" t="e" cm="1">
        <f t="array" ref="BE53">IF(AT53="no inundation",0,(_xlfn.XLOOKUP(AT53,Depths,_xlfn.XLOOKUP($G53,Structures,StructureDamages),,-1)+(AT53-MAX(IF(Depths&lt;AT53,Depths)))*(_xlfn.XLOOKUP(AT53,Depths,_xlfn.XLOOKUP($G53,Structures,StructureDamages),,1)-_xlfn.XLOOKUP(AT53,Depths,_xlfn.XLOOKUP($G53,Structures,StructureDamages),,-1))/(MIN(IF(Depths&gt;AT53,Depths))-MAX(IF(Depths&lt;AT53,Depths))))*$P53)</f>
        <v>#N/A</v>
      </c>
      <c r="BF53" s="183" t="e" cm="1">
        <f t="array" ref="BF53">IF(AU53="no inundation",0,(_xlfn.XLOOKUP(AU53,Depths,_xlfn.XLOOKUP($G53,Structures,StructureDamages),,-1)+(AU53-MAX(IF(Depths&lt;AU53,Depths)))*(_xlfn.XLOOKUP(AU53,Depths,_xlfn.XLOOKUP($G53,Structures,StructureDamages),,1)-_xlfn.XLOOKUP(AU53,Depths,_xlfn.XLOOKUP($G53,Structures,StructureDamages),,-1))/(MIN(IF(Depths&gt;AU53,Depths))-MAX(IF(Depths&lt;AU53,Depths))))*$P53)</f>
        <v>#N/A</v>
      </c>
      <c r="BG53" s="183" t="e" cm="1">
        <f t="array" ref="BG53">IF(AV53="no inundation",0,(_xlfn.XLOOKUP(AV53,Depths,_xlfn.XLOOKUP($G53,Structures,StructureDamages),,-1)+(AV53-MAX(IF(Depths&lt;AV53,Depths)))*(_xlfn.XLOOKUP(AV53,Depths,_xlfn.XLOOKUP($G53,Structures,StructureDamages),,1)-_xlfn.XLOOKUP(AV53,Depths,_xlfn.XLOOKUP($G53,Structures,StructureDamages),,-1))/(MIN(IF(Depths&gt;AV53,Depths))-MAX(IF(Depths&lt;AV53,Depths))))*$P53)</f>
        <v>#N/A</v>
      </c>
      <c r="BH53" s="183" t="e" cm="1">
        <f t="array" ref="BH53">IF(AW53="no inundation",0,(_xlfn.XLOOKUP(AW53,Depths,_xlfn.XLOOKUP($G53,Structures,StructureDamages),,-1)+(AW53-MAX(IF(Depths&lt;AW53,Depths)))*(_xlfn.XLOOKUP(AW53,Depths,_xlfn.XLOOKUP($G53,Structures,StructureDamages),,1)-_xlfn.XLOOKUP(AW53,Depths,_xlfn.XLOOKUP($G53,Structures,StructureDamages),,-1))/(MIN(IF(Depths&gt;AW53,Depths))-MAX(IF(Depths&lt;AW53,Depths))))*$P53)</f>
        <v>#N/A</v>
      </c>
      <c r="BI53" s="183" t="e" cm="1">
        <f t="array" ref="BI53">IF(AX53="no inundation",0,(_xlfn.XLOOKUP(AX53,Depths,_xlfn.XLOOKUP($G53,Structures,StructureDamages),,-1)+(AX53-MAX(IF(Depths&lt;AX53,Depths)))*(_xlfn.XLOOKUP(AX53,Depths,_xlfn.XLOOKUP($G53,Structures,StructureDamages),,1)-_xlfn.XLOOKUP(AX53,Depths,_xlfn.XLOOKUP($G53,Structures,StructureDamages),,-1))/(MIN(IF(Depths&gt;AX53,Depths))-MAX(IF(Depths&lt;AX53,Depths))))*$P53)</f>
        <v>#N/A</v>
      </c>
      <c r="BJ53" s="183" t="e" cm="1">
        <f t="array" ref="BJ53">IF(AY53="no inundation",0,(_xlfn.XLOOKUP(AY53,Depths,_xlfn.XLOOKUP($G53,Structures,StructureDamages),,-1)+(AY53-MAX(IF(Depths&lt;AY53,Depths)))*(_xlfn.XLOOKUP(AY53,Depths,_xlfn.XLOOKUP($G53,Structures,StructureDamages),,1)-_xlfn.XLOOKUP(AY53,Depths,_xlfn.XLOOKUP($G53,Structures,StructureDamages),,-1))/(MIN(IF(Depths&gt;AY53,Depths))-MAX(IF(Depths&lt;AY53,Depths))))*$P53)</f>
        <v>#N/A</v>
      </c>
      <c r="BK53" s="183" t="e" cm="1">
        <f t="array" ref="BK53">IF(AZ53="no inundation",0,(_xlfn.XLOOKUP(AZ53,Depths,_xlfn.XLOOKUP($G53,Structures,StructureDamages),,-1)+(AZ53-MAX(IF(Depths&lt;AZ53,Depths)))*(_xlfn.XLOOKUP(AZ53,Depths,_xlfn.XLOOKUP($G53,Structures,StructureDamages),,1)-_xlfn.XLOOKUP(AZ53,Depths,_xlfn.XLOOKUP($G53,Structures,StructureDamages),,-1))/(MIN(IF(Depths&gt;AZ53,Depths))-MAX(IF(Depths&lt;AZ53,Depths))))*$P53)</f>
        <v>#N/A</v>
      </c>
      <c r="BL53" s="183" t="e" cm="1">
        <f t="array" ref="BL53">IF(BA53="no inundation",0,(_xlfn.XLOOKUP(BA53,Depths,_xlfn.XLOOKUP($G53,Structures,StructureDamages),,-1)+(BA53-MAX(IF(Depths&lt;BA53,Depths)))*(_xlfn.XLOOKUP(BA53,Depths,_xlfn.XLOOKUP($G53,Structures,StructureDamages),,1)-_xlfn.XLOOKUP(BA53,Depths,_xlfn.XLOOKUP($G53,Structures,StructureDamages),,-1))/(MIN(IF(Depths&gt;BA53,Depths))-MAX(IF(Depths&lt;BA53,Depths))))*$P53)</f>
        <v>#N/A</v>
      </c>
      <c r="BM53" s="183" t="e" cm="1">
        <f t="array" ref="BM53">IF(BB53="no inundation",0,(_xlfn.XLOOKUP(BB53,Depths,_xlfn.XLOOKUP($G53,Structures,StructureDamages),,-1)+(BB53-MAX(IF(Depths&lt;BB53,Depths)))*(_xlfn.XLOOKUP(BB53,Depths,_xlfn.XLOOKUP($G53,Structures,StructureDamages),,1)-_xlfn.XLOOKUP(BB53,Depths,_xlfn.XLOOKUP($G53,Structures,StructureDamages),,-1))/(MIN(IF(Depths&gt;BB53,Depths))-MAX(IF(Depths&lt;BB53,Depths))))*$P53)</f>
        <v>#N/A</v>
      </c>
      <c r="BN53" s="184" t="e" cm="1">
        <f t="array" ref="BN53">IF(BC53="no inundation",0,(_xlfn.XLOOKUP(BC53,Depths,_xlfn.XLOOKUP($G53,Structures,StructureDamages),,-1)+(BC53-MAX(IF(Depths&lt;BC53,Depths)))*(_xlfn.XLOOKUP(BC53,Depths,_xlfn.XLOOKUP($G53,Structures,StructureDamages),,1)-_xlfn.XLOOKUP(BC53,Depths,_xlfn.XLOOKUP($G53,Structures,StructureDamages),,-1))/(MIN(IF(Depths&gt;BC53,Depths))-MAX(IF(Depths&lt;BC53,Depths))))*$P53)</f>
        <v>#N/A</v>
      </c>
      <c r="BO53" s="185"/>
      <c r="BP53" s="182" t="e" cm="1">
        <f t="array" ref="BP53">IF(AT53="no inundation",0,(_xlfn.XLOOKUP(AT53,Depths,_xlfn.XLOOKUP($G53,Structures,ContentDamages),,-1)+(AT53-MAX(IF(Depths&lt;AT53,Depths)))*(_xlfn.XLOOKUP(AT53,Depths,_xlfn.XLOOKUP($G53,Structures,ContentDamages),,1)-_xlfn.XLOOKUP(AT53,Depths,_xlfn.XLOOKUP($G53,Structures,ContentDamages),,-1))/(MIN(IF(Depths&gt;AT53,Depths))-MAX(IF(Depths&lt;AT53,Depths))))*$R53)</f>
        <v>#N/A</v>
      </c>
      <c r="BQ53" s="183" t="e" cm="1">
        <f t="array" ref="BQ53">IF(AU53="no inundation",0,(_xlfn.XLOOKUP(AU53,Depths,_xlfn.XLOOKUP($G53,Structures,ContentDamages),,-1)+(AU53-MAX(IF(Depths&lt;AU53,Depths)))*(_xlfn.XLOOKUP(AU53,Depths,_xlfn.XLOOKUP($G53,Structures,ContentDamages),,1)-_xlfn.XLOOKUP(AU53,Depths,_xlfn.XLOOKUP($G53,Structures,ContentDamages),,-1))/(MIN(IF(Depths&gt;AU53,Depths))-MAX(IF(Depths&lt;AU53,Depths))))*$R53)</f>
        <v>#N/A</v>
      </c>
      <c r="BR53" s="183" t="e" cm="1">
        <f t="array" ref="BR53">IF(AV53="no inundation",0,(_xlfn.XLOOKUP(AV53,Depths,_xlfn.XLOOKUP($G53,Structures,ContentDamages),,-1)+(AV53-MAX(IF(Depths&lt;AV53,Depths)))*(_xlfn.XLOOKUP(AV53,Depths,_xlfn.XLOOKUP($G53,Structures,ContentDamages),,1)-_xlfn.XLOOKUP(AV53,Depths,_xlfn.XLOOKUP($G53,Structures,ContentDamages),,-1))/(MIN(IF(Depths&gt;AV53,Depths))-MAX(IF(Depths&lt;AV53,Depths))))*$R53)</f>
        <v>#N/A</v>
      </c>
      <c r="BS53" s="183" t="e" cm="1">
        <f t="array" ref="BS53">IF(AW53="no inundation",0,(_xlfn.XLOOKUP(AW53,Depths,_xlfn.XLOOKUP($G53,Structures,ContentDamages),,-1)+(AW53-MAX(IF(Depths&lt;AW53,Depths)))*(_xlfn.XLOOKUP(AW53,Depths,_xlfn.XLOOKUP($G53,Structures,ContentDamages),,1)-_xlfn.XLOOKUP(AW53,Depths,_xlfn.XLOOKUP($G53,Structures,ContentDamages),,-1))/(MIN(IF(Depths&gt;AW53,Depths))-MAX(IF(Depths&lt;AW53,Depths))))*$R53)</f>
        <v>#N/A</v>
      </c>
      <c r="BT53" s="183" t="e" cm="1">
        <f t="array" ref="BT53">IF(AX53="no inundation",0,(_xlfn.XLOOKUP(AX53,Depths,_xlfn.XLOOKUP($G53,Structures,ContentDamages),,-1)+(AX53-MAX(IF(Depths&lt;AX53,Depths)))*(_xlfn.XLOOKUP(AX53,Depths,_xlfn.XLOOKUP($G53,Structures,ContentDamages),,1)-_xlfn.XLOOKUP(AX53,Depths,_xlfn.XLOOKUP($G53,Structures,ContentDamages),,-1))/(MIN(IF(Depths&gt;AX53,Depths))-MAX(IF(Depths&lt;AX53,Depths))))*$R53)</f>
        <v>#N/A</v>
      </c>
      <c r="BU53" s="183" t="e" cm="1">
        <f t="array" ref="BU53">IF(AY53="no inundation",0,(_xlfn.XLOOKUP(AY53,Depths,_xlfn.XLOOKUP($G53,Structures,ContentDamages),,-1)+(AY53-MAX(IF(Depths&lt;AY53,Depths)))*(_xlfn.XLOOKUP(AY53,Depths,_xlfn.XLOOKUP($G53,Structures,ContentDamages),,1)-_xlfn.XLOOKUP(AY53,Depths,_xlfn.XLOOKUP($G53,Structures,ContentDamages),,-1))/(MIN(IF(Depths&gt;AY53,Depths))-MAX(IF(Depths&lt;AY53,Depths))))*$R53)</f>
        <v>#N/A</v>
      </c>
      <c r="BV53" s="183" t="e" cm="1">
        <f t="array" ref="BV53">IF(AZ53="no inundation",0,(_xlfn.XLOOKUP(AZ53,Depths,_xlfn.XLOOKUP($G53,Structures,ContentDamages),,-1)+(AZ53-MAX(IF(Depths&lt;AZ53,Depths)))*(_xlfn.XLOOKUP(AZ53,Depths,_xlfn.XLOOKUP($G53,Structures,ContentDamages),,1)-_xlfn.XLOOKUP(AZ53,Depths,_xlfn.XLOOKUP($G53,Structures,ContentDamages),,-1))/(MIN(IF(Depths&gt;AZ53,Depths))-MAX(IF(Depths&lt;AZ53,Depths))))*$R53)</f>
        <v>#N/A</v>
      </c>
      <c r="BW53" s="183" t="e" cm="1">
        <f t="array" ref="BW53">IF(BA53="no inundation",0,(_xlfn.XLOOKUP(BA53,Depths,_xlfn.XLOOKUP($G53,Structures,ContentDamages),,-1)+(BA53-MAX(IF(Depths&lt;BA53,Depths)))*(_xlfn.XLOOKUP(BA53,Depths,_xlfn.XLOOKUP($G53,Structures,ContentDamages),,1)-_xlfn.XLOOKUP(BA53,Depths,_xlfn.XLOOKUP($G53,Structures,ContentDamages),,-1))/(MIN(IF(Depths&gt;BA53,Depths))-MAX(IF(Depths&lt;BA53,Depths))))*$R53)</f>
        <v>#N/A</v>
      </c>
      <c r="BX53" s="183" t="e" cm="1">
        <f t="array" ref="BX53">IF(BB53="no inundation",0,(_xlfn.XLOOKUP(BB53,Depths,_xlfn.XLOOKUP($G53,Structures,ContentDamages),,-1)+(BB53-MAX(IF(Depths&lt;BB53,Depths)))*(_xlfn.XLOOKUP(BB53,Depths,_xlfn.XLOOKUP($G53,Structures,ContentDamages),,1)-_xlfn.XLOOKUP(BB53,Depths,_xlfn.XLOOKUP($G53,Structures,ContentDamages),,-1))/(MIN(IF(Depths&gt;BB53,Depths))-MAX(IF(Depths&lt;BB53,Depths))))*$R53)</f>
        <v>#N/A</v>
      </c>
      <c r="BY53" s="183" t="e" cm="1">
        <f t="array" ref="BY53">IF(BC53="no inundation",0,(_xlfn.XLOOKUP(BC53,Depths,_xlfn.XLOOKUP($G53,Structures,ContentDamages),,-1)+(BC53-MAX(IF(Depths&lt;BC53,Depths)))*(_xlfn.XLOOKUP(BC53,Depths,_xlfn.XLOOKUP($G53,Structures,ContentDamages),,1)-_xlfn.XLOOKUP(BC53,Depths,_xlfn.XLOOKUP($G53,Structures,ContentDamages),,-1))/(MIN(IF(Depths&gt;BC53,Depths))-MAX(IF(Depths&lt;BC53,Depths))))*$R53)</f>
        <v>#N/A</v>
      </c>
      <c r="BZ53" s="181"/>
      <c r="CA53" s="182" t="e">
        <f t="shared" si="74"/>
        <v>#N/A</v>
      </c>
      <c r="CB53" s="183" t="e">
        <f t="shared" si="75"/>
        <v>#N/A</v>
      </c>
      <c r="CC53" s="183" t="e">
        <f t="shared" si="76"/>
        <v>#N/A</v>
      </c>
      <c r="CD53" s="183" t="e">
        <f t="shared" si="77"/>
        <v>#N/A</v>
      </c>
      <c r="CE53" s="183" t="e">
        <f t="shared" si="78"/>
        <v>#N/A</v>
      </c>
      <c r="CF53" s="183" t="e">
        <f t="shared" si="79"/>
        <v>#N/A</v>
      </c>
      <c r="CG53" s="183" t="e">
        <f t="shared" si="80"/>
        <v>#N/A</v>
      </c>
      <c r="CH53" s="183" t="e">
        <f t="shared" si="81"/>
        <v>#N/A</v>
      </c>
      <c r="CI53" s="183" t="e">
        <f t="shared" si="82"/>
        <v>#N/A</v>
      </c>
      <c r="CJ53" s="184" t="e">
        <f t="shared" si="83"/>
        <v>#N/A</v>
      </c>
      <c r="CK53" s="177"/>
    </row>
    <row r="54" spans="5:89" ht="16.5" customHeight="1" x14ac:dyDescent="0.35">
      <c r="E54" s="33" t="s">
        <v>3</v>
      </c>
      <c r="F54" s="35" t="s">
        <v>3</v>
      </c>
      <c r="G54" s="10" t="s">
        <v>200</v>
      </c>
      <c r="H54" s="11" t="s">
        <v>200</v>
      </c>
      <c r="I54" s="12"/>
      <c r="J54" s="14"/>
      <c r="K54" s="26"/>
      <c r="L54" s="12"/>
      <c r="M54" s="14"/>
      <c r="N54" s="138"/>
      <c r="O54" s="140"/>
      <c r="P54" s="195">
        <f t="shared" si="33"/>
        <v>0</v>
      </c>
      <c r="Q54" s="20" t="e">
        <f>_xlfn.XLOOKUP(G54,'Content to Structure Ratios'!$D$3:$D$55,'Content to Structure Ratios'!$E$3:$E$55)</f>
        <v>#N/A</v>
      </c>
      <c r="R54" s="183" t="e">
        <f t="shared" si="34"/>
        <v>#N/A</v>
      </c>
      <c r="S54" s="13"/>
      <c r="T54" s="14"/>
      <c r="U54" s="15"/>
      <c r="V54" s="179">
        <f t="shared" si="84"/>
        <v>0</v>
      </c>
      <c r="W54" s="192"/>
      <c r="X54" s="22"/>
      <c r="Y54" s="16"/>
      <c r="Z54" s="16"/>
      <c r="AA54" s="16"/>
      <c r="AB54" s="16"/>
      <c r="AC54" s="16"/>
      <c r="AD54" s="16"/>
      <c r="AE54" s="16"/>
      <c r="AF54" s="16"/>
      <c r="AG54" s="16"/>
      <c r="AH54" s="177"/>
      <c r="AI54" s="178">
        <f t="shared" si="86"/>
        <v>0</v>
      </c>
      <c r="AJ54" s="179">
        <f t="shared" si="85"/>
        <v>0</v>
      </c>
      <c r="AK54" s="179">
        <f t="shared" si="87"/>
        <v>0</v>
      </c>
      <c r="AL54" s="179">
        <f t="shared" si="88"/>
        <v>0</v>
      </c>
      <c r="AM54" s="179">
        <f t="shared" si="89"/>
        <v>0</v>
      </c>
      <c r="AN54" s="179">
        <f t="shared" si="90"/>
        <v>0</v>
      </c>
      <c r="AO54" s="179">
        <f t="shared" si="91"/>
        <v>0</v>
      </c>
      <c r="AP54" s="179">
        <f t="shared" si="92"/>
        <v>0</v>
      </c>
      <c r="AQ54" s="179">
        <f t="shared" si="93"/>
        <v>0</v>
      </c>
      <c r="AR54" s="180">
        <f t="shared" si="94"/>
        <v>0</v>
      </c>
      <c r="AS54" s="181"/>
      <c r="AT54" s="166">
        <f t="shared" si="95"/>
        <v>0</v>
      </c>
      <c r="AU54" s="87">
        <f t="shared" si="96"/>
        <v>0</v>
      </c>
      <c r="AV54" s="87">
        <f t="shared" si="97"/>
        <v>0</v>
      </c>
      <c r="AW54" s="87">
        <f t="shared" si="98"/>
        <v>0</v>
      </c>
      <c r="AX54" s="87">
        <f t="shared" si="99"/>
        <v>0</v>
      </c>
      <c r="AY54" s="87">
        <f t="shared" si="100"/>
        <v>0</v>
      </c>
      <c r="AZ54" s="87">
        <f t="shared" si="101"/>
        <v>0</v>
      </c>
      <c r="BA54" s="87">
        <f t="shared" si="102"/>
        <v>0</v>
      </c>
      <c r="BB54" s="87">
        <f t="shared" si="103"/>
        <v>0</v>
      </c>
      <c r="BC54" s="157">
        <f t="shared" si="104"/>
        <v>0</v>
      </c>
      <c r="BD54" s="177"/>
      <c r="BE54" s="182" t="e" cm="1">
        <f t="array" ref="BE54">IF(AT54="no inundation",0,(_xlfn.XLOOKUP(AT54,Depths,_xlfn.XLOOKUP($G54,Structures,StructureDamages),,-1)+(AT54-MAX(IF(Depths&lt;AT54,Depths)))*(_xlfn.XLOOKUP(AT54,Depths,_xlfn.XLOOKUP($G54,Structures,StructureDamages),,1)-_xlfn.XLOOKUP(AT54,Depths,_xlfn.XLOOKUP($G54,Structures,StructureDamages),,-1))/(MIN(IF(Depths&gt;AT54,Depths))-MAX(IF(Depths&lt;AT54,Depths))))*$P54)</f>
        <v>#N/A</v>
      </c>
      <c r="BF54" s="183" t="e" cm="1">
        <f t="array" ref="BF54">IF(AU54="no inundation",0,(_xlfn.XLOOKUP(AU54,Depths,_xlfn.XLOOKUP($G54,Structures,StructureDamages),,-1)+(AU54-MAX(IF(Depths&lt;AU54,Depths)))*(_xlfn.XLOOKUP(AU54,Depths,_xlfn.XLOOKUP($G54,Structures,StructureDamages),,1)-_xlfn.XLOOKUP(AU54,Depths,_xlfn.XLOOKUP($G54,Structures,StructureDamages),,-1))/(MIN(IF(Depths&gt;AU54,Depths))-MAX(IF(Depths&lt;AU54,Depths))))*$P54)</f>
        <v>#N/A</v>
      </c>
      <c r="BG54" s="183" t="e" cm="1">
        <f t="array" ref="BG54">IF(AV54="no inundation",0,(_xlfn.XLOOKUP(AV54,Depths,_xlfn.XLOOKUP($G54,Structures,StructureDamages),,-1)+(AV54-MAX(IF(Depths&lt;AV54,Depths)))*(_xlfn.XLOOKUP(AV54,Depths,_xlfn.XLOOKUP($G54,Structures,StructureDamages),,1)-_xlfn.XLOOKUP(AV54,Depths,_xlfn.XLOOKUP($G54,Structures,StructureDamages),,-1))/(MIN(IF(Depths&gt;AV54,Depths))-MAX(IF(Depths&lt;AV54,Depths))))*$P54)</f>
        <v>#N/A</v>
      </c>
      <c r="BH54" s="183" t="e" cm="1">
        <f t="array" ref="BH54">IF(AW54="no inundation",0,(_xlfn.XLOOKUP(AW54,Depths,_xlfn.XLOOKUP($G54,Structures,StructureDamages),,-1)+(AW54-MAX(IF(Depths&lt;AW54,Depths)))*(_xlfn.XLOOKUP(AW54,Depths,_xlfn.XLOOKUP($G54,Structures,StructureDamages),,1)-_xlfn.XLOOKUP(AW54,Depths,_xlfn.XLOOKUP($G54,Structures,StructureDamages),,-1))/(MIN(IF(Depths&gt;AW54,Depths))-MAX(IF(Depths&lt;AW54,Depths))))*$P54)</f>
        <v>#N/A</v>
      </c>
      <c r="BI54" s="183" t="e" cm="1">
        <f t="array" ref="BI54">IF(AX54="no inundation",0,(_xlfn.XLOOKUP(AX54,Depths,_xlfn.XLOOKUP($G54,Structures,StructureDamages),,-1)+(AX54-MAX(IF(Depths&lt;AX54,Depths)))*(_xlfn.XLOOKUP(AX54,Depths,_xlfn.XLOOKUP($G54,Structures,StructureDamages),,1)-_xlfn.XLOOKUP(AX54,Depths,_xlfn.XLOOKUP($G54,Structures,StructureDamages),,-1))/(MIN(IF(Depths&gt;AX54,Depths))-MAX(IF(Depths&lt;AX54,Depths))))*$P54)</f>
        <v>#N/A</v>
      </c>
      <c r="BJ54" s="183" t="e" cm="1">
        <f t="array" ref="BJ54">IF(AY54="no inundation",0,(_xlfn.XLOOKUP(AY54,Depths,_xlfn.XLOOKUP($G54,Structures,StructureDamages),,-1)+(AY54-MAX(IF(Depths&lt;AY54,Depths)))*(_xlfn.XLOOKUP(AY54,Depths,_xlfn.XLOOKUP($G54,Structures,StructureDamages),,1)-_xlfn.XLOOKUP(AY54,Depths,_xlfn.XLOOKUP($G54,Structures,StructureDamages),,-1))/(MIN(IF(Depths&gt;AY54,Depths))-MAX(IF(Depths&lt;AY54,Depths))))*$P54)</f>
        <v>#N/A</v>
      </c>
      <c r="BK54" s="183" t="e" cm="1">
        <f t="array" ref="BK54">IF(AZ54="no inundation",0,(_xlfn.XLOOKUP(AZ54,Depths,_xlfn.XLOOKUP($G54,Structures,StructureDamages),,-1)+(AZ54-MAX(IF(Depths&lt;AZ54,Depths)))*(_xlfn.XLOOKUP(AZ54,Depths,_xlfn.XLOOKUP($G54,Structures,StructureDamages),,1)-_xlfn.XLOOKUP(AZ54,Depths,_xlfn.XLOOKUP($G54,Structures,StructureDamages),,-1))/(MIN(IF(Depths&gt;AZ54,Depths))-MAX(IF(Depths&lt;AZ54,Depths))))*$P54)</f>
        <v>#N/A</v>
      </c>
      <c r="BL54" s="183" t="e" cm="1">
        <f t="array" ref="BL54">IF(BA54="no inundation",0,(_xlfn.XLOOKUP(BA54,Depths,_xlfn.XLOOKUP($G54,Structures,StructureDamages),,-1)+(BA54-MAX(IF(Depths&lt;BA54,Depths)))*(_xlfn.XLOOKUP(BA54,Depths,_xlfn.XLOOKUP($G54,Structures,StructureDamages),,1)-_xlfn.XLOOKUP(BA54,Depths,_xlfn.XLOOKUP($G54,Structures,StructureDamages),,-1))/(MIN(IF(Depths&gt;BA54,Depths))-MAX(IF(Depths&lt;BA54,Depths))))*$P54)</f>
        <v>#N/A</v>
      </c>
      <c r="BM54" s="183" t="e" cm="1">
        <f t="array" ref="BM54">IF(BB54="no inundation",0,(_xlfn.XLOOKUP(BB54,Depths,_xlfn.XLOOKUP($G54,Structures,StructureDamages),,-1)+(BB54-MAX(IF(Depths&lt;BB54,Depths)))*(_xlfn.XLOOKUP(BB54,Depths,_xlfn.XLOOKUP($G54,Structures,StructureDamages),,1)-_xlfn.XLOOKUP(BB54,Depths,_xlfn.XLOOKUP($G54,Structures,StructureDamages),,-1))/(MIN(IF(Depths&gt;BB54,Depths))-MAX(IF(Depths&lt;BB54,Depths))))*$P54)</f>
        <v>#N/A</v>
      </c>
      <c r="BN54" s="184" t="e" cm="1">
        <f t="array" ref="BN54">IF(BC54="no inundation",0,(_xlfn.XLOOKUP(BC54,Depths,_xlfn.XLOOKUP($G54,Structures,StructureDamages),,-1)+(BC54-MAX(IF(Depths&lt;BC54,Depths)))*(_xlfn.XLOOKUP(BC54,Depths,_xlfn.XLOOKUP($G54,Structures,StructureDamages),,1)-_xlfn.XLOOKUP(BC54,Depths,_xlfn.XLOOKUP($G54,Structures,StructureDamages),,-1))/(MIN(IF(Depths&gt;BC54,Depths))-MAX(IF(Depths&lt;BC54,Depths))))*$P54)</f>
        <v>#N/A</v>
      </c>
      <c r="BO54" s="185"/>
      <c r="BP54" s="182" t="e" cm="1">
        <f t="array" ref="BP54">IF(AT54="no inundation",0,(_xlfn.XLOOKUP(AT54,Depths,_xlfn.XLOOKUP($G54,Structures,ContentDamages),,-1)+(AT54-MAX(IF(Depths&lt;AT54,Depths)))*(_xlfn.XLOOKUP(AT54,Depths,_xlfn.XLOOKUP($G54,Structures,ContentDamages),,1)-_xlfn.XLOOKUP(AT54,Depths,_xlfn.XLOOKUP($G54,Structures,ContentDamages),,-1))/(MIN(IF(Depths&gt;AT54,Depths))-MAX(IF(Depths&lt;AT54,Depths))))*$R54)</f>
        <v>#N/A</v>
      </c>
      <c r="BQ54" s="183" t="e" cm="1">
        <f t="array" ref="BQ54">IF(AU54="no inundation",0,(_xlfn.XLOOKUP(AU54,Depths,_xlfn.XLOOKUP($G54,Structures,ContentDamages),,-1)+(AU54-MAX(IF(Depths&lt;AU54,Depths)))*(_xlfn.XLOOKUP(AU54,Depths,_xlfn.XLOOKUP($G54,Structures,ContentDamages),,1)-_xlfn.XLOOKUP(AU54,Depths,_xlfn.XLOOKUP($G54,Structures,ContentDamages),,-1))/(MIN(IF(Depths&gt;AU54,Depths))-MAX(IF(Depths&lt;AU54,Depths))))*$R54)</f>
        <v>#N/A</v>
      </c>
      <c r="BR54" s="183" t="e" cm="1">
        <f t="array" ref="BR54">IF(AV54="no inundation",0,(_xlfn.XLOOKUP(AV54,Depths,_xlfn.XLOOKUP($G54,Structures,ContentDamages),,-1)+(AV54-MAX(IF(Depths&lt;AV54,Depths)))*(_xlfn.XLOOKUP(AV54,Depths,_xlfn.XLOOKUP($G54,Structures,ContentDamages),,1)-_xlfn.XLOOKUP(AV54,Depths,_xlfn.XLOOKUP($G54,Structures,ContentDamages),,-1))/(MIN(IF(Depths&gt;AV54,Depths))-MAX(IF(Depths&lt;AV54,Depths))))*$R54)</f>
        <v>#N/A</v>
      </c>
      <c r="BS54" s="183" t="e" cm="1">
        <f t="array" ref="BS54">IF(AW54="no inundation",0,(_xlfn.XLOOKUP(AW54,Depths,_xlfn.XLOOKUP($G54,Structures,ContentDamages),,-1)+(AW54-MAX(IF(Depths&lt;AW54,Depths)))*(_xlfn.XLOOKUP(AW54,Depths,_xlfn.XLOOKUP($G54,Structures,ContentDamages),,1)-_xlfn.XLOOKUP(AW54,Depths,_xlfn.XLOOKUP($G54,Structures,ContentDamages),,-1))/(MIN(IF(Depths&gt;AW54,Depths))-MAX(IF(Depths&lt;AW54,Depths))))*$R54)</f>
        <v>#N/A</v>
      </c>
      <c r="BT54" s="183" t="e" cm="1">
        <f t="array" ref="BT54">IF(AX54="no inundation",0,(_xlfn.XLOOKUP(AX54,Depths,_xlfn.XLOOKUP($G54,Structures,ContentDamages),,-1)+(AX54-MAX(IF(Depths&lt;AX54,Depths)))*(_xlfn.XLOOKUP(AX54,Depths,_xlfn.XLOOKUP($G54,Structures,ContentDamages),,1)-_xlfn.XLOOKUP(AX54,Depths,_xlfn.XLOOKUP($G54,Structures,ContentDamages),,-1))/(MIN(IF(Depths&gt;AX54,Depths))-MAX(IF(Depths&lt;AX54,Depths))))*$R54)</f>
        <v>#N/A</v>
      </c>
      <c r="BU54" s="183" t="e" cm="1">
        <f t="array" ref="BU54">IF(AY54="no inundation",0,(_xlfn.XLOOKUP(AY54,Depths,_xlfn.XLOOKUP($G54,Structures,ContentDamages),,-1)+(AY54-MAX(IF(Depths&lt;AY54,Depths)))*(_xlfn.XLOOKUP(AY54,Depths,_xlfn.XLOOKUP($G54,Structures,ContentDamages),,1)-_xlfn.XLOOKUP(AY54,Depths,_xlfn.XLOOKUP($G54,Structures,ContentDamages),,-1))/(MIN(IF(Depths&gt;AY54,Depths))-MAX(IF(Depths&lt;AY54,Depths))))*$R54)</f>
        <v>#N/A</v>
      </c>
      <c r="BV54" s="183" t="e" cm="1">
        <f t="array" ref="BV54">IF(AZ54="no inundation",0,(_xlfn.XLOOKUP(AZ54,Depths,_xlfn.XLOOKUP($G54,Structures,ContentDamages),,-1)+(AZ54-MAX(IF(Depths&lt;AZ54,Depths)))*(_xlfn.XLOOKUP(AZ54,Depths,_xlfn.XLOOKUP($G54,Structures,ContentDamages),,1)-_xlfn.XLOOKUP(AZ54,Depths,_xlfn.XLOOKUP($G54,Structures,ContentDamages),,-1))/(MIN(IF(Depths&gt;AZ54,Depths))-MAX(IF(Depths&lt;AZ54,Depths))))*$R54)</f>
        <v>#N/A</v>
      </c>
      <c r="BW54" s="183" t="e" cm="1">
        <f t="array" ref="BW54">IF(BA54="no inundation",0,(_xlfn.XLOOKUP(BA54,Depths,_xlfn.XLOOKUP($G54,Structures,ContentDamages),,-1)+(BA54-MAX(IF(Depths&lt;BA54,Depths)))*(_xlfn.XLOOKUP(BA54,Depths,_xlfn.XLOOKUP($G54,Structures,ContentDamages),,1)-_xlfn.XLOOKUP(BA54,Depths,_xlfn.XLOOKUP($G54,Structures,ContentDamages),,-1))/(MIN(IF(Depths&gt;BA54,Depths))-MAX(IF(Depths&lt;BA54,Depths))))*$R54)</f>
        <v>#N/A</v>
      </c>
      <c r="BX54" s="183" t="e" cm="1">
        <f t="array" ref="BX54">IF(BB54="no inundation",0,(_xlfn.XLOOKUP(BB54,Depths,_xlfn.XLOOKUP($G54,Structures,ContentDamages),,-1)+(BB54-MAX(IF(Depths&lt;BB54,Depths)))*(_xlfn.XLOOKUP(BB54,Depths,_xlfn.XLOOKUP($G54,Structures,ContentDamages),,1)-_xlfn.XLOOKUP(BB54,Depths,_xlfn.XLOOKUP($G54,Structures,ContentDamages),,-1))/(MIN(IF(Depths&gt;BB54,Depths))-MAX(IF(Depths&lt;BB54,Depths))))*$R54)</f>
        <v>#N/A</v>
      </c>
      <c r="BY54" s="183" t="e" cm="1">
        <f t="array" ref="BY54">IF(BC54="no inundation",0,(_xlfn.XLOOKUP(BC54,Depths,_xlfn.XLOOKUP($G54,Structures,ContentDamages),,-1)+(BC54-MAX(IF(Depths&lt;BC54,Depths)))*(_xlfn.XLOOKUP(BC54,Depths,_xlfn.XLOOKUP($G54,Structures,ContentDamages),,1)-_xlfn.XLOOKUP(BC54,Depths,_xlfn.XLOOKUP($G54,Structures,ContentDamages),,-1))/(MIN(IF(Depths&gt;BC54,Depths))-MAX(IF(Depths&lt;BC54,Depths))))*$R54)</f>
        <v>#N/A</v>
      </c>
      <c r="BZ54" s="181"/>
      <c r="CA54" s="182" t="e">
        <f t="shared" si="74"/>
        <v>#N/A</v>
      </c>
      <c r="CB54" s="183" t="e">
        <f t="shared" si="75"/>
        <v>#N/A</v>
      </c>
      <c r="CC54" s="183" t="e">
        <f t="shared" si="76"/>
        <v>#N/A</v>
      </c>
      <c r="CD54" s="183" t="e">
        <f t="shared" si="77"/>
        <v>#N/A</v>
      </c>
      <c r="CE54" s="183" t="e">
        <f t="shared" si="78"/>
        <v>#N/A</v>
      </c>
      <c r="CF54" s="183" t="e">
        <f t="shared" si="79"/>
        <v>#N/A</v>
      </c>
      <c r="CG54" s="183" t="e">
        <f t="shared" si="80"/>
        <v>#N/A</v>
      </c>
      <c r="CH54" s="183" t="e">
        <f t="shared" si="81"/>
        <v>#N/A</v>
      </c>
      <c r="CI54" s="183" t="e">
        <f t="shared" si="82"/>
        <v>#N/A</v>
      </c>
      <c r="CJ54" s="184" t="e">
        <f t="shared" si="83"/>
        <v>#N/A</v>
      </c>
      <c r="CK54" s="177"/>
    </row>
    <row r="55" spans="5:89" ht="16.5" customHeight="1" x14ac:dyDescent="0.35">
      <c r="E55" s="33" t="s">
        <v>3</v>
      </c>
      <c r="F55" s="35" t="s">
        <v>3</v>
      </c>
      <c r="G55" s="10" t="s">
        <v>200</v>
      </c>
      <c r="H55" s="11" t="s">
        <v>200</v>
      </c>
      <c r="I55" s="12"/>
      <c r="J55" s="14"/>
      <c r="K55" s="26"/>
      <c r="L55" s="12"/>
      <c r="M55" s="14"/>
      <c r="N55" s="138"/>
      <c r="O55" s="140"/>
      <c r="P55" s="195">
        <f t="shared" si="33"/>
        <v>0</v>
      </c>
      <c r="Q55" s="20" t="e">
        <f>_xlfn.XLOOKUP(G55,'Content to Structure Ratios'!$D$3:$D$55,'Content to Structure Ratios'!$E$3:$E$55)</f>
        <v>#N/A</v>
      </c>
      <c r="R55" s="183" t="e">
        <f t="shared" si="34"/>
        <v>#N/A</v>
      </c>
      <c r="S55" s="13"/>
      <c r="T55" s="14"/>
      <c r="U55" s="15"/>
      <c r="V55" s="179">
        <f t="shared" si="84"/>
        <v>0</v>
      </c>
      <c r="W55" s="192"/>
      <c r="X55" s="22"/>
      <c r="Y55" s="16"/>
      <c r="Z55" s="16"/>
      <c r="AA55" s="16"/>
      <c r="AB55" s="16"/>
      <c r="AC55" s="16"/>
      <c r="AD55" s="16"/>
      <c r="AE55" s="16"/>
      <c r="AF55" s="16"/>
      <c r="AG55" s="16"/>
      <c r="AH55" s="177"/>
      <c r="AI55" s="178">
        <f t="shared" si="86"/>
        <v>0</v>
      </c>
      <c r="AJ55" s="179">
        <f t="shared" si="85"/>
        <v>0</v>
      </c>
      <c r="AK55" s="179">
        <f t="shared" si="87"/>
        <v>0</v>
      </c>
      <c r="AL55" s="179">
        <f t="shared" si="88"/>
        <v>0</v>
      </c>
      <c r="AM55" s="179">
        <f t="shared" si="89"/>
        <v>0</v>
      </c>
      <c r="AN55" s="179">
        <f t="shared" si="90"/>
        <v>0</v>
      </c>
      <c r="AO55" s="179">
        <f t="shared" si="91"/>
        <v>0</v>
      </c>
      <c r="AP55" s="179">
        <f t="shared" si="92"/>
        <v>0</v>
      </c>
      <c r="AQ55" s="179">
        <f t="shared" si="93"/>
        <v>0</v>
      </c>
      <c r="AR55" s="180">
        <f t="shared" si="94"/>
        <v>0</v>
      </c>
      <c r="AS55" s="181"/>
      <c r="AT55" s="166">
        <f t="shared" si="95"/>
        <v>0</v>
      </c>
      <c r="AU55" s="87">
        <f t="shared" si="96"/>
        <v>0</v>
      </c>
      <c r="AV55" s="87">
        <f t="shared" si="97"/>
        <v>0</v>
      </c>
      <c r="AW55" s="87">
        <f t="shared" si="98"/>
        <v>0</v>
      </c>
      <c r="AX55" s="87">
        <f t="shared" si="99"/>
        <v>0</v>
      </c>
      <c r="AY55" s="87">
        <f t="shared" si="100"/>
        <v>0</v>
      </c>
      <c r="AZ55" s="87">
        <f t="shared" si="101"/>
        <v>0</v>
      </c>
      <c r="BA55" s="87">
        <f t="shared" si="102"/>
        <v>0</v>
      </c>
      <c r="BB55" s="87">
        <f t="shared" si="103"/>
        <v>0</v>
      </c>
      <c r="BC55" s="157">
        <f t="shared" si="104"/>
        <v>0</v>
      </c>
      <c r="BD55" s="177"/>
      <c r="BE55" s="182" t="e" cm="1">
        <f t="array" ref="BE55">IF(AT55="no inundation",0,(_xlfn.XLOOKUP(AT55,Depths,_xlfn.XLOOKUP($G55,Structures,StructureDamages),,-1)+(AT55-MAX(IF(Depths&lt;AT55,Depths)))*(_xlfn.XLOOKUP(AT55,Depths,_xlfn.XLOOKUP($G55,Structures,StructureDamages),,1)-_xlfn.XLOOKUP(AT55,Depths,_xlfn.XLOOKUP($G55,Structures,StructureDamages),,-1))/(MIN(IF(Depths&gt;AT55,Depths))-MAX(IF(Depths&lt;AT55,Depths))))*$P55)</f>
        <v>#N/A</v>
      </c>
      <c r="BF55" s="183" t="e" cm="1">
        <f t="array" ref="BF55">IF(AU55="no inundation",0,(_xlfn.XLOOKUP(AU55,Depths,_xlfn.XLOOKUP($G55,Structures,StructureDamages),,-1)+(AU55-MAX(IF(Depths&lt;AU55,Depths)))*(_xlfn.XLOOKUP(AU55,Depths,_xlfn.XLOOKUP($G55,Structures,StructureDamages),,1)-_xlfn.XLOOKUP(AU55,Depths,_xlfn.XLOOKUP($G55,Structures,StructureDamages),,-1))/(MIN(IF(Depths&gt;AU55,Depths))-MAX(IF(Depths&lt;AU55,Depths))))*$P55)</f>
        <v>#N/A</v>
      </c>
      <c r="BG55" s="183" t="e" cm="1">
        <f t="array" ref="BG55">IF(AV55="no inundation",0,(_xlfn.XLOOKUP(AV55,Depths,_xlfn.XLOOKUP($G55,Structures,StructureDamages),,-1)+(AV55-MAX(IF(Depths&lt;AV55,Depths)))*(_xlfn.XLOOKUP(AV55,Depths,_xlfn.XLOOKUP($G55,Structures,StructureDamages),,1)-_xlfn.XLOOKUP(AV55,Depths,_xlfn.XLOOKUP($G55,Structures,StructureDamages),,-1))/(MIN(IF(Depths&gt;AV55,Depths))-MAX(IF(Depths&lt;AV55,Depths))))*$P55)</f>
        <v>#N/A</v>
      </c>
      <c r="BH55" s="183" t="e" cm="1">
        <f t="array" ref="BH55">IF(AW55="no inundation",0,(_xlfn.XLOOKUP(AW55,Depths,_xlfn.XLOOKUP($G55,Structures,StructureDamages),,-1)+(AW55-MAX(IF(Depths&lt;AW55,Depths)))*(_xlfn.XLOOKUP(AW55,Depths,_xlfn.XLOOKUP($G55,Structures,StructureDamages),,1)-_xlfn.XLOOKUP(AW55,Depths,_xlfn.XLOOKUP($G55,Structures,StructureDamages),,-1))/(MIN(IF(Depths&gt;AW55,Depths))-MAX(IF(Depths&lt;AW55,Depths))))*$P55)</f>
        <v>#N/A</v>
      </c>
      <c r="BI55" s="183" t="e" cm="1">
        <f t="array" ref="BI55">IF(AX55="no inundation",0,(_xlfn.XLOOKUP(AX55,Depths,_xlfn.XLOOKUP($G55,Structures,StructureDamages),,-1)+(AX55-MAX(IF(Depths&lt;AX55,Depths)))*(_xlfn.XLOOKUP(AX55,Depths,_xlfn.XLOOKUP($G55,Structures,StructureDamages),,1)-_xlfn.XLOOKUP(AX55,Depths,_xlfn.XLOOKUP($G55,Structures,StructureDamages),,-1))/(MIN(IF(Depths&gt;AX55,Depths))-MAX(IF(Depths&lt;AX55,Depths))))*$P55)</f>
        <v>#N/A</v>
      </c>
      <c r="BJ55" s="183" t="e" cm="1">
        <f t="array" ref="BJ55">IF(AY55="no inundation",0,(_xlfn.XLOOKUP(AY55,Depths,_xlfn.XLOOKUP($G55,Structures,StructureDamages),,-1)+(AY55-MAX(IF(Depths&lt;AY55,Depths)))*(_xlfn.XLOOKUP(AY55,Depths,_xlfn.XLOOKUP($G55,Structures,StructureDamages),,1)-_xlfn.XLOOKUP(AY55,Depths,_xlfn.XLOOKUP($G55,Structures,StructureDamages),,-1))/(MIN(IF(Depths&gt;AY55,Depths))-MAX(IF(Depths&lt;AY55,Depths))))*$P55)</f>
        <v>#N/A</v>
      </c>
      <c r="BK55" s="183" t="e" cm="1">
        <f t="array" ref="BK55">IF(AZ55="no inundation",0,(_xlfn.XLOOKUP(AZ55,Depths,_xlfn.XLOOKUP($G55,Structures,StructureDamages),,-1)+(AZ55-MAX(IF(Depths&lt;AZ55,Depths)))*(_xlfn.XLOOKUP(AZ55,Depths,_xlfn.XLOOKUP($G55,Structures,StructureDamages),,1)-_xlfn.XLOOKUP(AZ55,Depths,_xlfn.XLOOKUP($G55,Structures,StructureDamages),,-1))/(MIN(IF(Depths&gt;AZ55,Depths))-MAX(IF(Depths&lt;AZ55,Depths))))*$P55)</f>
        <v>#N/A</v>
      </c>
      <c r="BL55" s="183" t="e" cm="1">
        <f t="array" ref="BL55">IF(BA55="no inundation",0,(_xlfn.XLOOKUP(BA55,Depths,_xlfn.XLOOKUP($G55,Structures,StructureDamages),,-1)+(BA55-MAX(IF(Depths&lt;BA55,Depths)))*(_xlfn.XLOOKUP(BA55,Depths,_xlfn.XLOOKUP($G55,Structures,StructureDamages),,1)-_xlfn.XLOOKUP(BA55,Depths,_xlfn.XLOOKUP($G55,Structures,StructureDamages),,-1))/(MIN(IF(Depths&gt;BA55,Depths))-MAX(IF(Depths&lt;BA55,Depths))))*$P55)</f>
        <v>#N/A</v>
      </c>
      <c r="BM55" s="183" t="e" cm="1">
        <f t="array" ref="BM55">IF(BB55="no inundation",0,(_xlfn.XLOOKUP(BB55,Depths,_xlfn.XLOOKUP($G55,Structures,StructureDamages),,-1)+(BB55-MAX(IF(Depths&lt;BB55,Depths)))*(_xlfn.XLOOKUP(BB55,Depths,_xlfn.XLOOKUP($G55,Structures,StructureDamages),,1)-_xlfn.XLOOKUP(BB55,Depths,_xlfn.XLOOKUP($G55,Structures,StructureDamages),,-1))/(MIN(IF(Depths&gt;BB55,Depths))-MAX(IF(Depths&lt;BB55,Depths))))*$P55)</f>
        <v>#N/A</v>
      </c>
      <c r="BN55" s="184" t="e" cm="1">
        <f t="array" ref="BN55">IF(BC55="no inundation",0,(_xlfn.XLOOKUP(BC55,Depths,_xlfn.XLOOKUP($G55,Structures,StructureDamages),,-1)+(BC55-MAX(IF(Depths&lt;BC55,Depths)))*(_xlfn.XLOOKUP(BC55,Depths,_xlfn.XLOOKUP($G55,Structures,StructureDamages),,1)-_xlfn.XLOOKUP(BC55,Depths,_xlfn.XLOOKUP($G55,Structures,StructureDamages),,-1))/(MIN(IF(Depths&gt;BC55,Depths))-MAX(IF(Depths&lt;BC55,Depths))))*$P55)</f>
        <v>#N/A</v>
      </c>
      <c r="BO55" s="185"/>
      <c r="BP55" s="182" t="e" cm="1">
        <f t="array" ref="BP55">IF(AT55="no inundation",0,(_xlfn.XLOOKUP(AT55,Depths,_xlfn.XLOOKUP($G55,Structures,ContentDamages),,-1)+(AT55-MAX(IF(Depths&lt;AT55,Depths)))*(_xlfn.XLOOKUP(AT55,Depths,_xlfn.XLOOKUP($G55,Structures,ContentDamages),,1)-_xlfn.XLOOKUP(AT55,Depths,_xlfn.XLOOKUP($G55,Structures,ContentDamages),,-1))/(MIN(IF(Depths&gt;AT55,Depths))-MAX(IF(Depths&lt;AT55,Depths))))*$R55)</f>
        <v>#N/A</v>
      </c>
      <c r="BQ55" s="183" t="e" cm="1">
        <f t="array" ref="BQ55">IF(AU55="no inundation",0,(_xlfn.XLOOKUP(AU55,Depths,_xlfn.XLOOKUP($G55,Structures,ContentDamages),,-1)+(AU55-MAX(IF(Depths&lt;AU55,Depths)))*(_xlfn.XLOOKUP(AU55,Depths,_xlfn.XLOOKUP($G55,Structures,ContentDamages),,1)-_xlfn.XLOOKUP(AU55,Depths,_xlfn.XLOOKUP($G55,Structures,ContentDamages),,-1))/(MIN(IF(Depths&gt;AU55,Depths))-MAX(IF(Depths&lt;AU55,Depths))))*$R55)</f>
        <v>#N/A</v>
      </c>
      <c r="BR55" s="183" t="e" cm="1">
        <f t="array" ref="BR55">IF(AV55="no inundation",0,(_xlfn.XLOOKUP(AV55,Depths,_xlfn.XLOOKUP($G55,Structures,ContentDamages),,-1)+(AV55-MAX(IF(Depths&lt;AV55,Depths)))*(_xlfn.XLOOKUP(AV55,Depths,_xlfn.XLOOKUP($G55,Structures,ContentDamages),,1)-_xlfn.XLOOKUP(AV55,Depths,_xlfn.XLOOKUP($G55,Structures,ContentDamages),,-1))/(MIN(IF(Depths&gt;AV55,Depths))-MAX(IF(Depths&lt;AV55,Depths))))*$R55)</f>
        <v>#N/A</v>
      </c>
      <c r="BS55" s="183" t="e" cm="1">
        <f t="array" ref="BS55">IF(AW55="no inundation",0,(_xlfn.XLOOKUP(AW55,Depths,_xlfn.XLOOKUP($G55,Structures,ContentDamages),,-1)+(AW55-MAX(IF(Depths&lt;AW55,Depths)))*(_xlfn.XLOOKUP(AW55,Depths,_xlfn.XLOOKUP($G55,Structures,ContentDamages),,1)-_xlfn.XLOOKUP(AW55,Depths,_xlfn.XLOOKUP($G55,Structures,ContentDamages),,-1))/(MIN(IF(Depths&gt;AW55,Depths))-MAX(IF(Depths&lt;AW55,Depths))))*$R55)</f>
        <v>#N/A</v>
      </c>
      <c r="BT55" s="183" t="e" cm="1">
        <f t="array" ref="BT55">IF(AX55="no inundation",0,(_xlfn.XLOOKUP(AX55,Depths,_xlfn.XLOOKUP($G55,Structures,ContentDamages),,-1)+(AX55-MAX(IF(Depths&lt;AX55,Depths)))*(_xlfn.XLOOKUP(AX55,Depths,_xlfn.XLOOKUP($G55,Structures,ContentDamages),,1)-_xlfn.XLOOKUP(AX55,Depths,_xlfn.XLOOKUP($G55,Structures,ContentDamages),,-1))/(MIN(IF(Depths&gt;AX55,Depths))-MAX(IF(Depths&lt;AX55,Depths))))*$R55)</f>
        <v>#N/A</v>
      </c>
      <c r="BU55" s="183" t="e" cm="1">
        <f t="array" ref="BU55">IF(AY55="no inundation",0,(_xlfn.XLOOKUP(AY55,Depths,_xlfn.XLOOKUP($G55,Structures,ContentDamages),,-1)+(AY55-MAX(IF(Depths&lt;AY55,Depths)))*(_xlfn.XLOOKUP(AY55,Depths,_xlfn.XLOOKUP($G55,Structures,ContentDamages),,1)-_xlfn.XLOOKUP(AY55,Depths,_xlfn.XLOOKUP($G55,Structures,ContentDamages),,-1))/(MIN(IF(Depths&gt;AY55,Depths))-MAX(IF(Depths&lt;AY55,Depths))))*$R55)</f>
        <v>#N/A</v>
      </c>
      <c r="BV55" s="183" t="e" cm="1">
        <f t="array" ref="BV55">IF(AZ55="no inundation",0,(_xlfn.XLOOKUP(AZ55,Depths,_xlfn.XLOOKUP($G55,Structures,ContentDamages),,-1)+(AZ55-MAX(IF(Depths&lt;AZ55,Depths)))*(_xlfn.XLOOKUP(AZ55,Depths,_xlfn.XLOOKUP($G55,Structures,ContentDamages),,1)-_xlfn.XLOOKUP(AZ55,Depths,_xlfn.XLOOKUP($G55,Structures,ContentDamages),,-1))/(MIN(IF(Depths&gt;AZ55,Depths))-MAX(IF(Depths&lt;AZ55,Depths))))*$R55)</f>
        <v>#N/A</v>
      </c>
      <c r="BW55" s="183" t="e" cm="1">
        <f t="array" ref="BW55">IF(BA55="no inundation",0,(_xlfn.XLOOKUP(BA55,Depths,_xlfn.XLOOKUP($G55,Structures,ContentDamages),,-1)+(BA55-MAX(IF(Depths&lt;BA55,Depths)))*(_xlfn.XLOOKUP(BA55,Depths,_xlfn.XLOOKUP($G55,Structures,ContentDamages),,1)-_xlfn.XLOOKUP(BA55,Depths,_xlfn.XLOOKUP($G55,Structures,ContentDamages),,-1))/(MIN(IF(Depths&gt;BA55,Depths))-MAX(IF(Depths&lt;BA55,Depths))))*$R55)</f>
        <v>#N/A</v>
      </c>
      <c r="BX55" s="183" t="e" cm="1">
        <f t="array" ref="BX55">IF(BB55="no inundation",0,(_xlfn.XLOOKUP(BB55,Depths,_xlfn.XLOOKUP($G55,Structures,ContentDamages),,-1)+(BB55-MAX(IF(Depths&lt;BB55,Depths)))*(_xlfn.XLOOKUP(BB55,Depths,_xlfn.XLOOKUP($G55,Structures,ContentDamages),,1)-_xlfn.XLOOKUP(BB55,Depths,_xlfn.XLOOKUP($G55,Structures,ContentDamages),,-1))/(MIN(IF(Depths&gt;BB55,Depths))-MAX(IF(Depths&lt;BB55,Depths))))*$R55)</f>
        <v>#N/A</v>
      </c>
      <c r="BY55" s="183" t="e" cm="1">
        <f t="array" ref="BY55">IF(BC55="no inundation",0,(_xlfn.XLOOKUP(BC55,Depths,_xlfn.XLOOKUP($G55,Structures,ContentDamages),,-1)+(BC55-MAX(IF(Depths&lt;BC55,Depths)))*(_xlfn.XLOOKUP(BC55,Depths,_xlfn.XLOOKUP($G55,Structures,ContentDamages),,1)-_xlfn.XLOOKUP(BC55,Depths,_xlfn.XLOOKUP($G55,Structures,ContentDamages),,-1))/(MIN(IF(Depths&gt;BC55,Depths))-MAX(IF(Depths&lt;BC55,Depths))))*$R55)</f>
        <v>#N/A</v>
      </c>
      <c r="BZ55" s="181"/>
      <c r="CA55" s="182" t="e">
        <f t="shared" si="74"/>
        <v>#N/A</v>
      </c>
      <c r="CB55" s="183" t="e">
        <f t="shared" si="75"/>
        <v>#N/A</v>
      </c>
      <c r="CC55" s="183" t="e">
        <f t="shared" si="76"/>
        <v>#N/A</v>
      </c>
      <c r="CD55" s="183" t="e">
        <f t="shared" si="77"/>
        <v>#N/A</v>
      </c>
      <c r="CE55" s="183" t="e">
        <f t="shared" si="78"/>
        <v>#N/A</v>
      </c>
      <c r="CF55" s="183" t="e">
        <f t="shared" si="79"/>
        <v>#N/A</v>
      </c>
      <c r="CG55" s="183" t="e">
        <f t="shared" si="80"/>
        <v>#N/A</v>
      </c>
      <c r="CH55" s="183" t="e">
        <f t="shared" si="81"/>
        <v>#N/A</v>
      </c>
      <c r="CI55" s="183" t="e">
        <f t="shared" si="82"/>
        <v>#N/A</v>
      </c>
      <c r="CJ55" s="184" t="e">
        <f t="shared" si="83"/>
        <v>#N/A</v>
      </c>
      <c r="CK55" s="177"/>
    </row>
    <row r="56" spans="5:89" ht="16.5" customHeight="1" x14ac:dyDescent="0.35">
      <c r="E56" s="33" t="s">
        <v>3</v>
      </c>
      <c r="F56" s="35" t="s">
        <v>3</v>
      </c>
      <c r="G56" s="10" t="s">
        <v>200</v>
      </c>
      <c r="H56" s="11" t="s">
        <v>200</v>
      </c>
      <c r="I56" s="12"/>
      <c r="J56" s="14"/>
      <c r="K56" s="26"/>
      <c r="L56" s="12"/>
      <c r="M56" s="14"/>
      <c r="N56" s="138"/>
      <c r="O56" s="140"/>
      <c r="P56" s="195">
        <f t="shared" si="33"/>
        <v>0</v>
      </c>
      <c r="Q56" s="20" t="e">
        <f>_xlfn.XLOOKUP(G56,'Content to Structure Ratios'!$D$3:$D$55,'Content to Structure Ratios'!$E$3:$E$55)</f>
        <v>#N/A</v>
      </c>
      <c r="R56" s="183" t="e">
        <f t="shared" si="34"/>
        <v>#N/A</v>
      </c>
      <c r="S56" s="13"/>
      <c r="T56" s="14"/>
      <c r="U56" s="15"/>
      <c r="V56" s="179">
        <f t="shared" si="84"/>
        <v>0</v>
      </c>
      <c r="W56" s="192"/>
      <c r="X56" s="22"/>
      <c r="Y56" s="16"/>
      <c r="Z56" s="16"/>
      <c r="AA56" s="16"/>
      <c r="AB56" s="16"/>
      <c r="AC56" s="16"/>
      <c r="AD56" s="16"/>
      <c r="AE56" s="16"/>
      <c r="AF56" s="16"/>
      <c r="AG56" s="16"/>
      <c r="AH56" s="177"/>
      <c r="AI56" s="178">
        <f t="shared" si="86"/>
        <v>0</v>
      </c>
      <c r="AJ56" s="179">
        <f t="shared" si="85"/>
        <v>0</v>
      </c>
      <c r="AK56" s="179">
        <f t="shared" si="87"/>
        <v>0</v>
      </c>
      <c r="AL56" s="179">
        <f t="shared" si="88"/>
        <v>0</v>
      </c>
      <c r="AM56" s="179">
        <f t="shared" si="89"/>
        <v>0</v>
      </c>
      <c r="AN56" s="179">
        <f t="shared" si="90"/>
        <v>0</v>
      </c>
      <c r="AO56" s="179">
        <f t="shared" si="91"/>
        <v>0</v>
      </c>
      <c r="AP56" s="179">
        <f t="shared" si="92"/>
        <v>0</v>
      </c>
      <c r="AQ56" s="179">
        <f t="shared" si="93"/>
        <v>0</v>
      </c>
      <c r="AR56" s="180">
        <f t="shared" si="94"/>
        <v>0</v>
      </c>
      <c r="AS56" s="181"/>
      <c r="AT56" s="166">
        <f t="shared" si="95"/>
        <v>0</v>
      </c>
      <c r="AU56" s="87">
        <f t="shared" si="96"/>
        <v>0</v>
      </c>
      <c r="AV56" s="87">
        <f t="shared" si="97"/>
        <v>0</v>
      </c>
      <c r="AW56" s="87">
        <f t="shared" si="98"/>
        <v>0</v>
      </c>
      <c r="AX56" s="87">
        <f t="shared" si="99"/>
        <v>0</v>
      </c>
      <c r="AY56" s="87">
        <f t="shared" si="100"/>
        <v>0</v>
      </c>
      <c r="AZ56" s="87">
        <f t="shared" si="101"/>
        <v>0</v>
      </c>
      <c r="BA56" s="87">
        <f t="shared" si="102"/>
        <v>0</v>
      </c>
      <c r="BB56" s="87">
        <f t="shared" si="103"/>
        <v>0</v>
      </c>
      <c r="BC56" s="157">
        <f t="shared" si="104"/>
        <v>0</v>
      </c>
      <c r="BD56" s="177"/>
      <c r="BE56" s="182" t="e" cm="1">
        <f t="array" ref="BE56">IF(AT56="no inundation",0,(_xlfn.XLOOKUP(AT56,Depths,_xlfn.XLOOKUP($G56,Structures,StructureDamages),,-1)+(AT56-MAX(IF(Depths&lt;AT56,Depths)))*(_xlfn.XLOOKUP(AT56,Depths,_xlfn.XLOOKUP($G56,Structures,StructureDamages),,1)-_xlfn.XLOOKUP(AT56,Depths,_xlfn.XLOOKUP($G56,Structures,StructureDamages),,-1))/(MIN(IF(Depths&gt;AT56,Depths))-MAX(IF(Depths&lt;AT56,Depths))))*$P56)</f>
        <v>#N/A</v>
      </c>
      <c r="BF56" s="183" t="e" cm="1">
        <f t="array" ref="BF56">IF(AU56="no inundation",0,(_xlfn.XLOOKUP(AU56,Depths,_xlfn.XLOOKUP($G56,Structures,StructureDamages),,-1)+(AU56-MAX(IF(Depths&lt;AU56,Depths)))*(_xlfn.XLOOKUP(AU56,Depths,_xlfn.XLOOKUP($G56,Structures,StructureDamages),,1)-_xlfn.XLOOKUP(AU56,Depths,_xlfn.XLOOKUP($G56,Structures,StructureDamages),,-1))/(MIN(IF(Depths&gt;AU56,Depths))-MAX(IF(Depths&lt;AU56,Depths))))*$P56)</f>
        <v>#N/A</v>
      </c>
      <c r="BG56" s="183" t="e" cm="1">
        <f t="array" ref="BG56">IF(AV56="no inundation",0,(_xlfn.XLOOKUP(AV56,Depths,_xlfn.XLOOKUP($G56,Structures,StructureDamages),,-1)+(AV56-MAX(IF(Depths&lt;AV56,Depths)))*(_xlfn.XLOOKUP(AV56,Depths,_xlfn.XLOOKUP($G56,Structures,StructureDamages),,1)-_xlfn.XLOOKUP(AV56,Depths,_xlfn.XLOOKUP($G56,Structures,StructureDamages),,-1))/(MIN(IF(Depths&gt;AV56,Depths))-MAX(IF(Depths&lt;AV56,Depths))))*$P56)</f>
        <v>#N/A</v>
      </c>
      <c r="BH56" s="183" t="e" cm="1">
        <f t="array" ref="BH56">IF(AW56="no inundation",0,(_xlfn.XLOOKUP(AW56,Depths,_xlfn.XLOOKUP($G56,Structures,StructureDamages),,-1)+(AW56-MAX(IF(Depths&lt;AW56,Depths)))*(_xlfn.XLOOKUP(AW56,Depths,_xlfn.XLOOKUP($G56,Structures,StructureDamages),,1)-_xlfn.XLOOKUP(AW56,Depths,_xlfn.XLOOKUP($G56,Structures,StructureDamages),,-1))/(MIN(IF(Depths&gt;AW56,Depths))-MAX(IF(Depths&lt;AW56,Depths))))*$P56)</f>
        <v>#N/A</v>
      </c>
      <c r="BI56" s="183" t="e" cm="1">
        <f t="array" ref="BI56">IF(AX56="no inundation",0,(_xlfn.XLOOKUP(AX56,Depths,_xlfn.XLOOKUP($G56,Structures,StructureDamages),,-1)+(AX56-MAX(IF(Depths&lt;AX56,Depths)))*(_xlfn.XLOOKUP(AX56,Depths,_xlfn.XLOOKUP($G56,Structures,StructureDamages),,1)-_xlfn.XLOOKUP(AX56,Depths,_xlfn.XLOOKUP($G56,Structures,StructureDamages),,-1))/(MIN(IF(Depths&gt;AX56,Depths))-MAX(IF(Depths&lt;AX56,Depths))))*$P56)</f>
        <v>#N/A</v>
      </c>
      <c r="BJ56" s="183" t="e" cm="1">
        <f t="array" ref="BJ56">IF(AY56="no inundation",0,(_xlfn.XLOOKUP(AY56,Depths,_xlfn.XLOOKUP($G56,Structures,StructureDamages),,-1)+(AY56-MAX(IF(Depths&lt;AY56,Depths)))*(_xlfn.XLOOKUP(AY56,Depths,_xlfn.XLOOKUP($G56,Structures,StructureDamages),,1)-_xlfn.XLOOKUP(AY56,Depths,_xlfn.XLOOKUP($G56,Structures,StructureDamages),,-1))/(MIN(IF(Depths&gt;AY56,Depths))-MAX(IF(Depths&lt;AY56,Depths))))*$P56)</f>
        <v>#N/A</v>
      </c>
      <c r="BK56" s="183" t="e" cm="1">
        <f t="array" ref="BK56">IF(AZ56="no inundation",0,(_xlfn.XLOOKUP(AZ56,Depths,_xlfn.XLOOKUP($G56,Structures,StructureDamages),,-1)+(AZ56-MAX(IF(Depths&lt;AZ56,Depths)))*(_xlfn.XLOOKUP(AZ56,Depths,_xlfn.XLOOKUP($G56,Structures,StructureDamages),,1)-_xlfn.XLOOKUP(AZ56,Depths,_xlfn.XLOOKUP($G56,Structures,StructureDamages),,-1))/(MIN(IF(Depths&gt;AZ56,Depths))-MAX(IF(Depths&lt;AZ56,Depths))))*$P56)</f>
        <v>#N/A</v>
      </c>
      <c r="BL56" s="183" t="e" cm="1">
        <f t="array" ref="BL56">IF(BA56="no inundation",0,(_xlfn.XLOOKUP(BA56,Depths,_xlfn.XLOOKUP($G56,Structures,StructureDamages),,-1)+(BA56-MAX(IF(Depths&lt;BA56,Depths)))*(_xlfn.XLOOKUP(BA56,Depths,_xlfn.XLOOKUP($G56,Structures,StructureDamages),,1)-_xlfn.XLOOKUP(BA56,Depths,_xlfn.XLOOKUP($G56,Structures,StructureDamages),,-1))/(MIN(IF(Depths&gt;BA56,Depths))-MAX(IF(Depths&lt;BA56,Depths))))*$P56)</f>
        <v>#N/A</v>
      </c>
      <c r="BM56" s="183" t="e" cm="1">
        <f t="array" ref="BM56">IF(BB56="no inundation",0,(_xlfn.XLOOKUP(BB56,Depths,_xlfn.XLOOKUP($G56,Structures,StructureDamages),,-1)+(BB56-MAX(IF(Depths&lt;BB56,Depths)))*(_xlfn.XLOOKUP(BB56,Depths,_xlfn.XLOOKUP($G56,Structures,StructureDamages),,1)-_xlfn.XLOOKUP(BB56,Depths,_xlfn.XLOOKUP($G56,Structures,StructureDamages),,-1))/(MIN(IF(Depths&gt;BB56,Depths))-MAX(IF(Depths&lt;BB56,Depths))))*$P56)</f>
        <v>#N/A</v>
      </c>
      <c r="BN56" s="184" t="e" cm="1">
        <f t="array" ref="BN56">IF(BC56="no inundation",0,(_xlfn.XLOOKUP(BC56,Depths,_xlfn.XLOOKUP($G56,Structures,StructureDamages),,-1)+(BC56-MAX(IF(Depths&lt;BC56,Depths)))*(_xlfn.XLOOKUP(BC56,Depths,_xlfn.XLOOKUP($G56,Structures,StructureDamages),,1)-_xlfn.XLOOKUP(BC56,Depths,_xlfn.XLOOKUP($G56,Structures,StructureDamages),,-1))/(MIN(IF(Depths&gt;BC56,Depths))-MAX(IF(Depths&lt;BC56,Depths))))*$P56)</f>
        <v>#N/A</v>
      </c>
      <c r="BO56" s="185"/>
      <c r="BP56" s="182" t="e" cm="1">
        <f t="array" ref="BP56">IF(AT56="no inundation",0,(_xlfn.XLOOKUP(AT56,Depths,_xlfn.XLOOKUP($G56,Structures,ContentDamages),,-1)+(AT56-MAX(IF(Depths&lt;AT56,Depths)))*(_xlfn.XLOOKUP(AT56,Depths,_xlfn.XLOOKUP($G56,Structures,ContentDamages),,1)-_xlfn.XLOOKUP(AT56,Depths,_xlfn.XLOOKUP($G56,Structures,ContentDamages),,-1))/(MIN(IF(Depths&gt;AT56,Depths))-MAX(IF(Depths&lt;AT56,Depths))))*$R56)</f>
        <v>#N/A</v>
      </c>
      <c r="BQ56" s="183" t="e" cm="1">
        <f t="array" ref="BQ56">IF(AU56="no inundation",0,(_xlfn.XLOOKUP(AU56,Depths,_xlfn.XLOOKUP($G56,Structures,ContentDamages),,-1)+(AU56-MAX(IF(Depths&lt;AU56,Depths)))*(_xlfn.XLOOKUP(AU56,Depths,_xlfn.XLOOKUP($G56,Structures,ContentDamages),,1)-_xlfn.XLOOKUP(AU56,Depths,_xlfn.XLOOKUP($G56,Structures,ContentDamages),,-1))/(MIN(IF(Depths&gt;AU56,Depths))-MAX(IF(Depths&lt;AU56,Depths))))*$R56)</f>
        <v>#N/A</v>
      </c>
      <c r="BR56" s="183" t="e" cm="1">
        <f t="array" ref="BR56">IF(AV56="no inundation",0,(_xlfn.XLOOKUP(AV56,Depths,_xlfn.XLOOKUP($G56,Structures,ContentDamages),,-1)+(AV56-MAX(IF(Depths&lt;AV56,Depths)))*(_xlfn.XLOOKUP(AV56,Depths,_xlfn.XLOOKUP($G56,Structures,ContentDamages),,1)-_xlfn.XLOOKUP(AV56,Depths,_xlfn.XLOOKUP($G56,Structures,ContentDamages),,-1))/(MIN(IF(Depths&gt;AV56,Depths))-MAX(IF(Depths&lt;AV56,Depths))))*$R56)</f>
        <v>#N/A</v>
      </c>
      <c r="BS56" s="183" t="e" cm="1">
        <f t="array" ref="BS56">IF(AW56="no inundation",0,(_xlfn.XLOOKUP(AW56,Depths,_xlfn.XLOOKUP($G56,Structures,ContentDamages),,-1)+(AW56-MAX(IF(Depths&lt;AW56,Depths)))*(_xlfn.XLOOKUP(AW56,Depths,_xlfn.XLOOKUP($G56,Structures,ContentDamages),,1)-_xlfn.XLOOKUP(AW56,Depths,_xlfn.XLOOKUP($G56,Structures,ContentDamages),,-1))/(MIN(IF(Depths&gt;AW56,Depths))-MAX(IF(Depths&lt;AW56,Depths))))*$R56)</f>
        <v>#N/A</v>
      </c>
      <c r="BT56" s="183" t="e" cm="1">
        <f t="array" ref="BT56">IF(AX56="no inundation",0,(_xlfn.XLOOKUP(AX56,Depths,_xlfn.XLOOKUP($G56,Structures,ContentDamages),,-1)+(AX56-MAX(IF(Depths&lt;AX56,Depths)))*(_xlfn.XLOOKUP(AX56,Depths,_xlfn.XLOOKUP($G56,Structures,ContentDamages),,1)-_xlfn.XLOOKUP(AX56,Depths,_xlfn.XLOOKUP($G56,Structures,ContentDamages),,-1))/(MIN(IF(Depths&gt;AX56,Depths))-MAX(IF(Depths&lt;AX56,Depths))))*$R56)</f>
        <v>#N/A</v>
      </c>
      <c r="BU56" s="183" t="e" cm="1">
        <f t="array" ref="BU56">IF(AY56="no inundation",0,(_xlfn.XLOOKUP(AY56,Depths,_xlfn.XLOOKUP($G56,Structures,ContentDamages),,-1)+(AY56-MAX(IF(Depths&lt;AY56,Depths)))*(_xlfn.XLOOKUP(AY56,Depths,_xlfn.XLOOKUP($G56,Structures,ContentDamages),,1)-_xlfn.XLOOKUP(AY56,Depths,_xlfn.XLOOKUP($G56,Structures,ContentDamages),,-1))/(MIN(IF(Depths&gt;AY56,Depths))-MAX(IF(Depths&lt;AY56,Depths))))*$R56)</f>
        <v>#N/A</v>
      </c>
      <c r="BV56" s="183" t="e" cm="1">
        <f t="array" ref="BV56">IF(AZ56="no inundation",0,(_xlfn.XLOOKUP(AZ56,Depths,_xlfn.XLOOKUP($G56,Structures,ContentDamages),,-1)+(AZ56-MAX(IF(Depths&lt;AZ56,Depths)))*(_xlfn.XLOOKUP(AZ56,Depths,_xlfn.XLOOKUP($G56,Structures,ContentDamages),,1)-_xlfn.XLOOKUP(AZ56,Depths,_xlfn.XLOOKUP($G56,Structures,ContentDamages),,-1))/(MIN(IF(Depths&gt;AZ56,Depths))-MAX(IF(Depths&lt;AZ56,Depths))))*$R56)</f>
        <v>#N/A</v>
      </c>
      <c r="BW56" s="183" t="e" cm="1">
        <f t="array" ref="BW56">IF(BA56="no inundation",0,(_xlfn.XLOOKUP(BA56,Depths,_xlfn.XLOOKUP($G56,Structures,ContentDamages),,-1)+(BA56-MAX(IF(Depths&lt;BA56,Depths)))*(_xlfn.XLOOKUP(BA56,Depths,_xlfn.XLOOKUP($G56,Structures,ContentDamages),,1)-_xlfn.XLOOKUP(BA56,Depths,_xlfn.XLOOKUP($G56,Structures,ContentDamages),,-1))/(MIN(IF(Depths&gt;BA56,Depths))-MAX(IF(Depths&lt;BA56,Depths))))*$R56)</f>
        <v>#N/A</v>
      </c>
      <c r="BX56" s="183" t="e" cm="1">
        <f t="array" ref="BX56">IF(BB56="no inundation",0,(_xlfn.XLOOKUP(BB56,Depths,_xlfn.XLOOKUP($G56,Structures,ContentDamages),,-1)+(BB56-MAX(IF(Depths&lt;BB56,Depths)))*(_xlfn.XLOOKUP(BB56,Depths,_xlfn.XLOOKUP($G56,Structures,ContentDamages),,1)-_xlfn.XLOOKUP(BB56,Depths,_xlfn.XLOOKUP($G56,Structures,ContentDamages),,-1))/(MIN(IF(Depths&gt;BB56,Depths))-MAX(IF(Depths&lt;BB56,Depths))))*$R56)</f>
        <v>#N/A</v>
      </c>
      <c r="BY56" s="183" t="e" cm="1">
        <f t="array" ref="BY56">IF(BC56="no inundation",0,(_xlfn.XLOOKUP(BC56,Depths,_xlfn.XLOOKUP($G56,Structures,ContentDamages),,-1)+(BC56-MAX(IF(Depths&lt;BC56,Depths)))*(_xlfn.XLOOKUP(BC56,Depths,_xlfn.XLOOKUP($G56,Structures,ContentDamages),,1)-_xlfn.XLOOKUP(BC56,Depths,_xlfn.XLOOKUP($G56,Structures,ContentDamages),,-1))/(MIN(IF(Depths&gt;BC56,Depths))-MAX(IF(Depths&lt;BC56,Depths))))*$R56)</f>
        <v>#N/A</v>
      </c>
      <c r="BZ56" s="181"/>
      <c r="CA56" s="182" t="e">
        <f t="shared" si="74"/>
        <v>#N/A</v>
      </c>
      <c r="CB56" s="183" t="e">
        <f t="shared" si="75"/>
        <v>#N/A</v>
      </c>
      <c r="CC56" s="183" t="e">
        <f t="shared" si="76"/>
        <v>#N/A</v>
      </c>
      <c r="CD56" s="183" t="e">
        <f t="shared" si="77"/>
        <v>#N/A</v>
      </c>
      <c r="CE56" s="183" t="e">
        <f t="shared" si="78"/>
        <v>#N/A</v>
      </c>
      <c r="CF56" s="183" t="e">
        <f t="shared" si="79"/>
        <v>#N/A</v>
      </c>
      <c r="CG56" s="183" t="e">
        <f t="shared" si="80"/>
        <v>#N/A</v>
      </c>
      <c r="CH56" s="183" t="e">
        <f t="shared" si="81"/>
        <v>#N/A</v>
      </c>
      <c r="CI56" s="183" t="e">
        <f t="shared" si="82"/>
        <v>#N/A</v>
      </c>
      <c r="CJ56" s="184" t="e">
        <f t="shared" si="83"/>
        <v>#N/A</v>
      </c>
      <c r="CK56" s="177"/>
    </row>
    <row r="57" spans="5:89" ht="16.5" customHeight="1" x14ac:dyDescent="0.35">
      <c r="E57" s="33" t="s">
        <v>3</v>
      </c>
      <c r="F57" s="35" t="s">
        <v>3</v>
      </c>
      <c r="G57" s="10" t="s">
        <v>200</v>
      </c>
      <c r="H57" s="11" t="s">
        <v>200</v>
      </c>
      <c r="I57" s="12"/>
      <c r="J57" s="14"/>
      <c r="K57" s="26"/>
      <c r="L57" s="12"/>
      <c r="M57" s="14"/>
      <c r="N57" s="138"/>
      <c r="O57" s="140"/>
      <c r="P57" s="195">
        <f t="shared" si="33"/>
        <v>0</v>
      </c>
      <c r="Q57" s="20" t="e">
        <f>_xlfn.XLOOKUP(G57,'Content to Structure Ratios'!$D$3:$D$55,'Content to Structure Ratios'!$E$3:$E$55)</f>
        <v>#N/A</v>
      </c>
      <c r="R57" s="183" t="e">
        <f t="shared" si="34"/>
        <v>#N/A</v>
      </c>
      <c r="S57" s="13"/>
      <c r="T57" s="14"/>
      <c r="U57" s="15"/>
      <c r="V57" s="179">
        <f t="shared" si="84"/>
        <v>0</v>
      </c>
      <c r="W57" s="192"/>
      <c r="X57" s="22"/>
      <c r="Y57" s="16"/>
      <c r="Z57" s="16"/>
      <c r="AA57" s="16"/>
      <c r="AB57" s="16"/>
      <c r="AC57" s="16"/>
      <c r="AD57" s="16"/>
      <c r="AE57" s="16"/>
      <c r="AF57" s="16"/>
      <c r="AG57" s="16"/>
      <c r="AH57" s="177"/>
      <c r="AI57" s="178">
        <f t="shared" si="86"/>
        <v>0</v>
      </c>
      <c r="AJ57" s="179">
        <f t="shared" si="85"/>
        <v>0</v>
      </c>
      <c r="AK57" s="179">
        <f t="shared" si="87"/>
        <v>0</v>
      </c>
      <c r="AL57" s="179">
        <f t="shared" si="88"/>
        <v>0</v>
      </c>
      <c r="AM57" s="179">
        <f t="shared" si="89"/>
        <v>0</v>
      </c>
      <c r="AN57" s="179">
        <f t="shared" si="90"/>
        <v>0</v>
      </c>
      <c r="AO57" s="179">
        <f t="shared" si="91"/>
        <v>0</v>
      </c>
      <c r="AP57" s="179">
        <f t="shared" si="92"/>
        <v>0</v>
      </c>
      <c r="AQ57" s="179">
        <f t="shared" si="93"/>
        <v>0</v>
      </c>
      <c r="AR57" s="180">
        <f t="shared" si="94"/>
        <v>0</v>
      </c>
      <c r="AS57" s="181"/>
      <c r="AT57" s="166">
        <f t="shared" si="95"/>
        <v>0</v>
      </c>
      <c r="AU57" s="87">
        <f t="shared" si="96"/>
        <v>0</v>
      </c>
      <c r="AV57" s="87">
        <f t="shared" si="97"/>
        <v>0</v>
      </c>
      <c r="AW57" s="87">
        <f t="shared" si="98"/>
        <v>0</v>
      </c>
      <c r="AX57" s="87">
        <f t="shared" si="99"/>
        <v>0</v>
      </c>
      <c r="AY57" s="87">
        <f t="shared" si="100"/>
        <v>0</v>
      </c>
      <c r="AZ57" s="87">
        <f t="shared" si="101"/>
        <v>0</v>
      </c>
      <c r="BA57" s="87">
        <f t="shared" si="102"/>
        <v>0</v>
      </c>
      <c r="BB57" s="87">
        <f t="shared" si="103"/>
        <v>0</v>
      </c>
      <c r="BC57" s="157">
        <f t="shared" si="104"/>
        <v>0</v>
      </c>
      <c r="BD57" s="177"/>
      <c r="BE57" s="182" t="e" cm="1">
        <f t="array" ref="BE57">IF(AT57="no inundation",0,(_xlfn.XLOOKUP(AT57,Depths,_xlfn.XLOOKUP($G57,Structures,StructureDamages),,-1)+(AT57-MAX(IF(Depths&lt;AT57,Depths)))*(_xlfn.XLOOKUP(AT57,Depths,_xlfn.XLOOKUP($G57,Structures,StructureDamages),,1)-_xlfn.XLOOKUP(AT57,Depths,_xlfn.XLOOKUP($G57,Structures,StructureDamages),,-1))/(MIN(IF(Depths&gt;AT57,Depths))-MAX(IF(Depths&lt;AT57,Depths))))*$P57)</f>
        <v>#N/A</v>
      </c>
      <c r="BF57" s="183" t="e" cm="1">
        <f t="array" ref="BF57">IF(AU57="no inundation",0,(_xlfn.XLOOKUP(AU57,Depths,_xlfn.XLOOKUP($G57,Structures,StructureDamages),,-1)+(AU57-MAX(IF(Depths&lt;AU57,Depths)))*(_xlfn.XLOOKUP(AU57,Depths,_xlfn.XLOOKUP($G57,Structures,StructureDamages),,1)-_xlfn.XLOOKUP(AU57,Depths,_xlfn.XLOOKUP($G57,Structures,StructureDamages),,-1))/(MIN(IF(Depths&gt;AU57,Depths))-MAX(IF(Depths&lt;AU57,Depths))))*$P57)</f>
        <v>#N/A</v>
      </c>
      <c r="BG57" s="183" t="e" cm="1">
        <f t="array" ref="BG57">IF(AV57="no inundation",0,(_xlfn.XLOOKUP(AV57,Depths,_xlfn.XLOOKUP($G57,Structures,StructureDamages),,-1)+(AV57-MAX(IF(Depths&lt;AV57,Depths)))*(_xlfn.XLOOKUP(AV57,Depths,_xlfn.XLOOKUP($G57,Structures,StructureDamages),,1)-_xlfn.XLOOKUP(AV57,Depths,_xlfn.XLOOKUP($G57,Structures,StructureDamages),,-1))/(MIN(IF(Depths&gt;AV57,Depths))-MAX(IF(Depths&lt;AV57,Depths))))*$P57)</f>
        <v>#N/A</v>
      </c>
      <c r="BH57" s="183" t="e" cm="1">
        <f t="array" ref="BH57">IF(AW57="no inundation",0,(_xlfn.XLOOKUP(AW57,Depths,_xlfn.XLOOKUP($G57,Structures,StructureDamages),,-1)+(AW57-MAX(IF(Depths&lt;AW57,Depths)))*(_xlfn.XLOOKUP(AW57,Depths,_xlfn.XLOOKUP($G57,Structures,StructureDamages),,1)-_xlfn.XLOOKUP(AW57,Depths,_xlfn.XLOOKUP($G57,Structures,StructureDamages),,-1))/(MIN(IF(Depths&gt;AW57,Depths))-MAX(IF(Depths&lt;AW57,Depths))))*$P57)</f>
        <v>#N/A</v>
      </c>
      <c r="BI57" s="183" t="e" cm="1">
        <f t="array" ref="BI57">IF(AX57="no inundation",0,(_xlfn.XLOOKUP(AX57,Depths,_xlfn.XLOOKUP($G57,Structures,StructureDamages),,-1)+(AX57-MAX(IF(Depths&lt;AX57,Depths)))*(_xlfn.XLOOKUP(AX57,Depths,_xlfn.XLOOKUP($G57,Structures,StructureDamages),,1)-_xlfn.XLOOKUP(AX57,Depths,_xlfn.XLOOKUP($G57,Structures,StructureDamages),,-1))/(MIN(IF(Depths&gt;AX57,Depths))-MAX(IF(Depths&lt;AX57,Depths))))*$P57)</f>
        <v>#N/A</v>
      </c>
      <c r="BJ57" s="183" t="e" cm="1">
        <f t="array" ref="BJ57">IF(AY57="no inundation",0,(_xlfn.XLOOKUP(AY57,Depths,_xlfn.XLOOKUP($G57,Structures,StructureDamages),,-1)+(AY57-MAX(IF(Depths&lt;AY57,Depths)))*(_xlfn.XLOOKUP(AY57,Depths,_xlfn.XLOOKUP($G57,Structures,StructureDamages),,1)-_xlfn.XLOOKUP(AY57,Depths,_xlfn.XLOOKUP($G57,Structures,StructureDamages),,-1))/(MIN(IF(Depths&gt;AY57,Depths))-MAX(IF(Depths&lt;AY57,Depths))))*$P57)</f>
        <v>#N/A</v>
      </c>
      <c r="BK57" s="183" t="e" cm="1">
        <f t="array" ref="BK57">IF(AZ57="no inundation",0,(_xlfn.XLOOKUP(AZ57,Depths,_xlfn.XLOOKUP($G57,Structures,StructureDamages),,-1)+(AZ57-MAX(IF(Depths&lt;AZ57,Depths)))*(_xlfn.XLOOKUP(AZ57,Depths,_xlfn.XLOOKUP($G57,Structures,StructureDamages),,1)-_xlfn.XLOOKUP(AZ57,Depths,_xlfn.XLOOKUP($G57,Structures,StructureDamages),,-1))/(MIN(IF(Depths&gt;AZ57,Depths))-MAX(IF(Depths&lt;AZ57,Depths))))*$P57)</f>
        <v>#N/A</v>
      </c>
      <c r="BL57" s="183" t="e" cm="1">
        <f t="array" ref="BL57">IF(BA57="no inundation",0,(_xlfn.XLOOKUP(BA57,Depths,_xlfn.XLOOKUP($G57,Structures,StructureDamages),,-1)+(BA57-MAX(IF(Depths&lt;BA57,Depths)))*(_xlfn.XLOOKUP(BA57,Depths,_xlfn.XLOOKUP($G57,Structures,StructureDamages),,1)-_xlfn.XLOOKUP(BA57,Depths,_xlfn.XLOOKUP($G57,Structures,StructureDamages),,-1))/(MIN(IF(Depths&gt;BA57,Depths))-MAX(IF(Depths&lt;BA57,Depths))))*$P57)</f>
        <v>#N/A</v>
      </c>
      <c r="BM57" s="183" t="e" cm="1">
        <f t="array" ref="BM57">IF(BB57="no inundation",0,(_xlfn.XLOOKUP(BB57,Depths,_xlfn.XLOOKUP($G57,Structures,StructureDamages),,-1)+(BB57-MAX(IF(Depths&lt;BB57,Depths)))*(_xlfn.XLOOKUP(BB57,Depths,_xlfn.XLOOKUP($G57,Structures,StructureDamages),,1)-_xlfn.XLOOKUP(BB57,Depths,_xlfn.XLOOKUP($G57,Structures,StructureDamages),,-1))/(MIN(IF(Depths&gt;BB57,Depths))-MAX(IF(Depths&lt;BB57,Depths))))*$P57)</f>
        <v>#N/A</v>
      </c>
      <c r="BN57" s="184" t="e" cm="1">
        <f t="array" ref="BN57">IF(BC57="no inundation",0,(_xlfn.XLOOKUP(BC57,Depths,_xlfn.XLOOKUP($G57,Structures,StructureDamages),,-1)+(BC57-MAX(IF(Depths&lt;BC57,Depths)))*(_xlfn.XLOOKUP(BC57,Depths,_xlfn.XLOOKUP($G57,Structures,StructureDamages),,1)-_xlfn.XLOOKUP(BC57,Depths,_xlfn.XLOOKUP($G57,Structures,StructureDamages),,-1))/(MIN(IF(Depths&gt;BC57,Depths))-MAX(IF(Depths&lt;BC57,Depths))))*$P57)</f>
        <v>#N/A</v>
      </c>
      <c r="BO57" s="185"/>
      <c r="BP57" s="182" t="e" cm="1">
        <f t="array" ref="BP57">IF(AT57="no inundation",0,(_xlfn.XLOOKUP(AT57,Depths,_xlfn.XLOOKUP($G57,Structures,ContentDamages),,-1)+(AT57-MAX(IF(Depths&lt;AT57,Depths)))*(_xlfn.XLOOKUP(AT57,Depths,_xlfn.XLOOKUP($G57,Structures,ContentDamages),,1)-_xlfn.XLOOKUP(AT57,Depths,_xlfn.XLOOKUP($G57,Structures,ContentDamages),,-1))/(MIN(IF(Depths&gt;AT57,Depths))-MAX(IF(Depths&lt;AT57,Depths))))*$R57)</f>
        <v>#N/A</v>
      </c>
      <c r="BQ57" s="183" t="e" cm="1">
        <f t="array" ref="BQ57">IF(AU57="no inundation",0,(_xlfn.XLOOKUP(AU57,Depths,_xlfn.XLOOKUP($G57,Structures,ContentDamages),,-1)+(AU57-MAX(IF(Depths&lt;AU57,Depths)))*(_xlfn.XLOOKUP(AU57,Depths,_xlfn.XLOOKUP($G57,Structures,ContentDamages),,1)-_xlfn.XLOOKUP(AU57,Depths,_xlfn.XLOOKUP($G57,Structures,ContentDamages),,-1))/(MIN(IF(Depths&gt;AU57,Depths))-MAX(IF(Depths&lt;AU57,Depths))))*$R57)</f>
        <v>#N/A</v>
      </c>
      <c r="BR57" s="183" t="e" cm="1">
        <f t="array" ref="BR57">IF(AV57="no inundation",0,(_xlfn.XLOOKUP(AV57,Depths,_xlfn.XLOOKUP($G57,Structures,ContentDamages),,-1)+(AV57-MAX(IF(Depths&lt;AV57,Depths)))*(_xlfn.XLOOKUP(AV57,Depths,_xlfn.XLOOKUP($G57,Structures,ContentDamages),,1)-_xlfn.XLOOKUP(AV57,Depths,_xlfn.XLOOKUP($G57,Structures,ContentDamages),,-1))/(MIN(IF(Depths&gt;AV57,Depths))-MAX(IF(Depths&lt;AV57,Depths))))*$R57)</f>
        <v>#N/A</v>
      </c>
      <c r="BS57" s="183" t="e" cm="1">
        <f t="array" ref="BS57">IF(AW57="no inundation",0,(_xlfn.XLOOKUP(AW57,Depths,_xlfn.XLOOKUP($G57,Structures,ContentDamages),,-1)+(AW57-MAX(IF(Depths&lt;AW57,Depths)))*(_xlfn.XLOOKUP(AW57,Depths,_xlfn.XLOOKUP($G57,Structures,ContentDamages),,1)-_xlfn.XLOOKUP(AW57,Depths,_xlfn.XLOOKUP($G57,Structures,ContentDamages),,-1))/(MIN(IF(Depths&gt;AW57,Depths))-MAX(IF(Depths&lt;AW57,Depths))))*$R57)</f>
        <v>#N/A</v>
      </c>
      <c r="BT57" s="183" t="e" cm="1">
        <f t="array" ref="BT57">IF(AX57="no inundation",0,(_xlfn.XLOOKUP(AX57,Depths,_xlfn.XLOOKUP($G57,Structures,ContentDamages),,-1)+(AX57-MAX(IF(Depths&lt;AX57,Depths)))*(_xlfn.XLOOKUP(AX57,Depths,_xlfn.XLOOKUP($G57,Structures,ContentDamages),,1)-_xlfn.XLOOKUP(AX57,Depths,_xlfn.XLOOKUP($G57,Structures,ContentDamages),,-1))/(MIN(IF(Depths&gt;AX57,Depths))-MAX(IF(Depths&lt;AX57,Depths))))*$R57)</f>
        <v>#N/A</v>
      </c>
      <c r="BU57" s="183" t="e" cm="1">
        <f t="array" ref="BU57">IF(AY57="no inundation",0,(_xlfn.XLOOKUP(AY57,Depths,_xlfn.XLOOKUP($G57,Structures,ContentDamages),,-1)+(AY57-MAX(IF(Depths&lt;AY57,Depths)))*(_xlfn.XLOOKUP(AY57,Depths,_xlfn.XLOOKUP($G57,Structures,ContentDamages),,1)-_xlfn.XLOOKUP(AY57,Depths,_xlfn.XLOOKUP($G57,Structures,ContentDamages),,-1))/(MIN(IF(Depths&gt;AY57,Depths))-MAX(IF(Depths&lt;AY57,Depths))))*$R57)</f>
        <v>#N/A</v>
      </c>
      <c r="BV57" s="183" t="e" cm="1">
        <f t="array" ref="BV57">IF(AZ57="no inundation",0,(_xlfn.XLOOKUP(AZ57,Depths,_xlfn.XLOOKUP($G57,Structures,ContentDamages),,-1)+(AZ57-MAX(IF(Depths&lt;AZ57,Depths)))*(_xlfn.XLOOKUP(AZ57,Depths,_xlfn.XLOOKUP($G57,Structures,ContentDamages),,1)-_xlfn.XLOOKUP(AZ57,Depths,_xlfn.XLOOKUP($G57,Structures,ContentDamages),,-1))/(MIN(IF(Depths&gt;AZ57,Depths))-MAX(IF(Depths&lt;AZ57,Depths))))*$R57)</f>
        <v>#N/A</v>
      </c>
      <c r="BW57" s="183" t="e" cm="1">
        <f t="array" ref="BW57">IF(BA57="no inundation",0,(_xlfn.XLOOKUP(BA57,Depths,_xlfn.XLOOKUP($G57,Structures,ContentDamages),,-1)+(BA57-MAX(IF(Depths&lt;BA57,Depths)))*(_xlfn.XLOOKUP(BA57,Depths,_xlfn.XLOOKUP($G57,Structures,ContentDamages),,1)-_xlfn.XLOOKUP(BA57,Depths,_xlfn.XLOOKUP($G57,Structures,ContentDamages),,-1))/(MIN(IF(Depths&gt;BA57,Depths))-MAX(IF(Depths&lt;BA57,Depths))))*$R57)</f>
        <v>#N/A</v>
      </c>
      <c r="BX57" s="183" t="e" cm="1">
        <f t="array" ref="BX57">IF(BB57="no inundation",0,(_xlfn.XLOOKUP(BB57,Depths,_xlfn.XLOOKUP($G57,Structures,ContentDamages),,-1)+(BB57-MAX(IF(Depths&lt;BB57,Depths)))*(_xlfn.XLOOKUP(BB57,Depths,_xlfn.XLOOKUP($G57,Structures,ContentDamages),,1)-_xlfn.XLOOKUP(BB57,Depths,_xlfn.XLOOKUP($G57,Structures,ContentDamages),,-1))/(MIN(IF(Depths&gt;BB57,Depths))-MAX(IF(Depths&lt;BB57,Depths))))*$R57)</f>
        <v>#N/A</v>
      </c>
      <c r="BY57" s="183" t="e" cm="1">
        <f t="array" ref="BY57">IF(BC57="no inundation",0,(_xlfn.XLOOKUP(BC57,Depths,_xlfn.XLOOKUP($G57,Structures,ContentDamages),,-1)+(BC57-MAX(IF(Depths&lt;BC57,Depths)))*(_xlfn.XLOOKUP(BC57,Depths,_xlfn.XLOOKUP($G57,Structures,ContentDamages),,1)-_xlfn.XLOOKUP(BC57,Depths,_xlfn.XLOOKUP($G57,Structures,ContentDamages),,-1))/(MIN(IF(Depths&gt;BC57,Depths))-MAX(IF(Depths&lt;BC57,Depths))))*$R57)</f>
        <v>#N/A</v>
      </c>
      <c r="BZ57" s="181"/>
      <c r="CA57" s="182" t="e">
        <f t="shared" si="74"/>
        <v>#N/A</v>
      </c>
      <c r="CB57" s="183" t="e">
        <f t="shared" si="75"/>
        <v>#N/A</v>
      </c>
      <c r="CC57" s="183" t="e">
        <f t="shared" si="76"/>
        <v>#N/A</v>
      </c>
      <c r="CD57" s="183" t="e">
        <f t="shared" si="77"/>
        <v>#N/A</v>
      </c>
      <c r="CE57" s="183" t="e">
        <f t="shared" si="78"/>
        <v>#N/A</v>
      </c>
      <c r="CF57" s="183" t="e">
        <f t="shared" si="79"/>
        <v>#N/A</v>
      </c>
      <c r="CG57" s="183" t="e">
        <f t="shared" si="80"/>
        <v>#N/A</v>
      </c>
      <c r="CH57" s="183" t="e">
        <f t="shared" si="81"/>
        <v>#N/A</v>
      </c>
      <c r="CI57" s="183" t="e">
        <f t="shared" si="82"/>
        <v>#N/A</v>
      </c>
      <c r="CJ57" s="184" t="e">
        <f t="shared" si="83"/>
        <v>#N/A</v>
      </c>
      <c r="CK57" s="177"/>
    </row>
    <row r="58" spans="5:89" ht="16.5" customHeight="1" x14ac:dyDescent="0.35">
      <c r="E58" s="33" t="s">
        <v>3</v>
      </c>
      <c r="F58" s="35" t="s">
        <v>3</v>
      </c>
      <c r="G58" s="10" t="s">
        <v>200</v>
      </c>
      <c r="H58" s="11" t="s">
        <v>200</v>
      </c>
      <c r="I58" s="12"/>
      <c r="J58" s="14"/>
      <c r="K58" s="26"/>
      <c r="L58" s="12"/>
      <c r="M58" s="14"/>
      <c r="N58" s="138"/>
      <c r="O58" s="140"/>
      <c r="P58" s="195">
        <f t="shared" si="33"/>
        <v>0</v>
      </c>
      <c r="Q58" s="20" t="e">
        <f>_xlfn.XLOOKUP(G58,'Content to Structure Ratios'!$D$3:$D$55,'Content to Structure Ratios'!$E$3:$E$55)</f>
        <v>#N/A</v>
      </c>
      <c r="R58" s="183" t="e">
        <f t="shared" si="34"/>
        <v>#N/A</v>
      </c>
      <c r="S58" s="13"/>
      <c r="T58" s="14"/>
      <c r="U58" s="15"/>
      <c r="V58" s="179">
        <f t="shared" si="84"/>
        <v>0</v>
      </c>
      <c r="W58" s="192"/>
      <c r="X58" s="22"/>
      <c r="Y58" s="16"/>
      <c r="Z58" s="16"/>
      <c r="AA58" s="16"/>
      <c r="AB58" s="16"/>
      <c r="AC58" s="16"/>
      <c r="AD58" s="16"/>
      <c r="AE58" s="16"/>
      <c r="AF58" s="16"/>
      <c r="AG58" s="16"/>
      <c r="AH58" s="177"/>
      <c r="AI58" s="178">
        <f t="shared" si="86"/>
        <v>0</v>
      </c>
      <c r="AJ58" s="179">
        <f t="shared" si="85"/>
        <v>0</v>
      </c>
      <c r="AK58" s="179">
        <f t="shared" si="87"/>
        <v>0</v>
      </c>
      <c r="AL58" s="179">
        <f t="shared" si="88"/>
        <v>0</v>
      </c>
      <c r="AM58" s="179">
        <f t="shared" si="89"/>
        <v>0</v>
      </c>
      <c r="AN58" s="179">
        <f t="shared" si="90"/>
        <v>0</v>
      </c>
      <c r="AO58" s="179">
        <f t="shared" si="91"/>
        <v>0</v>
      </c>
      <c r="AP58" s="179">
        <f t="shared" si="92"/>
        <v>0</v>
      </c>
      <c r="AQ58" s="179">
        <f t="shared" si="93"/>
        <v>0</v>
      </c>
      <c r="AR58" s="180">
        <f t="shared" si="94"/>
        <v>0</v>
      </c>
      <c r="AS58" s="181"/>
      <c r="AT58" s="166">
        <f t="shared" si="95"/>
        <v>0</v>
      </c>
      <c r="AU58" s="87">
        <f t="shared" si="96"/>
        <v>0</v>
      </c>
      <c r="AV58" s="87">
        <f t="shared" si="97"/>
        <v>0</v>
      </c>
      <c r="AW58" s="87">
        <f t="shared" si="98"/>
        <v>0</v>
      </c>
      <c r="AX58" s="87">
        <f t="shared" si="99"/>
        <v>0</v>
      </c>
      <c r="AY58" s="87">
        <f t="shared" si="100"/>
        <v>0</v>
      </c>
      <c r="AZ58" s="87">
        <f t="shared" si="101"/>
        <v>0</v>
      </c>
      <c r="BA58" s="87">
        <f t="shared" si="102"/>
        <v>0</v>
      </c>
      <c r="BB58" s="87">
        <f t="shared" si="103"/>
        <v>0</v>
      </c>
      <c r="BC58" s="157">
        <f t="shared" si="104"/>
        <v>0</v>
      </c>
      <c r="BD58" s="177"/>
      <c r="BE58" s="182" t="e" cm="1">
        <f t="array" ref="BE58">IF(AT58="no inundation",0,(_xlfn.XLOOKUP(AT58,Depths,_xlfn.XLOOKUP($G58,Structures,StructureDamages),,-1)+(AT58-MAX(IF(Depths&lt;AT58,Depths)))*(_xlfn.XLOOKUP(AT58,Depths,_xlfn.XLOOKUP($G58,Structures,StructureDamages),,1)-_xlfn.XLOOKUP(AT58,Depths,_xlfn.XLOOKUP($G58,Structures,StructureDamages),,-1))/(MIN(IF(Depths&gt;AT58,Depths))-MAX(IF(Depths&lt;AT58,Depths))))*$P58)</f>
        <v>#N/A</v>
      </c>
      <c r="BF58" s="183" t="e" cm="1">
        <f t="array" ref="BF58">IF(AU58="no inundation",0,(_xlfn.XLOOKUP(AU58,Depths,_xlfn.XLOOKUP($G58,Structures,StructureDamages),,-1)+(AU58-MAX(IF(Depths&lt;AU58,Depths)))*(_xlfn.XLOOKUP(AU58,Depths,_xlfn.XLOOKUP($G58,Structures,StructureDamages),,1)-_xlfn.XLOOKUP(AU58,Depths,_xlfn.XLOOKUP($G58,Structures,StructureDamages),,-1))/(MIN(IF(Depths&gt;AU58,Depths))-MAX(IF(Depths&lt;AU58,Depths))))*$P58)</f>
        <v>#N/A</v>
      </c>
      <c r="BG58" s="183" t="e" cm="1">
        <f t="array" ref="BG58">IF(AV58="no inundation",0,(_xlfn.XLOOKUP(AV58,Depths,_xlfn.XLOOKUP($G58,Structures,StructureDamages),,-1)+(AV58-MAX(IF(Depths&lt;AV58,Depths)))*(_xlfn.XLOOKUP(AV58,Depths,_xlfn.XLOOKUP($G58,Structures,StructureDamages),,1)-_xlfn.XLOOKUP(AV58,Depths,_xlfn.XLOOKUP($G58,Structures,StructureDamages),,-1))/(MIN(IF(Depths&gt;AV58,Depths))-MAX(IF(Depths&lt;AV58,Depths))))*$P58)</f>
        <v>#N/A</v>
      </c>
      <c r="BH58" s="183" t="e" cm="1">
        <f t="array" ref="BH58">IF(AW58="no inundation",0,(_xlfn.XLOOKUP(AW58,Depths,_xlfn.XLOOKUP($G58,Structures,StructureDamages),,-1)+(AW58-MAX(IF(Depths&lt;AW58,Depths)))*(_xlfn.XLOOKUP(AW58,Depths,_xlfn.XLOOKUP($G58,Structures,StructureDamages),,1)-_xlfn.XLOOKUP(AW58,Depths,_xlfn.XLOOKUP($G58,Structures,StructureDamages),,-1))/(MIN(IF(Depths&gt;AW58,Depths))-MAX(IF(Depths&lt;AW58,Depths))))*$P58)</f>
        <v>#N/A</v>
      </c>
      <c r="BI58" s="183" t="e" cm="1">
        <f t="array" ref="BI58">IF(AX58="no inundation",0,(_xlfn.XLOOKUP(AX58,Depths,_xlfn.XLOOKUP($G58,Structures,StructureDamages),,-1)+(AX58-MAX(IF(Depths&lt;AX58,Depths)))*(_xlfn.XLOOKUP(AX58,Depths,_xlfn.XLOOKUP($G58,Structures,StructureDamages),,1)-_xlfn.XLOOKUP(AX58,Depths,_xlfn.XLOOKUP($G58,Structures,StructureDamages),,-1))/(MIN(IF(Depths&gt;AX58,Depths))-MAX(IF(Depths&lt;AX58,Depths))))*$P58)</f>
        <v>#N/A</v>
      </c>
      <c r="BJ58" s="183" t="e" cm="1">
        <f t="array" ref="BJ58">IF(AY58="no inundation",0,(_xlfn.XLOOKUP(AY58,Depths,_xlfn.XLOOKUP($G58,Structures,StructureDamages),,-1)+(AY58-MAX(IF(Depths&lt;AY58,Depths)))*(_xlfn.XLOOKUP(AY58,Depths,_xlfn.XLOOKUP($G58,Structures,StructureDamages),,1)-_xlfn.XLOOKUP(AY58,Depths,_xlfn.XLOOKUP($G58,Structures,StructureDamages),,-1))/(MIN(IF(Depths&gt;AY58,Depths))-MAX(IF(Depths&lt;AY58,Depths))))*$P58)</f>
        <v>#N/A</v>
      </c>
      <c r="BK58" s="183" t="e" cm="1">
        <f t="array" ref="BK58">IF(AZ58="no inundation",0,(_xlfn.XLOOKUP(AZ58,Depths,_xlfn.XLOOKUP($G58,Structures,StructureDamages),,-1)+(AZ58-MAX(IF(Depths&lt;AZ58,Depths)))*(_xlfn.XLOOKUP(AZ58,Depths,_xlfn.XLOOKUP($G58,Structures,StructureDamages),,1)-_xlfn.XLOOKUP(AZ58,Depths,_xlfn.XLOOKUP($G58,Structures,StructureDamages),,-1))/(MIN(IF(Depths&gt;AZ58,Depths))-MAX(IF(Depths&lt;AZ58,Depths))))*$P58)</f>
        <v>#N/A</v>
      </c>
      <c r="BL58" s="183" t="e" cm="1">
        <f t="array" ref="BL58">IF(BA58="no inundation",0,(_xlfn.XLOOKUP(BA58,Depths,_xlfn.XLOOKUP($G58,Structures,StructureDamages),,-1)+(BA58-MAX(IF(Depths&lt;BA58,Depths)))*(_xlfn.XLOOKUP(BA58,Depths,_xlfn.XLOOKUP($G58,Structures,StructureDamages),,1)-_xlfn.XLOOKUP(BA58,Depths,_xlfn.XLOOKUP($G58,Structures,StructureDamages),,-1))/(MIN(IF(Depths&gt;BA58,Depths))-MAX(IF(Depths&lt;BA58,Depths))))*$P58)</f>
        <v>#N/A</v>
      </c>
      <c r="BM58" s="183" t="e" cm="1">
        <f t="array" ref="BM58">IF(BB58="no inundation",0,(_xlfn.XLOOKUP(BB58,Depths,_xlfn.XLOOKUP($G58,Structures,StructureDamages),,-1)+(BB58-MAX(IF(Depths&lt;BB58,Depths)))*(_xlfn.XLOOKUP(BB58,Depths,_xlfn.XLOOKUP($G58,Structures,StructureDamages),,1)-_xlfn.XLOOKUP(BB58,Depths,_xlfn.XLOOKUP($G58,Structures,StructureDamages),,-1))/(MIN(IF(Depths&gt;BB58,Depths))-MAX(IF(Depths&lt;BB58,Depths))))*$P58)</f>
        <v>#N/A</v>
      </c>
      <c r="BN58" s="184" t="e" cm="1">
        <f t="array" ref="BN58">IF(BC58="no inundation",0,(_xlfn.XLOOKUP(BC58,Depths,_xlfn.XLOOKUP($G58,Structures,StructureDamages),,-1)+(BC58-MAX(IF(Depths&lt;BC58,Depths)))*(_xlfn.XLOOKUP(BC58,Depths,_xlfn.XLOOKUP($G58,Structures,StructureDamages),,1)-_xlfn.XLOOKUP(BC58,Depths,_xlfn.XLOOKUP($G58,Structures,StructureDamages),,-1))/(MIN(IF(Depths&gt;BC58,Depths))-MAX(IF(Depths&lt;BC58,Depths))))*$P58)</f>
        <v>#N/A</v>
      </c>
      <c r="BO58" s="185"/>
      <c r="BP58" s="182" t="e" cm="1">
        <f t="array" ref="BP58">IF(AT58="no inundation",0,(_xlfn.XLOOKUP(AT58,Depths,_xlfn.XLOOKUP($G58,Structures,ContentDamages),,-1)+(AT58-MAX(IF(Depths&lt;AT58,Depths)))*(_xlfn.XLOOKUP(AT58,Depths,_xlfn.XLOOKUP($G58,Structures,ContentDamages),,1)-_xlfn.XLOOKUP(AT58,Depths,_xlfn.XLOOKUP($G58,Structures,ContentDamages),,-1))/(MIN(IF(Depths&gt;AT58,Depths))-MAX(IF(Depths&lt;AT58,Depths))))*$R58)</f>
        <v>#N/A</v>
      </c>
      <c r="BQ58" s="183" t="e" cm="1">
        <f t="array" ref="BQ58">IF(AU58="no inundation",0,(_xlfn.XLOOKUP(AU58,Depths,_xlfn.XLOOKUP($G58,Structures,ContentDamages),,-1)+(AU58-MAX(IF(Depths&lt;AU58,Depths)))*(_xlfn.XLOOKUP(AU58,Depths,_xlfn.XLOOKUP($G58,Structures,ContentDamages),,1)-_xlfn.XLOOKUP(AU58,Depths,_xlfn.XLOOKUP($G58,Structures,ContentDamages),,-1))/(MIN(IF(Depths&gt;AU58,Depths))-MAX(IF(Depths&lt;AU58,Depths))))*$R58)</f>
        <v>#N/A</v>
      </c>
      <c r="BR58" s="183" t="e" cm="1">
        <f t="array" ref="BR58">IF(AV58="no inundation",0,(_xlfn.XLOOKUP(AV58,Depths,_xlfn.XLOOKUP($G58,Structures,ContentDamages),,-1)+(AV58-MAX(IF(Depths&lt;AV58,Depths)))*(_xlfn.XLOOKUP(AV58,Depths,_xlfn.XLOOKUP($G58,Structures,ContentDamages),,1)-_xlfn.XLOOKUP(AV58,Depths,_xlfn.XLOOKUP($G58,Structures,ContentDamages),,-1))/(MIN(IF(Depths&gt;AV58,Depths))-MAX(IF(Depths&lt;AV58,Depths))))*$R58)</f>
        <v>#N/A</v>
      </c>
      <c r="BS58" s="183" t="e" cm="1">
        <f t="array" ref="BS58">IF(AW58="no inundation",0,(_xlfn.XLOOKUP(AW58,Depths,_xlfn.XLOOKUP($G58,Structures,ContentDamages),,-1)+(AW58-MAX(IF(Depths&lt;AW58,Depths)))*(_xlfn.XLOOKUP(AW58,Depths,_xlfn.XLOOKUP($G58,Structures,ContentDamages),,1)-_xlfn.XLOOKUP(AW58,Depths,_xlfn.XLOOKUP($G58,Structures,ContentDamages),,-1))/(MIN(IF(Depths&gt;AW58,Depths))-MAX(IF(Depths&lt;AW58,Depths))))*$R58)</f>
        <v>#N/A</v>
      </c>
      <c r="BT58" s="183" t="e" cm="1">
        <f t="array" ref="BT58">IF(AX58="no inundation",0,(_xlfn.XLOOKUP(AX58,Depths,_xlfn.XLOOKUP($G58,Structures,ContentDamages),,-1)+(AX58-MAX(IF(Depths&lt;AX58,Depths)))*(_xlfn.XLOOKUP(AX58,Depths,_xlfn.XLOOKUP($G58,Structures,ContentDamages),,1)-_xlfn.XLOOKUP(AX58,Depths,_xlfn.XLOOKUP($G58,Structures,ContentDamages),,-1))/(MIN(IF(Depths&gt;AX58,Depths))-MAX(IF(Depths&lt;AX58,Depths))))*$R58)</f>
        <v>#N/A</v>
      </c>
      <c r="BU58" s="183" t="e" cm="1">
        <f t="array" ref="BU58">IF(AY58="no inundation",0,(_xlfn.XLOOKUP(AY58,Depths,_xlfn.XLOOKUP($G58,Structures,ContentDamages),,-1)+(AY58-MAX(IF(Depths&lt;AY58,Depths)))*(_xlfn.XLOOKUP(AY58,Depths,_xlfn.XLOOKUP($G58,Structures,ContentDamages),,1)-_xlfn.XLOOKUP(AY58,Depths,_xlfn.XLOOKUP($G58,Structures,ContentDamages),,-1))/(MIN(IF(Depths&gt;AY58,Depths))-MAX(IF(Depths&lt;AY58,Depths))))*$R58)</f>
        <v>#N/A</v>
      </c>
      <c r="BV58" s="183" t="e" cm="1">
        <f t="array" ref="BV58">IF(AZ58="no inundation",0,(_xlfn.XLOOKUP(AZ58,Depths,_xlfn.XLOOKUP($G58,Structures,ContentDamages),,-1)+(AZ58-MAX(IF(Depths&lt;AZ58,Depths)))*(_xlfn.XLOOKUP(AZ58,Depths,_xlfn.XLOOKUP($G58,Structures,ContentDamages),,1)-_xlfn.XLOOKUP(AZ58,Depths,_xlfn.XLOOKUP($G58,Structures,ContentDamages),,-1))/(MIN(IF(Depths&gt;AZ58,Depths))-MAX(IF(Depths&lt;AZ58,Depths))))*$R58)</f>
        <v>#N/A</v>
      </c>
      <c r="BW58" s="183" t="e" cm="1">
        <f t="array" ref="BW58">IF(BA58="no inundation",0,(_xlfn.XLOOKUP(BA58,Depths,_xlfn.XLOOKUP($G58,Structures,ContentDamages),,-1)+(BA58-MAX(IF(Depths&lt;BA58,Depths)))*(_xlfn.XLOOKUP(BA58,Depths,_xlfn.XLOOKUP($G58,Structures,ContentDamages),,1)-_xlfn.XLOOKUP(BA58,Depths,_xlfn.XLOOKUP($G58,Structures,ContentDamages),,-1))/(MIN(IF(Depths&gt;BA58,Depths))-MAX(IF(Depths&lt;BA58,Depths))))*$R58)</f>
        <v>#N/A</v>
      </c>
      <c r="BX58" s="183" t="e" cm="1">
        <f t="array" ref="BX58">IF(BB58="no inundation",0,(_xlfn.XLOOKUP(BB58,Depths,_xlfn.XLOOKUP($G58,Structures,ContentDamages),,-1)+(BB58-MAX(IF(Depths&lt;BB58,Depths)))*(_xlfn.XLOOKUP(BB58,Depths,_xlfn.XLOOKUP($G58,Structures,ContentDamages),,1)-_xlfn.XLOOKUP(BB58,Depths,_xlfn.XLOOKUP($G58,Structures,ContentDamages),,-1))/(MIN(IF(Depths&gt;BB58,Depths))-MAX(IF(Depths&lt;BB58,Depths))))*$R58)</f>
        <v>#N/A</v>
      </c>
      <c r="BY58" s="183" t="e" cm="1">
        <f t="array" ref="BY58">IF(BC58="no inundation",0,(_xlfn.XLOOKUP(BC58,Depths,_xlfn.XLOOKUP($G58,Structures,ContentDamages),,-1)+(BC58-MAX(IF(Depths&lt;BC58,Depths)))*(_xlfn.XLOOKUP(BC58,Depths,_xlfn.XLOOKUP($G58,Structures,ContentDamages),,1)-_xlfn.XLOOKUP(BC58,Depths,_xlfn.XLOOKUP($G58,Structures,ContentDamages),,-1))/(MIN(IF(Depths&gt;BC58,Depths))-MAX(IF(Depths&lt;BC58,Depths))))*$R58)</f>
        <v>#N/A</v>
      </c>
      <c r="BZ58" s="181"/>
      <c r="CA58" s="182" t="e">
        <f t="shared" si="74"/>
        <v>#N/A</v>
      </c>
      <c r="CB58" s="183" t="e">
        <f t="shared" si="75"/>
        <v>#N/A</v>
      </c>
      <c r="CC58" s="183" t="e">
        <f t="shared" si="76"/>
        <v>#N/A</v>
      </c>
      <c r="CD58" s="183" t="e">
        <f t="shared" si="77"/>
        <v>#N/A</v>
      </c>
      <c r="CE58" s="183" t="e">
        <f t="shared" si="78"/>
        <v>#N/A</v>
      </c>
      <c r="CF58" s="183" t="e">
        <f t="shared" si="79"/>
        <v>#N/A</v>
      </c>
      <c r="CG58" s="183" t="e">
        <f t="shared" si="80"/>
        <v>#N/A</v>
      </c>
      <c r="CH58" s="183" t="e">
        <f t="shared" si="81"/>
        <v>#N/A</v>
      </c>
      <c r="CI58" s="183" t="e">
        <f t="shared" si="82"/>
        <v>#N/A</v>
      </c>
      <c r="CJ58" s="184" t="e">
        <f t="shared" si="83"/>
        <v>#N/A</v>
      </c>
      <c r="CK58" s="177"/>
    </row>
    <row r="59" spans="5:89" ht="16.5" customHeight="1" x14ac:dyDescent="0.35">
      <c r="E59" s="33" t="s">
        <v>3</v>
      </c>
      <c r="F59" s="35" t="s">
        <v>3</v>
      </c>
      <c r="G59" s="10" t="s">
        <v>200</v>
      </c>
      <c r="H59" s="11" t="s">
        <v>200</v>
      </c>
      <c r="I59" s="12"/>
      <c r="J59" s="14"/>
      <c r="K59" s="26"/>
      <c r="L59" s="12"/>
      <c r="M59" s="14"/>
      <c r="N59" s="138"/>
      <c r="O59" s="140"/>
      <c r="P59" s="195">
        <f t="shared" si="33"/>
        <v>0</v>
      </c>
      <c r="Q59" s="20" t="e">
        <f>_xlfn.XLOOKUP(G59,'Content to Structure Ratios'!$D$3:$D$55,'Content to Structure Ratios'!$E$3:$E$55)</f>
        <v>#N/A</v>
      </c>
      <c r="R59" s="183" t="e">
        <f t="shared" si="34"/>
        <v>#N/A</v>
      </c>
      <c r="S59" s="13"/>
      <c r="T59" s="14"/>
      <c r="U59" s="15"/>
      <c r="V59" s="179">
        <f t="shared" si="84"/>
        <v>0</v>
      </c>
      <c r="W59" s="192"/>
      <c r="X59" s="22"/>
      <c r="Y59" s="16"/>
      <c r="Z59" s="16"/>
      <c r="AA59" s="16"/>
      <c r="AB59" s="16"/>
      <c r="AC59" s="16"/>
      <c r="AD59" s="16"/>
      <c r="AE59" s="16"/>
      <c r="AF59" s="16"/>
      <c r="AG59" s="16"/>
      <c r="AH59" s="177"/>
      <c r="AI59" s="178">
        <f t="shared" si="86"/>
        <v>0</v>
      </c>
      <c r="AJ59" s="179">
        <f t="shared" si="85"/>
        <v>0</v>
      </c>
      <c r="AK59" s="179">
        <f t="shared" si="87"/>
        <v>0</v>
      </c>
      <c r="AL59" s="179">
        <f t="shared" si="88"/>
        <v>0</v>
      </c>
      <c r="AM59" s="179">
        <f t="shared" si="89"/>
        <v>0</v>
      </c>
      <c r="AN59" s="179">
        <f t="shared" si="90"/>
        <v>0</v>
      </c>
      <c r="AO59" s="179">
        <f t="shared" si="91"/>
        <v>0</v>
      </c>
      <c r="AP59" s="179">
        <f t="shared" si="92"/>
        <v>0</v>
      </c>
      <c r="AQ59" s="179">
        <f t="shared" si="93"/>
        <v>0</v>
      </c>
      <c r="AR59" s="180">
        <f t="shared" si="94"/>
        <v>0</v>
      </c>
      <c r="AS59" s="181"/>
      <c r="AT59" s="166">
        <f t="shared" si="95"/>
        <v>0</v>
      </c>
      <c r="AU59" s="87">
        <f t="shared" si="96"/>
        <v>0</v>
      </c>
      <c r="AV59" s="87">
        <f t="shared" si="97"/>
        <v>0</v>
      </c>
      <c r="AW59" s="87">
        <f t="shared" si="98"/>
        <v>0</v>
      </c>
      <c r="AX59" s="87">
        <f t="shared" si="99"/>
        <v>0</v>
      </c>
      <c r="AY59" s="87">
        <f t="shared" si="100"/>
        <v>0</v>
      </c>
      <c r="AZ59" s="87">
        <f t="shared" si="101"/>
        <v>0</v>
      </c>
      <c r="BA59" s="87">
        <f t="shared" si="102"/>
        <v>0</v>
      </c>
      <c r="BB59" s="87">
        <f t="shared" si="103"/>
        <v>0</v>
      </c>
      <c r="BC59" s="157">
        <f t="shared" si="104"/>
        <v>0</v>
      </c>
      <c r="BD59" s="177"/>
      <c r="BE59" s="182" t="e" cm="1">
        <f t="array" ref="BE59">IF(AT59="no inundation",0,(_xlfn.XLOOKUP(AT59,Depths,_xlfn.XLOOKUP($G59,Structures,StructureDamages),,-1)+(AT59-MAX(IF(Depths&lt;AT59,Depths)))*(_xlfn.XLOOKUP(AT59,Depths,_xlfn.XLOOKUP($G59,Structures,StructureDamages),,1)-_xlfn.XLOOKUP(AT59,Depths,_xlfn.XLOOKUP($G59,Structures,StructureDamages),,-1))/(MIN(IF(Depths&gt;AT59,Depths))-MAX(IF(Depths&lt;AT59,Depths))))*$P59)</f>
        <v>#N/A</v>
      </c>
      <c r="BF59" s="183" t="e" cm="1">
        <f t="array" ref="BF59">IF(AU59="no inundation",0,(_xlfn.XLOOKUP(AU59,Depths,_xlfn.XLOOKUP($G59,Structures,StructureDamages),,-1)+(AU59-MAX(IF(Depths&lt;AU59,Depths)))*(_xlfn.XLOOKUP(AU59,Depths,_xlfn.XLOOKUP($G59,Structures,StructureDamages),,1)-_xlfn.XLOOKUP(AU59,Depths,_xlfn.XLOOKUP($G59,Structures,StructureDamages),,-1))/(MIN(IF(Depths&gt;AU59,Depths))-MAX(IF(Depths&lt;AU59,Depths))))*$P59)</f>
        <v>#N/A</v>
      </c>
      <c r="BG59" s="183" t="e" cm="1">
        <f t="array" ref="BG59">IF(AV59="no inundation",0,(_xlfn.XLOOKUP(AV59,Depths,_xlfn.XLOOKUP($G59,Structures,StructureDamages),,-1)+(AV59-MAX(IF(Depths&lt;AV59,Depths)))*(_xlfn.XLOOKUP(AV59,Depths,_xlfn.XLOOKUP($G59,Structures,StructureDamages),,1)-_xlfn.XLOOKUP(AV59,Depths,_xlfn.XLOOKUP($G59,Structures,StructureDamages),,-1))/(MIN(IF(Depths&gt;AV59,Depths))-MAX(IF(Depths&lt;AV59,Depths))))*$P59)</f>
        <v>#N/A</v>
      </c>
      <c r="BH59" s="183" t="e" cm="1">
        <f t="array" ref="BH59">IF(AW59="no inundation",0,(_xlfn.XLOOKUP(AW59,Depths,_xlfn.XLOOKUP($G59,Structures,StructureDamages),,-1)+(AW59-MAX(IF(Depths&lt;AW59,Depths)))*(_xlfn.XLOOKUP(AW59,Depths,_xlfn.XLOOKUP($G59,Structures,StructureDamages),,1)-_xlfn.XLOOKUP(AW59,Depths,_xlfn.XLOOKUP($G59,Structures,StructureDamages),,-1))/(MIN(IF(Depths&gt;AW59,Depths))-MAX(IF(Depths&lt;AW59,Depths))))*$P59)</f>
        <v>#N/A</v>
      </c>
      <c r="BI59" s="183" t="e" cm="1">
        <f t="array" ref="BI59">IF(AX59="no inundation",0,(_xlfn.XLOOKUP(AX59,Depths,_xlfn.XLOOKUP($G59,Structures,StructureDamages),,-1)+(AX59-MAX(IF(Depths&lt;AX59,Depths)))*(_xlfn.XLOOKUP(AX59,Depths,_xlfn.XLOOKUP($G59,Structures,StructureDamages),,1)-_xlfn.XLOOKUP(AX59,Depths,_xlfn.XLOOKUP($G59,Structures,StructureDamages),,-1))/(MIN(IF(Depths&gt;AX59,Depths))-MAX(IF(Depths&lt;AX59,Depths))))*$P59)</f>
        <v>#N/A</v>
      </c>
      <c r="BJ59" s="183" t="e" cm="1">
        <f t="array" ref="BJ59">IF(AY59="no inundation",0,(_xlfn.XLOOKUP(AY59,Depths,_xlfn.XLOOKUP($G59,Structures,StructureDamages),,-1)+(AY59-MAX(IF(Depths&lt;AY59,Depths)))*(_xlfn.XLOOKUP(AY59,Depths,_xlfn.XLOOKUP($G59,Structures,StructureDamages),,1)-_xlfn.XLOOKUP(AY59,Depths,_xlfn.XLOOKUP($G59,Structures,StructureDamages),,-1))/(MIN(IF(Depths&gt;AY59,Depths))-MAX(IF(Depths&lt;AY59,Depths))))*$P59)</f>
        <v>#N/A</v>
      </c>
      <c r="BK59" s="183" t="e" cm="1">
        <f t="array" ref="BK59">IF(AZ59="no inundation",0,(_xlfn.XLOOKUP(AZ59,Depths,_xlfn.XLOOKUP($G59,Structures,StructureDamages),,-1)+(AZ59-MAX(IF(Depths&lt;AZ59,Depths)))*(_xlfn.XLOOKUP(AZ59,Depths,_xlfn.XLOOKUP($G59,Structures,StructureDamages),,1)-_xlfn.XLOOKUP(AZ59,Depths,_xlfn.XLOOKUP($G59,Structures,StructureDamages),,-1))/(MIN(IF(Depths&gt;AZ59,Depths))-MAX(IF(Depths&lt;AZ59,Depths))))*$P59)</f>
        <v>#N/A</v>
      </c>
      <c r="BL59" s="183" t="e" cm="1">
        <f t="array" ref="BL59">IF(BA59="no inundation",0,(_xlfn.XLOOKUP(BA59,Depths,_xlfn.XLOOKUP($G59,Structures,StructureDamages),,-1)+(BA59-MAX(IF(Depths&lt;BA59,Depths)))*(_xlfn.XLOOKUP(BA59,Depths,_xlfn.XLOOKUP($G59,Structures,StructureDamages),,1)-_xlfn.XLOOKUP(BA59,Depths,_xlfn.XLOOKUP($G59,Structures,StructureDamages),,-1))/(MIN(IF(Depths&gt;BA59,Depths))-MAX(IF(Depths&lt;BA59,Depths))))*$P59)</f>
        <v>#N/A</v>
      </c>
      <c r="BM59" s="183" t="e" cm="1">
        <f t="array" ref="BM59">IF(BB59="no inundation",0,(_xlfn.XLOOKUP(BB59,Depths,_xlfn.XLOOKUP($G59,Structures,StructureDamages),,-1)+(BB59-MAX(IF(Depths&lt;BB59,Depths)))*(_xlfn.XLOOKUP(BB59,Depths,_xlfn.XLOOKUP($G59,Structures,StructureDamages),,1)-_xlfn.XLOOKUP(BB59,Depths,_xlfn.XLOOKUP($G59,Structures,StructureDamages),,-1))/(MIN(IF(Depths&gt;BB59,Depths))-MAX(IF(Depths&lt;BB59,Depths))))*$P59)</f>
        <v>#N/A</v>
      </c>
      <c r="BN59" s="184" t="e" cm="1">
        <f t="array" ref="BN59">IF(BC59="no inundation",0,(_xlfn.XLOOKUP(BC59,Depths,_xlfn.XLOOKUP($G59,Structures,StructureDamages),,-1)+(BC59-MAX(IF(Depths&lt;BC59,Depths)))*(_xlfn.XLOOKUP(BC59,Depths,_xlfn.XLOOKUP($G59,Structures,StructureDamages),,1)-_xlfn.XLOOKUP(BC59,Depths,_xlfn.XLOOKUP($G59,Structures,StructureDamages),,-1))/(MIN(IF(Depths&gt;BC59,Depths))-MAX(IF(Depths&lt;BC59,Depths))))*$P59)</f>
        <v>#N/A</v>
      </c>
      <c r="BO59" s="185"/>
      <c r="BP59" s="182" t="e" cm="1">
        <f t="array" ref="BP59">IF(AT59="no inundation",0,(_xlfn.XLOOKUP(AT59,Depths,_xlfn.XLOOKUP($G59,Structures,ContentDamages),,-1)+(AT59-MAX(IF(Depths&lt;AT59,Depths)))*(_xlfn.XLOOKUP(AT59,Depths,_xlfn.XLOOKUP($G59,Structures,ContentDamages),,1)-_xlfn.XLOOKUP(AT59,Depths,_xlfn.XLOOKUP($G59,Structures,ContentDamages),,-1))/(MIN(IF(Depths&gt;AT59,Depths))-MAX(IF(Depths&lt;AT59,Depths))))*$R59)</f>
        <v>#N/A</v>
      </c>
      <c r="BQ59" s="183" t="e" cm="1">
        <f t="array" ref="BQ59">IF(AU59="no inundation",0,(_xlfn.XLOOKUP(AU59,Depths,_xlfn.XLOOKUP($G59,Structures,ContentDamages),,-1)+(AU59-MAX(IF(Depths&lt;AU59,Depths)))*(_xlfn.XLOOKUP(AU59,Depths,_xlfn.XLOOKUP($G59,Structures,ContentDamages),,1)-_xlfn.XLOOKUP(AU59,Depths,_xlfn.XLOOKUP($G59,Structures,ContentDamages),,-1))/(MIN(IF(Depths&gt;AU59,Depths))-MAX(IF(Depths&lt;AU59,Depths))))*$R59)</f>
        <v>#N/A</v>
      </c>
      <c r="BR59" s="183" t="e" cm="1">
        <f t="array" ref="BR59">IF(AV59="no inundation",0,(_xlfn.XLOOKUP(AV59,Depths,_xlfn.XLOOKUP($G59,Structures,ContentDamages),,-1)+(AV59-MAX(IF(Depths&lt;AV59,Depths)))*(_xlfn.XLOOKUP(AV59,Depths,_xlfn.XLOOKUP($G59,Structures,ContentDamages),,1)-_xlfn.XLOOKUP(AV59,Depths,_xlfn.XLOOKUP($G59,Structures,ContentDamages),,-1))/(MIN(IF(Depths&gt;AV59,Depths))-MAX(IF(Depths&lt;AV59,Depths))))*$R59)</f>
        <v>#N/A</v>
      </c>
      <c r="BS59" s="183" t="e" cm="1">
        <f t="array" ref="BS59">IF(AW59="no inundation",0,(_xlfn.XLOOKUP(AW59,Depths,_xlfn.XLOOKUP($G59,Structures,ContentDamages),,-1)+(AW59-MAX(IF(Depths&lt;AW59,Depths)))*(_xlfn.XLOOKUP(AW59,Depths,_xlfn.XLOOKUP($G59,Structures,ContentDamages),,1)-_xlfn.XLOOKUP(AW59,Depths,_xlfn.XLOOKUP($G59,Structures,ContentDamages),,-1))/(MIN(IF(Depths&gt;AW59,Depths))-MAX(IF(Depths&lt;AW59,Depths))))*$R59)</f>
        <v>#N/A</v>
      </c>
      <c r="BT59" s="183" t="e" cm="1">
        <f t="array" ref="BT59">IF(AX59="no inundation",0,(_xlfn.XLOOKUP(AX59,Depths,_xlfn.XLOOKUP($G59,Structures,ContentDamages),,-1)+(AX59-MAX(IF(Depths&lt;AX59,Depths)))*(_xlfn.XLOOKUP(AX59,Depths,_xlfn.XLOOKUP($G59,Structures,ContentDamages),,1)-_xlfn.XLOOKUP(AX59,Depths,_xlfn.XLOOKUP($G59,Structures,ContentDamages),,-1))/(MIN(IF(Depths&gt;AX59,Depths))-MAX(IF(Depths&lt;AX59,Depths))))*$R59)</f>
        <v>#N/A</v>
      </c>
      <c r="BU59" s="183" t="e" cm="1">
        <f t="array" ref="BU59">IF(AY59="no inundation",0,(_xlfn.XLOOKUP(AY59,Depths,_xlfn.XLOOKUP($G59,Structures,ContentDamages),,-1)+(AY59-MAX(IF(Depths&lt;AY59,Depths)))*(_xlfn.XLOOKUP(AY59,Depths,_xlfn.XLOOKUP($G59,Structures,ContentDamages),,1)-_xlfn.XLOOKUP(AY59,Depths,_xlfn.XLOOKUP($G59,Structures,ContentDamages),,-1))/(MIN(IF(Depths&gt;AY59,Depths))-MAX(IF(Depths&lt;AY59,Depths))))*$R59)</f>
        <v>#N/A</v>
      </c>
      <c r="BV59" s="183" t="e" cm="1">
        <f t="array" ref="BV59">IF(AZ59="no inundation",0,(_xlfn.XLOOKUP(AZ59,Depths,_xlfn.XLOOKUP($G59,Structures,ContentDamages),,-1)+(AZ59-MAX(IF(Depths&lt;AZ59,Depths)))*(_xlfn.XLOOKUP(AZ59,Depths,_xlfn.XLOOKUP($G59,Structures,ContentDamages),,1)-_xlfn.XLOOKUP(AZ59,Depths,_xlfn.XLOOKUP($G59,Structures,ContentDamages),,-1))/(MIN(IF(Depths&gt;AZ59,Depths))-MAX(IF(Depths&lt;AZ59,Depths))))*$R59)</f>
        <v>#N/A</v>
      </c>
      <c r="BW59" s="183" t="e" cm="1">
        <f t="array" ref="BW59">IF(BA59="no inundation",0,(_xlfn.XLOOKUP(BA59,Depths,_xlfn.XLOOKUP($G59,Structures,ContentDamages),,-1)+(BA59-MAX(IF(Depths&lt;BA59,Depths)))*(_xlfn.XLOOKUP(BA59,Depths,_xlfn.XLOOKUP($G59,Structures,ContentDamages),,1)-_xlfn.XLOOKUP(BA59,Depths,_xlfn.XLOOKUP($G59,Structures,ContentDamages),,-1))/(MIN(IF(Depths&gt;BA59,Depths))-MAX(IF(Depths&lt;BA59,Depths))))*$R59)</f>
        <v>#N/A</v>
      </c>
      <c r="BX59" s="183" t="e" cm="1">
        <f t="array" ref="BX59">IF(BB59="no inundation",0,(_xlfn.XLOOKUP(BB59,Depths,_xlfn.XLOOKUP($G59,Structures,ContentDamages),,-1)+(BB59-MAX(IF(Depths&lt;BB59,Depths)))*(_xlfn.XLOOKUP(BB59,Depths,_xlfn.XLOOKUP($G59,Structures,ContentDamages),,1)-_xlfn.XLOOKUP(BB59,Depths,_xlfn.XLOOKUP($G59,Structures,ContentDamages),,-1))/(MIN(IF(Depths&gt;BB59,Depths))-MAX(IF(Depths&lt;BB59,Depths))))*$R59)</f>
        <v>#N/A</v>
      </c>
      <c r="BY59" s="183" t="e" cm="1">
        <f t="array" ref="BY59">IF(BC59="no inundation",0,(_xlfn.XLOOKUP(BC59,Depths,_xlfn.XLOOKUP($G59,Structures,ContentDamages),,-1)+(BC59-MAX(IF(Depths&lt;BC59,Depths)))*(_xlfn.XLOOKUP(BC59,Depths,_xlfn.XLOOKUP($G59,Structures,ContentDamages),,1)-_xlfn.XLOOKUP(BC59,Depths,_xlfn.XLOOKUP($G59,Structures,ContentDamages),,-1))/(MIN(IF(Depths&gt;BC59,Depths))-MAX(IF(Depths&lt;BC59,Depths))))*$R59)</f>
        <v>#N/A</v>
      </c>
      <c r="BZ59" s="181"/>
      <c r="CA59" s="182" t="e">
        <f t="shared" si="74"/>
        <v>#N/A</v>
      </c>
      <c r="CB59" s="183" t="e">
        <f t="shared" si="75"/>
        <v>#N/A</v>
      </c>
      <c r="CC59" s="183" t="e">
        <f t="shared" si="76"/>
        <v>#N/A</v>
      </c>
      <c r="CD59" s="183" t="e">
        <f t="shared" si="77"/>
        <v>#N/A</v>
      </c>
      <c r="CE59" s="183" t="e">
        <f t="shared" si="78"/>
        <v>#N/A</v>
      </c>
      <c r="CF59" s="183" t="e">
        <f t="shared" si="79"/>
        <v>#N/A</v>
      </c>
      <c r="CG59" s="183" t="e">
        <f t="shared" si="80"/>
        <v>#N/A</v>
      </c>
      <c r="CH59" s="183" t="e">
        <f t="shared" si="81"/>
        <v>#N/A</v>
      </c>
      <c r="CI59" s="183" t="e">
        <f t="shared" si="82"/>
        <v>#N/A</v>
      </c>
      <c r="CJ59" s="184" t="e">
        <f t="shared" si="83"/>
        <v>#N/A</v>
      </c>
      <c r="CK59" s="177"/>
    </row>
    <row r="60" spans="5:89" ht="16.5" customHeight="1" x14ac:dyDescent="0.35">
      <c r="E60" s="33" t="s">
        <v>3</v>
      </c>
      <c r="F60" s="35" t="s">
        <v>3</v>
      </c>
      <c r="G60" s="10" t="s">
        <v>200</v>
      </c>
      <c r="H60" s="11" t="s">
        <v>200</v>
      </c>
      <c r="I60" s="12"/>
      <c r="J60" s="14"/>
      <c r="K60" s="26"/>
      <c r="L60" s="12"/>
      <c r="M60" s="14"/>
      <c r="N60" s="138"/>
      <c r="O60" s="140"/>
      <c r="P60" s="195">
        <f t="shared" si="33"/>
        <v>0</v>
      </c>
      <c r="Q60" s="20" t="e">
        <f>_xlfn.XLOOKUP(G60,'Content to Structure Ratios'!$D$3:$D$55,'Content to Structure Ratios'!$E$3:$E$55)</f>
        <v>#N/A</v>
      </c>
      <c r="R60" s="183" t="e">
        <f t="shared" si="34"/>
        <v>#N/A</v>
      </c>
      <c r="S60" s="13"/>
      <c r="T60" s="14"/>
      <c r="U60" s="15"/>
      <c r="V60" s="179">
        <f t="shared" si="84"/>
        <v>0</v>
      </c>
      <c r="W60" s="192"/>
      <c r="X60" s="22"/>
      <c r="Y60" s="16"/>
      <c r="Z60" s="16"/>
      <c r="AA60" s="16"/>
      <c r="AB60" s="16"/>
      <c r="AC60" s="16"/>
      <c r="AD60" s="16"/>
      <c r="AE60" s="16"/>
      <c r="AF60" s="16"/>
      <c r="AG60" s="16"/>
      <c r="AH60" s="177"/>
      <c r="AI60" s="178">
        <f t="shared" si="86"/>
        <v>0</v>
      </c>
      <c r="AJ60" s="179">
        <f t="shared" si="85"/>
        <v>0</v>
      </c>
      <c r="AK60" s="179">
        <f t="shared" si="87"/>
        <v>0</v>
      </c>
      <c r="AL60" s="179">
        <f t="shared" si="88"/>
        <v>0</v>
      </c>
      <c r="AM60" s="179">
        <f t="shared" si="89"/>
        <v>0</v>
      </c>
      <c r="AN60" s="179">
        <f t="shared" si="90"/>
        <v>0</v>
      </c>
      <c r="AO60" s="179">
        <f t="shared" si="91"/>
        <v>0</v>
      </c>
      <c r="AP60" s="179">
        <f t="shared" si="92"/>
        <v>0</v>
      </c>
      <c r="AQ60" s="179">
        <f t="shared" si="93"/>
        <v>0</v>
      </c>
      <c r="AR60" s="180">
        <f t="shared" si="94"/>
        <v>0</v>
      </c>
      <c r="AS60" s="181"/>
      <c r="AT60" s="166">
        <f t="shared" si="95"/>
        <v>0</v>
      </c>
      <c r="AU60" s="87">
        <f t="shared" si="96"/>
        <v>0</v>
      </c>
      <c r="AV60" s="87">
        <f t="shared" si="97"/>
        <v>0</v>
      </c>
      <c r="AW60" s="87">
        <f t="shared" si="98"/>
        <v>0</v>
      </c>
      <c r="AX60" s="87">
        <f t="shared" si="99"/>
        <v>0</v>
      </c>
      <c r="AY60" s="87">
        <f t="shared" si="100"/>
        <v>0</v>
      </c>
      <c r="AZ60" s="87">
        <f t="shared" si="101"/>
        <v>0</v>
      </c>
      <c r="BA60" s="87">
        <f t="shared" si="102"/>
        <v>0</v>
      </c>
      <c r="BB60" s="87">
        <f t="shared" si="103"/>
        <v>0</v>
      </c>
      <c r="BC60" s="157">
        <f t="shared" si="104"/>
        <v>0</v>
      </c>
      <c r="BD60" s="177"/>
      <c r="BE60" s="182" t="e" cm="1">
        <f t="array" ref="BE60">IF(AT60="no inundation",0,(_xlfn.XLOOKUP(AT60,Depths,_xlfn.XLOOKUP($G60,Structures,StructureDamages),,-1)+(AT60-MAX(IF(Depths&lt;AT60,Depths)))*(_xlfn.XLOOKUP(AT60,Depths,_xlfn.XLOOKUP($G60,Structures,StructureDamages),,1)-_xlfn.XLOOKUP(AT60,Depths,_xlfn.XLOOKUP($G60,Structures,StructureDamages),,-1))/(MIN(IF(Depths&gt;AT60,Depths))-MAX(IF(Depths&lt;AT60,Depths))))*$P60)</f>
        <v>#N/A</v>
      </c>
      <c r="BF60" s="183" t="e" cm="1">
        <f t="array" ref="BF60">IF(AU60="no inundation",0,(_xlfn.XLOOKUP(AU60,Depths,_xlfn.XLOOKUP($G60,Structures,StructureDamages),,-1)+(AU60-MAX(IF(Depths&lt;AU60,Depths)))*(_xlfn.XLOOKUP(AU60,Depths,_xlfn.XLOOKUP($G60,Structures,StructureDamages),,1)-_xlfn.XLOOKUP(AU60,Depths,_xlfn.XLOOKUP($G60,Structures,StructureDamages),,-1))/(MIN(IF(Depths&gt;AU60,Depths))-MAX(IF(Depths&lt;AU60,Depths))))*$P60)</f>
        <v>#N/A</v>
      </c>
      <c r="BG60" s="183" t="e" cm="1">
        <f t="array" ref="BG60">IF(AV60="no inundation",0,(_xlfn.XLOOKUP(AV60,Depths,_xlfn.XLOOKUP($G60,Structures,StructureDamages),,-1)+(AV60-MAX(IF(Depths&lt;AV60,Depths)))*(_xlfn.XLOOKUP(AV60,Depths,_xlfn.XLOOKUP($G60,Structures,StructureDamages),,1)-_xlfn.XLOOKUP(AV60,Depths,_xlfn.XLOOKUP($G60,Structures,StructureDamages),,-1))/(MIN(IF(Depths&gt;AV60,Depths))-MAX(IF(Depths&lt;AV60,Depths))))*$P60)</f>
        <v>#N/A</v>
      </c>
      <c r="BH60" s="183" t="e" cm="1">
        <f t="array" ref="BH60">IF(AW60="no inundation",0,(_xlfn.XLOOKUP(AW60,Depths,_xlfn.XLOOKUP($G60,Structures,StructureDamages),,-1)+(AW60-MAX(IF(Depths&lt;AW60,Depths)))*(_xlfn.XLOOKUP(AW60,Depths,_xlfn.XLOOKUP($G60,Structures,StructureDamages),,1)-_xlfn.XLOOKUP(AW60,Depths,_xlfn.XLOOKUP($G60,Structures,StructureDamages),,-1))/(MIN(IF(Depths&gt;AW60,Depths))-MAX(IF(Depths&lt;AW60,Depths))))*$P60)</f>
        <v>#N/A</v>
      </c>
      <c r="BI60" s="183" t="e" cm="1">
        <f t="array" ref="BI60">IF(AX60="no inundation",0,(_xlfn.XLOOKUP(AX60,Depths,_xlfn.XLOOKUP($G60,Structures,StructureDamages),,-1)+(AX60-MAX(IF(Depths&lt;AX60,Depths)))*(_xlfn.XLOOKUP(AX60,Depths,_xlfn.XLOOKUP($G60,Structures,StructureDamages),,1)-_xlfn.XLOOKUP(AX60,Depths,_xlfn.XLOOKUP($G60,Structures,StructureDamages),,-1))/(MIN(IF(Depths&gt;AX60,Depths))-MAX(IF(Depths&lt;AX60,Depths))))*$P60)</f>
        <v>#N/A</v>
      </c>
      <c r="BJ60" s="183" t="e" cm="1">
        <f t="array" ref="BJ60">IF(AY60="no inundation",0,(_xlfn.XLOOKUP(AY60,Depths,_xlfn.XLOOKUP($G60,Structures,StructureDamages),,-1)+(AY60-MAX(IF(Depths&lt;AY60,Depths)))*(_xlfn.XLOOKUP(AY60,Depths,_xlfn.XLOOKUP($G60,Structures,StructureDamages),,1)-_xlfn.XLOOKUP(AY60,Depths,_xlfn.XLOOKUP($G60,Structures,StructureDamages),,-1))/(MIN(IF(Depths&gt;AY60,Depths))-MAX(IF(Depths&lt;AY60,Depths))))*$P60)</f>
        <v>#N/A</v>
      </c>
      <c r="BK60" s="183" t="e" cm="1">
        <f t="array" ref="BK60">IF(AZ60="no inundation",0,(_xlfn.XLOOKUP(AZ60,Depths,_xlfn.XLOOKUP($G60,Structures,StructureDamages),,-1)+(AZ60-MAX(IF(Depths&lt;AZ60,Depths)))*(_xlfn.XLOOKUP(AZ60,Depths,_xlfn.XLOOKUP($G60,Structures,StructureDamages),,1)-_xlfn.XLOOKUP(AZ60,Depths,_xlfn.XLOOKUP($G60,Structures,StructureDamages),,-1))/(MIN(IF(Depths&gt;AZ60,Depths))-MAX(IF(Depths&lt;AZ60,Depths))))*$P60)</f>
        <v>#N/A</v>
      </c>
      <c r="BL60" s="183" t="e" cm="1">
        <f t="array" ref="BL60">IF(BA60="no inundation",0,(_xlfn.XLOOKUP(BA60,Depths,_xlfn.XLOOKUP($G60,Structures,StructureDamages),,-1)+(BA60-MAX(IF(Depths&lt;BA60,Depths)))*(_xlfn.XLOOKUP(BA60,Depths,_xlfn.XLOOKUP($G60,Structures,StructureDamages),,1)-_xlfn.XLOOKUP(BA60,Depths,_xlfn.XLOOKUP($G60,Structures,StructureDamages),,-1))/(MIN(IF(Depths&gt;BA60,Depths))-MAX(IF(Depths&lt;BA60,Depths))))*$P60)</f>
        <v>#N/A</v>
      </c>
      <c r="BM60" s="183" t="e" cm="1">
        <f t="array" ref="BM60">IF(BB60="no inundation",0,(_xlfn.XLOOKUP(BB60,Depths,_xlfn.XLOOKUP($G60,Structures,StructureDamages),,-1)+(BB60-MAX(IF(Depths&lt;BB60,Depths)))*(_xlfn.XLOOKUP(BB60,Depths,_xlfn.XLOOKUP($G60,Structures,StructureDamages),,1)-_xlfn.XLOOKUP(BB60,Depths,_xlfn.XLOOKUP($G60,Structures,StructureDamages),,-1))/(MIN(IF(Depths&gt;BB60,Depths))-MAX(IF(Depths&lt;BB60,Depths))))*$P60)</f>
        <v>#N/A</v>
      </c>
      <c r="BN60" s="184" t="e" cm="1">
        <f t="array" ref="BN60">IF(BC60="no inundation",0,(_xlfn.XLOOKUP(BC60,Depths,_xlfn.XLOOKUP($G60,Structures,StructureDamages),,-1)+(BC60-MAX(IF(Depths&lt;BC60,Depths)))*(_xlfn.XLOOKUP(BC60,Depths,_xlfn.XLOOKUP($G60,Structures,StructureDamages),,1)-_xlfn.XLOOKUP(BC60,Depths,_xlfn.XLOOKUP($G60,Structures,StructureDamages),,-1))/(MIN(IF(Depths&gt;BC60,Depths))-MAX(IF(Depths&lt;BC60,Depths))))*$P60)</f>
        <v>#N/A</v>
      </c>
      <c r="BO60" s="185"/>
      <c r="BP60" s="182" t="e" cm="1">
        <f t="array" ref="BP60">IF(AT60="no inundation",0,(_xlfn.XLOOKUP(AT60,Depths,_xlfn.XLOOKUP($G60,Structures,ContentDamages),,-1)+(AT60-MAX(IF(Depths&lt;AT60,Depths)))*(_xlfn.XLOOKUP(AT60,Depths,_xlfn.XLOOKUP($G60,Structures,ContentDamages),,1)-_xlfn.XLOOKUP(AT60,Depths,_xlfn.XLOOKUP($G60,Structures,ContentDamages),,-1))/(MIN(IF(Depths&gt;AT60,Depths))-MAX(IF(Depths&lt;AT60,Depths))))*$R60)</f>
        <v>#N/A</v>
      </c>
      <c r="BQ60" s="183" t="e" cm="1">
        <f t="array" ref="BQ60">IF(AU60="no inundation",0,(_xlfn.XLOOKUP(AU60,Depths,_xlfn.XLOOKUP($G60,Structures,ContentDamages),,-1)+(AU60-MAX(IF(Depths&lt;AU60,Depths)))*(_xlfn.XLOOKUP(AU60,Depths,_xlfn.XLOOKUP($G60,Structures,ContentDamages),,1)-_xlfn.XLOOKUP(AU60,Depths,_xlfn.XLOOKUP($G60,Structures,ContentDamages),,-1))/(MIN(IF(Depths&gt;AU60,Depths))-MAX(IF(Depths&lt;AU60,Depths))))*$R60)</f>
        <v>#N/A</v>
      </c>
      <c r="BR60" s="183" t="e" cm="1">
        <f t="array" ref="BR60">IF(AV60="no inundation",0,(_xlfn.XLOOKUP(AV60,Depths,_xlfn.XLOOKUP($G60,Structures,ContentDamages),,-1)+(AV60-MAX(IF(Depths&lt;AV60,Depths)))*(_xlfn.XLOOKUP(AV60,Depths,_xlfn.XLOOKUP($G60,Structures,ContentDamages),,1)-_xlfn.XLOOKUP(AV60,Depths,_xlfn.XLOOKUP($G60,Structures,ContentDamages),,-1))/(MIN(IF(Depths&gt;AV60,Depths))-MAX(IF(Depths&lt;AV60,Depths))))*$R60)</f>
        <v>#N/A</v>
      </c>
      <c r="BS60" s="183" t="e" cm="1">
        <f t="array" ref="BS60">IF(AW60="no inundation",0,(_xlfn.XLOOKUP(AW60,Depths,_xlfn.XLOOKUP($G60,Structures,ContentDamages),,-1)+(AW60-MAX(IF(Depths&lt;AW60,Depths)))*(_xlfn.XLOOKUP(AW60,Depths,_xlfn.XLOOKUP($G60,Structures,ContentDamages),,1)-_xlfn.XLOOKUP(AW60,Depths,_xlfn.XLOOKUP($G60,Structures,ContentDamages),,-1))/(MIN(IF(Depths&gt;AW60,Depths))-MAX(IF(Depths&lt;AW60,Depths))))*$R60)</f>
        <v>#N/A</v>
      </c>
      <c r="BT60" s="183" t="e" cm="1">
        <f t="array" ref="BT60">IF(AX60="no inundation",0,(_xlfn.XLOOKUP(AX60,Depths,_xlfn.XLOOKUP($G60,Structures,ContentDamages),,-1)+(AX60-MAX(IF(Depths&lt;AX60,Depths)))*(_xlfn.XLOOKUP(AX60,Depths,_xlfn.XLOOKUP($G60,Structures,ContentDamages),,1)-_xlfn.XLOOKUP(AX60,Depths,_xlfn.XLOOKUP($G60,Structures,ContentDamages),,-1))/(MIN(IF(Depths&gt;AX60,Depths))-MAX(IF(Depths&lt;AX60,Depths))))*$R60)</f>
        <v>#N/A</v>
      </c>
      <c r="BU60" s="183" t="e" cm="1">
        <f t="array" ref="BU60">IF(AY60="no inundation",0,(_xlfn.XLOOKUP(AY60,Depths,_xlfn.XLOOKUP($G60,Structures,ContentDamages),,-1)+(AY60-MAX(IF(Depths&lt;AY60,Depths)))*(_xlfn.XLOOKUP(AY60,Depths,_xlfn.XLOOKUP($G60,Structures,ContentDamages),,1)-_xlfn.XLOOKUP(AY60,Depths,_xlfn.XLOOKUP($G60,Structures,ContentDamages),,-1))/(MIN(IF(Depths&gt;AY60,Depths))-MAX(IF(Depths&lt;AY60,Depths))))*$R60)</f>
        <v>#N/A</v>
      </c>
      <c r="BV60" s="183" t="e" cm="1">
        <f t="array" ref="BV60">IF(AZ60="no inundation",0,(_xlfn.XLOOKUP(AZ60,Depths,_xlfn.XLOOKUP($G60,Structures,ContentDamages),,-1)+(AZ60-MAX(IF(Depths&lt;AZ60,Depths)))*(_xlfn.XLOOKUP(AZ60,Depths,_xlfn.XLOOKUP($G60,Structures,ContentDamages),,1)-_xlfn.XLOOKUP(AZ60,Depths,_xlfn.XLOOKUP($G60,Structures,ContentDamages),,-1))/(MIN(IF(Depths&gt;AZ60,Depths))-MAX(IF(Depths&lt;AZ60,Depths))))*$R60)</f>
        <v>#N/A</v>
      </c>
      <c r="BW60" s="183" t="e" cm="1">
        <f t="array" ref="BW60">IF(BA60="no inundation",0,(_xlfn.XLOOKUP(BA60,Depths,_xlfn.XLOOKUP($G60,Structures,ContentDamages),,-1)+(BA60-MAX(IF(Depths&lt;BA60,Depths)))*(_xlfn.XLOOKUP(BA60,Depths,_xlfn.XLOOKUP($G60,Structures,ContentDamages),,1)-_xlfn.XLOOKUP(BA60,Depths,_xlfn.XLOOKUP($G60,Structures,ContentDamages),,-1))/(MIN(IF(Depths&gt;BA60,Depths))-MAX(IF(Depths&lt;BA60,Depths))))*$R60)</f>
        <v>#N/A</v>
      </c>
      <c r="BX60" s="183" t="e" cm="1">
        <f t="array" ref="BX60">IF(BB60="no inundation",0,(_xlfn.XLOOKUP(BB60,Depths,_xlfn.XLOOKUP($G60,Structures,ContentDamages),,-1)+(BB60-MAX(IF(Depths&lt;BB60,Depths)))*(_xlfn.XLOOKUP(BB60,Depths,_xlfn.XLOOKUP($G60,Structures,ContentDamages),,1)-_xlfn.XLOOKUP(BB60,Depths,_xlfn.XLOOKUP($G60,Structures,ContentDamages),,-1))/(MIN(IF(Depths&gt;BB60,Depths))-MAX(IF(Depths&lt;BB60,Depths))))*$R60)</f>
        <v>#N/A</v>
      </c>
      <c r="BY60" s="183" t="e" cm="1">
        <f t="array" ref="BY60">IF(BC60="no inundation",0,(_xlfn.XLOOKUP(BC60,Depths,_xlfn.XLOOKUP($G60,Structures,ContentDamages),,-1)+(BC60-MAX(IF(Depths&lt;BC60,Depths)))*(_xlfn.XLOOKUP(BC60,Depths,_xlfn.XLOOKUP($G60,Structures,ContentDamages),,1)-_xlfn.XLOOKUP(BC60,Depths,_xlfn.XLOOKUP($G60,Structures,ContentDamages),,-1))/(MIN(IF(Depths&gt;BC60,Depths))-MAX(IF(Depths&lt;BC60,Depths))))*$R60)</f>
        <v>#N/A</v>
      </c>
      <c r="BZ60" s="181"/>
      <c r="CA60" s="182" t="e">
        <f t="shared" si="74"/>
        <v>#N/A</v>
      </c>
      <c r="CB60" s="183" t="e">
        <f t="shared" si="75"/>
        <v>#N/A</v>
      </c>
      <c r="CC60" s="183" t="e">
        <f t="shared" si="76"/>
        <v>#N/A</v>
      </c>
      <c r="CD60" s="183" t="e">
        <f t="shared" si="77"/>
        <v>#N/A</v>
      </c>
      <c r="CE60" s="183" t="e">
        <f t="shared" si="78"/>
        <v>#N/A</v>
      </c>
      <c r="CF60" s="183" t="e">
        <f t="shared" si="79"/>
        <v>#N/A</v>
      </c>
      <c r="CG60" s="183" t="e">
        <f t="shared" si="80"/>
        <v>#N/A</v>
      </c>
      <c r="CH60" s="183" t="e">
        <f t="shared" si="81"/>
        <v>#N/A</v>
      </c>
      <c r="CI60" s="183" t="e">
        <f t="shared" si="82"/>
        <v>#N/A</v>
      </c>
      <c r="CJ60" s="184" t="e">
        <f t="shared" si="83"/>
        <v>#N/A</v>
      </c>
      <c r="CK60" s="177"/>
    </row>
    <row r="61" spans="5:89" ht="16.5" customHeight="1" x14ac:dyDescent="0.35">
      <c r="E61" s="33" t="s">
        <v>3</v>
      </c>
      <c r="F61" s="35" t="s">
        <v>3</v>
      </c>
      <c r="G61" s="10" t="s">
        <v>200</v>
      </c>
      <c r="H61" s="11" t="s">
        <v>200</v>
      </c>
      <c r="I61" s="12"/>
      <c r="J61" s="14"/>
      <c r="K61" s="26"/>
      <c r="L61" s="12"/>
      <c r="M61" s="14"/>
      <c r="N61" s="138"/>
      <c r="O61" s="140"/>
      <c r="P61" s="195">
        <f t="shared" si="33"/>
        <v>0</v>
      </c>
      <c r="Q61" s="20" t="e">
        <f>_xlfn.XLOOKUP(G61,'Content to Structure Ratios'!$D$3:$D$55,'Content to Structure Ratios'!$E$3:$E$55)</f>
        <v>#N/A</v>
      </c>
      <c r="R61" s="183" t="e">
        <f t="shared" si="34"/>
        <v>#N/A</v>
      </c>
      <c r="S61" s="13"/>
      <c r="T61" s="14"/>
      <c r="U61" s="15"/>
      <c r="V61" s="179">
        <f t="shared" si="84"/>
        <v>0</v>
      </c>
      <c r="W61" s="192"/>
      <c r="X61" s="22"/>
      <c r="Y61" s="16"/>
      <c r="Z61" s="16"/>
      <c r="AA61" s="16"/>
      <c r="AB61" s="16"/>
      <c r="AC61" s="16"/>
      <c r="AD61" s="16"/>
      <c r="AE61" s="16"/>
      <c r="AF61" s="16"/>
      <c r="AG61" s="16"/>
      <c r="AH61" s="177"/>
      <c r="AI61" s="178">
        <f t="shared" si="86"/>
        <v>0</v>
      </c>
      <c r="AJ61" s="179">
        <f t="shared" si="85"/>
        <v>0</v>
      </c>
      <c r="AK61" s="179">
        <f t="shared" si="87"/>
        <v>0</v>
      </c>
      <c r="AL61" s="179">
        <f t="shared" si="88"/>
        <v>0</v>
      </c>
      <c r="AM61" s="179">
        <f t="shared" si="89"/>
        <v>0</v>
      </c>
      <c r="AN61" s="179">
        <f t="shared" si="90"/>
        <v>0</v>
      </c>
      <c r="AO61" s="179">
        <f t="shared" si="91"/>
        <v>0</v>
      </c>
      <c r="AP61" s="179">
        <f t="shared" si="92"/>
        <v>0</v>
      </c>
      <c r="AQ61" s="179">
        <f t="shared" si="93"/>
        <v>0</v>
      </c>
      <c r="AR61" s="180">
        <f t="shared" si="94"/>
        <v>0</v>
      </c>
      <c r="AS61" s="181"/>
      <c r="AT61" s="166">
        <f t="shared" si="95"/>
        <v>0</v>
      </c>
      <c r="AU61" s="87">
        <f t="shared" si="96"/>
        <v>0</v>
      </c>
      <c r="AV61" s="87">
        <f t="shared" si="97"/>
        <v>0</v>
      </c>
      <c r="AW61" s="87">
        <f t="shared" si="98"/>
        <v>0</v>
      </c>
      <c r="AX61" s="87">
        <f t="shared" si="99"/>
        <v>0</v>
      </c>
      <c r="AY61" s="87">
        <f t="shared" si="100"/>
        <v>0</v>
      </c>
      <c r="AZ61" s="87">
        <f t="shared" si="101"/>
        <v>0</v>
      </c>
      <c r="BA61" s="87">
        <f t="shared" si="102"/>
        <v>0</v>
      </c>
      <c r="BB61" s="87">
        <f t="shared" si="103"/>
        <v>0</v>
      </c>
      <c r="BC61" s="157">
        <f t="shared" si="104"/>
        <v>0</v>
      </c>
      <c r="BD61" s="177"/>
      <c r="BE61" s="182" t="e" cm="1">
        <f t="array" ref="BE61">IF(AT61="no inundation",0,(_xlfn.XLOOKUP(AT61,Depths,_xlfn.XLOOKUP($G61,Structures,StructureDamages),,-1)+(AT61-MAX(IF(Depths&lt;AT61,Depths)))*(_xlfn.XLOOKUP(AT61,Depths,_xlfn.XLOOKUP($G61,Structures,StructureDamages),,1)-_xlfn.XLOOKUP(AT61,Depths,_xlfn.XLOOKUP($G61,Structures,StructureDamages),,-1))/(MIN(IF(Depths&gt;AT61,Depths))-MAX(IF(Depths&lt;AT61,Depths))))*$P61)</f>
        <v>#N/A</v>
      </c>
      <c r="BF61" s="183" t="e" cm="1">
        <f t="array" ref="BF61">IF(AU61="no inundation",0,(_xlfn.XLOOKUP(AU61,Depths,_xlfn.XLOOKUP($G61,Structures,StructureDamages),,-1)+(AU61-MAX(IF(Depths&lt;AU61,Depths)))*(_xlfn.XLOOKUP(AU61,Depths,_xlfn.XLOOKUP($G61,Structures,StructureDamages),,1)-_xlfn.XLOOKUP(AU61,Depths,_xlfn.XLOOKUP($G61,Structures,StructureDamages),,-1))/(MIN(IF(Depths&gt;AU61,Depths))-MAX(IF(Depths&lt;AU61,Depths))))*$P61)</f>
        <v>#N/A</v>
      </c>
      <c r="BG61" s="183" t="e" cm="1">
        <f t="array" ref="BG61">IF(AV61="no inundation",0,(_xlfn.XLOOKUP(AV61,Depths,_xlfn.XLOOKUP($G61,Structures,StructureDamages),,-1)+(AV61-MAX(IF(Depths&lt;AV61,Depths)))*(_xlfn.XLOOKUP(AV61,Depths,_xlfn.XLOOKUP($G61,Structures,StructureDamages),,1)-_xlfn.XLOOKUP(AV61,Depths,_xlfn.XLOOKUP($G61,Structures,StructureDamages),,-1))/(MIN(IF(Depths&gt;AV61,Depths))-MAX(IF(Depths&lt;AV61,Depths))))*$P61)</f>
        <v>#N/A</v>
      </c>
      <c r="BH61" s="183" t="e" cm="1">
        <f t="array" ref="BH61">IF(AW61="no inundation",0,(_xlfn.XLOOKUP(AW61,Depths,_xlfn.XLOOKUP($G61,Structures,StructureDamages),,-1)+(AW61-MAX(IF(Depths&lt;AW61,Depths)))*(_xlfn.XLOOKUP(AW61,Depths,_xlfn.XLOOKUP($G61,Structures,StructureDamages),,1)-_xlfn.XLOOKUP(AW61,Depths,_xlfn.XLOOKUP($G61,Structures,StructureDamages),,-1))/(MIN(IF(Depths&gt;AW61,Depths))-MAX(IF(Depths&lt;AW61,Depths))))*$P61)</f>
        <v>#N/A</v>
      </c>
      <c r="BI61" s="183" t="e" cm="1">
        <f t="array" ref="BI61">IF(AX61="no inundation",0,(_xlfn.XLOOKUP(AX61,Depths,_xlfn.XLOOKUP($G61,Structures,StructureDamages),,-1)+(AX61-MAX(IF(Depths&lt;AX61,Depths)))*(_xlfn.XLOOKUP(AX61,Depths,_xlfn.XLOOKUP($G61,Structures,StructureDamages),,1)-_xlfn.XLOOKUP(AX61,Depths,_xlfn.XLOOKUP($G61,Structures,StructureDamages),,-1))/(MIN(IF(Depths&gt;AX61,Depths))-MAX(IF(Depths&lt;AX61,Depths))))*$P61)</f>
        <v>#N/A</v>
      </c>
      <c r="BJ61" s="183" t="e" cm="1">
        <f t="array" ref="BJ61">IF(AY61="no inundation",0,(_xlfn.XLOOKUP(AY61,Depths,_xlfn.XLOOKUP($G61,Structures,StructureDamages),,-1)+(AY61-MAX(IF(Depths&lt;AY61,Depths)))*(_xlfn.XLOOKUP(AY61,Depths,_xlfn.XLOOKUP($G61,Structures,StructureDamages),,1)-_xlfn.XLOOKUP(AY61,Depths,_xlfn.XLOOKUP($G61,Structures,StructureDamages),,-1))/(MIN(IF(Depths&gt;AY61,Depths))-MAX(IF(Depths&lt;AY61,Depths))))*$P61)</f>
        <v>#N/A</v>
      </c>
      <c r="BK61" s="183" t="e" cm="1">
        <f t="array" ref="BK61">IF(AZ61="no inundation",0,(_xlfn.XLOOKUP(AZ61,Depths,_xlfn.XLOOKUP($G61,Structures,StructureDamages),,-1)+(AZ61-MAX(IF(Depths&lt;AZ61,Depths)))*(_xlfn.XLOOKUP(AZ61,Depths,_xlfn.XLOOKUP($G61,Structures,StructureDamages),,1)-_xlfn.XLOOKUP(AZ61,Depths,_xlfn.XLOOKUP($G61,Structures,StructureDamages),,-1))/(MIN(IF(Depths&gt;AZ61,Depths))-MAX(IF(Depths&lt;AZ61,Depths))))*$P61)</f>
        <v>#N/A</v>
      </c>
      <c r="BL61" s="183" t="e" cm="1">
        <f t="array" ref="BL61">IF(BA61="no inundation",0,(_xlfn.XLOOKUP(BA61,Depths,_xlfn.XLOOKUP($G61,Structures,StructureDamages),,-1)+(BA61-MAX(IF(Depths&lt;BA61,Depths)))*(_xlfn.XLOOKUP(BA61,Depths,_xlfn.XLOOKUP($G61,Structures,StructureDamages),,1)-_xlfn.XLOOKUP(BA61,Depths,_xlfn.XLOOKUP($G61,Structures,StructureDamages),,-1))/(MIN(IF(Depths&gt;BA61,Depths))-MAX(IF(Depths&lt;BA61,Depths))))*$P61)</f>
        <v>#N/A</v>
      </c>
      <c r="BM61" s="183" t="e" cm="1">
        <f t="array" ref="BM61">IF(BB61="no inundation",0,(_xlfn.XLOOKUP(BB61,Depths,_xlfn.XLOOKUP($G61,Structures,StructureDamages),,-1)+(BB61-MAX(IF(Depths&lt;BB61,Depths)))*(_xlfn.XLOOKUP(BB61,Depths,_xlfn.XLOOKUP($G61,Structures,StructureDamages),,1)-_xlfn.XLOOKUP(BB61,Depths,_xlfn.XLOOKUP($G61,Structures,StructureDamages),,-1))/(MIN(IF(Depths&gt;BB61,Depths))-MAX(IF(Depths&lt;BB61,Depths))))*$P61)</f>
        <v>#N/A</v>
      </c>
      <c r="BN61" s="184" t="e" cm="1">
        <f t="array" ref="BN61">IF(BC61="no inundation",0,(_xlfn.XLOOKUP(BC61,Depths,_xlfn.XLOOKUP($G61,Structures,StructureDamages),,-1)+(BC61-MAX(IF(Depths&lt;BC61,Depths)))*(_xlfn.XLOOKUP(BC61,Depths,_xlfn.XLOOKUP($G61,Structures,StructureDamages),,1)-_xlfn.XLOOKUP(BC61,Depths,_xlfn.XLOOKUP($G61,Structures,StructureDamages),,-1))/(MIN(IF(Depths&gt;BC61,Depths))-MAX(IF(Depths&lt;BC61,Depths))))*$P61)</f>
        <v>#N/A</v>
      </c>
      <c r="BO61" s="185"/>
      <c r="BP61" s="182" t="e" cm="1">
        <f t="array" ref="BP61">IF(AT61="no inundation",0,(_xlfn.XLOOKUP(AT61,Depths,_xlfn.XLOOKUP($G61,Structures,ContentDamages),,-1)+(AT61-MAX(IF(Depths&lt;AT61,Depths)))*(_xlfn.XLOOKUP(AT61,Depths,_xlfn.XLOOKUP($G61,Structures,ContentDamages),,1)-_xlfn.XLOOKUP(AT61,Depths,_xlfn.XLOOKUP($G61,Structures,ContentDamages),,-1))/(MIN(IF(Depths&gt;AT61,Depths))-MAX(IF(Depths&lt;AT61,Depths))))*$R61)</f>
        <v>#N/A</v>
      </c>
      <c r="BQ61" s="183" t="e" cm="1">
        <f t="array" ref="BQ61">IF(AU61="no inundation",0,(_xlfn.XLOOKUP(AU61,Depths,_xlfn.XLOOKUP($G61,Structures,ContentDamages),,-1)+(AU61-MAX(IF(Depths&lt;AU61,Depths)))*(_xlfn.XLOOKUP(AU61,Depths,_xlfn.XLOOKUP($G61,Structures,ContentDamages),,1)-_xlfn.XLOOKUP(AU61,Depths,_xlfn.XLOOKUP($G61,Structures,ContentDamages),,-1))/(MIN(IF(Depths&gt;AU61,Depths))-MAX(IF(Depths&lt;AU61,Depths))))*$R61)</f>
        <v>#N/A</v>
      </c>
      <c r="BR61" s="183" t="e" cm="1">
        <f t="array" ref="BR61">IF(AV61="no inundation",0,(_xlfn.XLOOKUP(AV61,Depths,_xlfn.XLOOKUP($G61,Structures,ContentDamages),,-1)+(AV61-MAX(IF(Depths&lt;AV61,Depths)))*(_xlfn.XLOOKUP(AV61,Depths,_xlfn.XLOOKUP($G61,Structures,ContentDamages),,1)-_xlfn.XLOOKUP(AV61,Depths,_xlfn.XLOOKUP($G61,Structures,ContentDamages),,-1))/(MIN(IF(Depths&gt;AV61,Depths))-MAX(IF(Depths&lt;AV61,Depths))))*$R61)</f>
        <v>#N/A</v>
      </c>
      <c r="BS61" s="183" t="e" cm="1">
        <f t="array" ref="BS61">IF(AW61="no inundation",0,(_xlfn.XLOOKUP(AW61,Depths,_xlfn.XLOOKUP($G61,Structures,ContentDamages),,-1)+(AW61-MAX(IF(Depths&lt;AW61,Depths)))*(_xlfn.XLOOKUP(AW61,Depths,_xlfn.XLOOKUP($G61,Structures,ContentDamages),,1)-_xlfn.XLOOKUP(AW61,Depths,_xlfn.XLOOKUP($G61,Structures,ContentDamages),,-1))/(MIN(IF(Depths&gt;AW61,Depths))-MAX(IF(Depths&lt;AW61,Depths))))*$R61)</f>
        <v>#N/A</v>
      </c>
      <c r="BT61" s="183" t="e" cm="1">
        <f t="array" ref="BT61">IF(AX61="no inundation",0,(_xlfn.XLOOKUP(AX61,Depths,_xlfn.XLOOKUP($G61,Structures,ContentDamages),,-1)+(AX61-MAX(IF(Depths&lt;AX61,Depths)))*(_xlfn.XLOOKUP(AX61,Depths,_xlfn.XLOOKUP($G61,Structures,ContentDamages),,1)-_xlfn.XLOOKUP(AX61,Depths,_xlfn.XLOOKUP($G61,Structures,ContentDamages),,-1))/(MIN(IF(Depths&gt;AX61,Depths))-MAX(IF(Depths&lt;AX61,Depths))))*$R61)</f>
        <v>#N/A</v>
      </c>
      <c r="BU61" s="183" t="e" cm="1">
        <f t="array" ref="BU61">IF(AY61="no inundation",0,(_xlfn.XLOOKUP(AY61,Depths,_xlfn.XLOOKUP($G61,Structures,ContentDamages),,-1)+(AY61-MAX(IF(Depths&lt;AY61,Depths)))*(_xlfn.XLOOKUP(AY61,Depths,_xlfn.XLOOKUP($G61,Structures,ContentDamages),,1)-_xlfn.XLOOKUP(AY61,Depths,_xlfn.XLOOKUP($G61,Structures,ContentDamages),,-1))/(MIN(IF(Depths&gt;AY61,Depths))-MAX(IF(Depths&lt;AY61,Depths))))*$R61)</f>
        <v>#N/A</v>
      </c>
      <c r="BV61" s="183" t="e" cm="1">
        <f t="array" ref="BV61">IF(AZ61="no inundation",0,(_xlfn.XLOOKUP(AZ61,Depths,_xlfn.XLOOKUP($G61,Structures,ContentDamages),,-1)+(AZ61-MAX(IF(Depths&lt;AZ61,Depths)))*(_xlfn.XLOOKUP(AZ61,Depths,_xlfn.XLOOKUP($G61,Structures,ContentDamages),,1)-_xlfn.XLOOKUP(AZ61,Depths,_xlfn.XLOOKUP($G61,Structures,ContentDamages),,-1))/(MIN(IF(Depths&gt;AZ61,Depths))-MAX(IF(Depths&lt;AZ61,Depths))))*$R61)</f>
        <v>#N/A</v>
      </c>
      <c r="BW61" s="183" t="e" cm="1">
        <f t="array" ref="BW61">IF(BA61="no inundation",0,(_xlfn.XLOOKUP(BA61,Depths,_xlfn.XLOOKUP($G61,Structures,ContentDamages),,-1)+(BA61-MAX(IF(Depths&lt;BA61,Depths)))*(_xlfn.XLOOKUP(BA61,Depths,_xlfn.XLOOKUP($G61,Structures,ContentDamages),,1)-_xlfn.XLOOKUP(BA61,Depths,_xlfn.XLOOKUP($G61,Structures,ContentDamages),,-1))/(MIN(IF(Depths&gt;BA61,Depths))-MAX(IF(Depths&lt;BA61,Depths))))*$R61)</f>
        <v>#N/A</v>
      </c>
      <c r="BX61" s="183" t="e" cm="1">
        <f t="array" ref="BX61">IF(BB61="no inundation",0,(_xlfn.XLOOKUP(BB61,Depths,_xlfn.XLOOKUP($G61,Structures,ContentDamages),,-1)+(BB61-MAX(IF(Depths&lt;BB61,Depths)))*(_xlfn.XLOOKUP(BB61,Depths,_xlfn.XLOOKUP($G61,Structures,ContentDamages),,1)-_xlfn.XLOOKUP(BB61,Depths,_xlfn.XLOOKUP($G61,Structures,ContentDamages),,-1))/(MIN(IF(Depths&gt;BB61,Depths))-MAX(IF(Depths&lt;BB61,Depths))))*$R61)</f>
        <v>#N/A</v>
      </c>
      <c r="BY61" s="183" t="e" cm="1">
        <f t="array" ref="BY61">IF(BC61="no inundation",0,(_xlfn.XLOOKUP(BC61,Depths,_xlfn.XLOOKUP($G61,Structures,ContentDamages),,-1)+(BC61-MAX(IF(Depths&lt;BC61,Depths)))*(_xlfn.XLOOKUP(BC61,Depths,_xlfn.XLOOKUP($G61,Structures,ContentDamages),,1)-_xlfn.XLOOKUP(BC61,Depths,_xlfn.XLOOKUP($G61,Structures,ContentDamages),,-1))/(MIN(IF(Depths&gt;BC61,Depths))-MAX(IF(Depths&lt;BC61,Depths))))*$R61)</f>
        <v>#N/A</v>
      </c>
      <c r="BZ61" s="181"/>
      <c r="CA61" s="182" t="e">
        <f t="shared" si="74"/>
        <v>#N/A</v>
      </c>
      <c r="CB61" s="183" t="e">
        <f t="shared" si="75"/>
        <v>#N/A</v>
      </c>
      <c r="CC61" s="183" t="e">
        <f t="shared" si="76"/>
        <v>#N/A</v>
      </c>
      <c r="CD61" s="183" t="e">
        <f t="shared" si="77"/>
        <v>#N/A</v>
      </c>
      <c r="CE61" s="183" t="e">
        <f t="shared" si="78"/>
        <v>#N/A</v>
      </c>
      <c r="CF61" s="183" t="e">
        <f t="shared" si="79"/>
        <v>#N/A</v>
      </c>
      <c r="CG61" s="183" t="e">
        <f t="shared" si="80"/>
        <v>#N/A</v>
      </c>
      <c r="CH61" s="183" t="e">
        <f t="shared" si="81"/>
        <v>#N/A</v>
      </c>
      <c r="CI61" s="183" t="e">
        <f t="shared" si="82"/>
        <v>#N/A</v>
      </c>
      <c r="CJ61" s="184" t="e">
        <f t="shared" si="83"/>
        <v>#N/A</v>
      </c>
      <c r="CK61" s="177"/>
    </row>
    <row r="62" spans="5:89" ht="16.5" customHeight="1" x14ac:dyDescent="0.35">
      <c r="E62" s="33" t="s">
        <v>3</v>
      </c>
      <c r="F62" s="35" t="s">
        <v>3</v>
      </c>
      <c r="G62" s="10" t="s">
        <v>200</v>
      </c>
      <c r="H62" s="11" t="s">
        <v>200</v>
      </c>
      <c r="I62" s="12"/>
      <c r="J62" s="14"/>
      <c r="K62" s="26"/>
      <c r="L62" s="12"/>
      <c r="M62" s="14"/>
      <c r="N62" s="138"/>
      <c r="O62" s="140"/>
      <c r="P62" s="195">
        <f t="shared" si="33"/>
        <v>0</v>
      </c>
      <c r="Q62" s="20" t="e">
        <f>_xlfn.XLOOKUP(G62,'Content to Structure Ratios'!$D$3:$D$55,'Content to Structure Ratios'!$E$3:$E$55)</f>
        <v>#N/A</v>
      </c>
      <c r="R62" s="183" t="e">
        <f t="shared" si="34"/>
        <v>#N/A</v>
      </c>
      <c r="S62" s="13"/>
      <c r="T62" s="14"/>
      <c r="U62" s="15"/>
      <c r="V62" s="179">
        <f t="shared" si="84"/>
        <v>0</v>
      </c>
      <c r="W62" s="192"/>
      <c r="X62" s="22"/>
      <c r="Y62" s="16"/>
      <c r="Z62" s="16"/>
      <c r="AA62" s="16"/>
      <c r="AB62" s="16"/>
      <c r="AC62" s="16"/>
      <c r="AD62" s="16"/>
      <c r="AE62" s="16"/>
      <c r="AF62" s="16"/>
      <c r="AG62" s="16"/>
      <c r="AH62" s="177"/>
      <c r="AI62" s="178">
        <f t="shared" si="86"/>
        <v>0</v>
      </c>
      <c r="AJ62" s="179">
        <f t="shared" si="85"/>
        <v>0</v>
      </c>
      <c r="AK62" s="179">
        <f t="shared" si="87"/>
        <v>0</v>
      </c>
      <c r="AL62" s="179">
        <f t="shared" si="88"/>
        <v>0</v>
      </c>
      <c r="AM62" s="179">
        <f t="shared" si="89"/>
        <v>0</v>
      </c>
      <c r="AN62" s="179">
        <f t="shared" si="90"/>
        <v>0</v>
      </c>
      <c r="AO62" s="179">
        <f t="shared" si="91"/>
        <v>0</v>
      </c>
      <c r="AP62" s="179">
        <f t="shared" si="92"/>
        <v>0</v>
      </c>
      <c r="AQ62" s="179">
        <f t="shared" si="93"/>
        <v>0</v>
      </c>
      <c r="AR62" s="180">
        <f t="shared" si="94"/>
        <v>0</v>
      </c>
      <c r="AS62" s="181"/>
      <c r="AT62" s="166">
        <f t="shared" si="95"/>
        <v>0</v>
      </c>
      <c r="AU62" s="87">
        <f t="shared" si="96"/>
        <v>0</v>
      </c>
      <c r="AV62" s="87">
        <f t="shared" si="97"/>
        <v>0</v>
      </c>
      <c r="AW62" s="87">
        <f t="shared" si="98"/>
        <v>0</v>
      </c>
      <c r="AX62" s="87">
        <f t="shared" si="99"/>
        <v>0</v>
      </c>
      <c r="AY62" s="87">
        <f t="shared" si="100"/>
        <v>0</v>
      </c>
      <c r="AZ62" s="87">
        <f t="shared" si="101"/>
        <v>0</v>
      </c>
      <c r="BA62" s="87">
        <f t="shared" si="102"/>
        <v>0</v>
      </c>
      <c r="BB62" s="87">
        <f t="shared" si="103"/>
        <v>0</v>
      </c>
      <c r="BC62" s="157">
        <f t="shared" si="104"/>
        <v>0</v>
      </c>
      <c r="BD62" s="177"/>
      <c r="BE62" s="182" t="e" cm="1">
        <f t="array" ref="BE62">IF(AT62="no inundation",0,(_xlfn.XLOOKUP(AT62,Depths,_xlfn.XLOOKUP($G62,Structures,StructureDamages),,-1)+(AT62-MAX(IF(Depths&lt;AT62,Depths)))*(_xlfn.XLOOKUP(AT62,Depths,_xlfn.XLOOKUP($G62,Structures,StructureDamages),,1)-_xlfn.XLOOKUP(AT62,Depths,_xlfn.XLOOKUP($G62,Structures,StructureDamages),,-1))/(MIN(IF(Depths&gt;AT62,Depths))-MAX(IF(Depths&lt;AT62,Depths))))*$P62)</f>
        <v>#N/A</v>
      </c>
      <c r="BF62" s="183" t="e" cm="1">
        <f t="array" ref="BF62">IF(AU62="no inundation",0,(_xlfn.XLOOKUP(AU62,Depths,_xlfn.XLOOKUP($G62,Structures,StructureDamages),,-1)+(AU62-MAX(IF(Depths&lt;AU62,Depths)))*(_xlfn.XLOOKUP(AU62,Depths,_xlfn.XLOOKUP($G62,Structures,StructureDamages),,1)-_xlfn.XLOOKUP(AU62,Depths,_xlfn.XLOOKUP($G62,Structures,StructureDamages),,-1))/(MIN(IF(Depths&gt;AU62,Depths))-MAX(IF(Depths&lt;AU62,Depths))))*$P62)</f>
        <v>#N/A</v>
      </c>
      <c r="BG62" s="183" t="e" cm="1">
        <f t="array" ref="BG62">IF(AV62="no inundation",0,(_xlfn.XLOOKUP(AV62,Depths,_xlfn.XLOOKUP($G62,Structures,StructureDamages),,-1)+(AV62-MAX(IF(Depths&lt;AV62,Depths)))*(_xlfn.XLOOKUP(AV62,Depths,_xlfn.XLOOKUP($G62,Structures,StructureDamages),,1)-_xlfn.XLOOKUP(AV62,Depths,_xlfn.XLOOKUP($G62,Structures,StructureDamages),,-1))/(MIN(IF(Depths&gt;AV62,Depths))-MAX(IF(Depths&lt;AV62,Depths))))*$P62)</f>
        <v>#N/A</v>
      </c>
      <c r="BH62" s="183" t="e" cm="1">
        <f t="array" ref="BH62">IF(AW62="no inundation",0,(_xlfn.XLOOKUP(AW62,Depths,_xlfn.XLOOKUP($G62,Structures,StructureDamages),,-1)+(AW62-MAX(IF(Depths&lt;AW62,Depths)))*(_xlfn.XLOOKUP(AW62,Depths,_xlfn.XLOOKUP($G62,Structures,StructureDamages),,1)-_xlfn.XLOOKUP(AW62,Depths,_xlfn.XLOOKUP($G62,Structures,StructureDamages),,-1))/(MIN(IF(Depths&gt;AW62,Depths))-MAX(IF(Depths&lt;AW62,Depths))))*$P62)</f>
        <v>#N/A</v>
      </c>
      <c r="BI62" s="183" t="e" cm="1">
        <f t="array" ref="BI62">IF(AX62="no inundation",0,(_xlfn.XLOOKUP(AX62,Depths,_xlfn.XLOOKUP($G62,Structures,StructureDamages),,-1)+(AX62-MAX(IF(Depths&lt;AX62,Depths)))*(_xlfn.XLOOKUP(AX62,Depths,_xlfn.XLOOKUP($G62,Structures,StructureDamages),,1)-_xlfn.XLOOKUP(AX62,Depths,_xlfn.XLOOKUP($G62,Structures,StructureDamages),,-1))/(MIN(IF(Depths&gt;AX62,Depths))-MAX(IF(Depths&lt;AX62,Depths))))*$P62)</f>
        <v>#N/A</v>
      </c>
      <c r="BJ62" s="183" t="e" cm="1">
        <f t="array" ref="BJ62">IF(AY62="no inundation",0,(_xlfn.XLOOKUP(AY62,Depths,_xlfn.XLOOKUP($G62,Structures,StructureDamages),,-1)+(AY62-MAX(IF(Depths&lt;AY62,Depths)))*(_xlfn.XLOOKUP(AY62,Depths,_xlfn.XLOOKUP($G62,Structures,StructureDamages),,1)-_xlfn.XLOOKUP(AY62,Depths,_xlfn.XLOOKUP($G62,Structures,StructureDamages),,-1))/(MIN(IF(Depths&gt;AY62,Depths))-MAX(IF(Depths&lt;AY62,Depths))))*$P62)</f>
        <v>#N/A</v>
      </c>
      <c r="BK62" s="183" t="e" cm="1">
        <f t="array" ref="BK62">IF(AZ62="no inundation",0,(_xlfn.XLOOKUP(AZ62,Depths,_xlfn.XLOOKUP($G62,Structures,StructureDamages),,-1)+(AZ62-MAX(IF(Depths&lt;AZ62,Depths)))*(_xlfn.XLOOKUP(AZ62,Depths,_xlfn.XLOOKUP($G62,Structures,StructureDamages),,1)-_xlfn.XLOOKUP(AZ62,Depths,_xlfn.XLOOKUP($G62,Structures,StructureDamages),,-1))/(MIN(IF(Depths&gt;AZ62,Depths))-MAX(IF(Depths&lt;AZ62,Depths))))*$P62)</f>
        <v>#N/A</v>
      </c>
      <c r="BL62" s="183" t="e" cm="1">
        <f t="array" ref="BL62">IF(BA62="no inundation",0,(_xlfn.XLOOKUP(BA62,Depths,_xlfn.XLOOKUP($G62,Structures,StructureDamages),,-1)+(BA62-MAX(IF(Depths&lt;BA62,Depths)))*(_xlfn.XLOOKUP(BA62,Depths,_xlfn.XLOOKUP($G62,Structures,StructureDamages),,1)-_xlfn.XLOOKUP(BA62,Depths,_xlfn.XLOOKUP($G62,Structures,StructureDamages),,-1))/(MIN(IF(Depths&gt;BA62,Depths))-MAX(IF(Depths&lt;BA62,Depths))))*$P62)</f>
        <v>#N/A</v>
      </c>
      <c r="BM62" s="183" t="e" cm="1">
        <f t="array" ref="BM62">IF(BB62="no inundation",0,(_xlfn.XLOOKUP(BB62,Depths,_xlfn.XLOOKUP($G62,Structures,StructureDamages),,-1)+(BB62-MAX(IF(Depths&lt;BB62,Depths)))*(_xlfn.XLOOKUP(BB62,Depths,_xlfn.XLOOKUP($G62,Structures,StructureDamages),,1)-_xlfn.XLOOKUP(BB62,Depths,_xlfn.XLOOKUP($G62,Structures,StructureDamages),,-1))/(MIN(IF(Depths&gt;BB62,Depths))-MAX(IF(Depths&lt;BB62,Depths))))*$P62)</f>
        <v>#N/A</v>
      </c>
      <c r="BN62" s="184" t="e" cm="1">
        <f t="array" ref="BN62">IF(BC62="no inundation",0,(_xlfn.XLOOKUP(BC62,Depths,_xlfn.XLOOKUP($G62,Structures,StructureDamages),,-1)+(BC62-MAX(IF(Depths&lt;BC62,Depths)))*(_xlfn.XLOOKUP(BC62,Depths,_xlfn.XLOOKUP($G62,Structures,StructureDamages),,1)-_xlfn.XLOOKUP(BC62,Depths,_xlfn.XLOOKUP($G62,Structures,StructureDamages),,-1))/(MIN(IF(Depths&gt;BC62,Depths))-MAX(IF(Depths&lt;BC62,Depths))))*$P62)</f>
        <v>#N/A</v>
      </c>
      <c r="BO62" s="185"/>
      <c r="BP62" s="182" t="e" cm="1">
        <f t="array" ref="BP62">IF(AT62="no inundation",0,(_xlfn.XLOOKUP(AT62,Depths,_xlfn.XLOOKUP($G62,Structures,ContentDamages),,-1)+(AT62-MAX(IF(Depths&lt;AT62,Depths)))*(_xlfn.XLOOKUP(AT62,Depths,_xlfn.XLOOKUP($G62,Structures,ContentDamages),,1)-_xlfn.XLOOKUP(AT62,Depths,_xlfn.XLOOKUP($G62,Structures,ContentDamages),,-1))/(MIN(IF(Depths&gt;AT62,Depths))-MAX(IF(Depths&lt;AT62,Depths))))*$R62)</f>
        <v>#N/A</v>
      </c>
      <c r="BQ62" s="183" t="e" cm="1">
        <f t="array" ref="BQ62">IF(AU62="no inundation",0,(_xlfn.XLOOKUP(AU62,Depths,_xlfn.XLOOKUP($G62,Structures,ContentDamages),,-1)+(AU62-MAX(IF(Depths&lt;AU62,Depths)))*(_xlfn.XLOOKUP(AU62,Depths,_xlfn.XLOOKUP($G62,Structures,ContentDamages),,1)-_xlfn.XLOOKUP(AU62,Depths,_xlfn.XLOOKUP($G62,Structures,ContentDamages),,-1))/(MIN(IF(Depths&gt;AU62,Depths))-MAX(IF(Depths&lt;AU62,Depths))))*$R62)</f>
        <v>#N/A</v>
      </c>
      <c r="BR62" s="183" t="e" cm="1">
        <f t="array" ref="BR62">IF(AV62="no inundation",0,(_xlfn.XLOOKUP(AV62,Depths,_xlfn.XLOOKUP($G62,Structures,ContentDamages),,-1)+(AV62-MAX(IF(Depths&lt;AV62,Depths)))*(_xlfn.XLOOKUP(AV62,Depths,_xlfn.XLOOKUP($G62,Structures,ContentDamages),,1)-_xlfn.XLOOKUP(AV62,Depths,_xlfn.XLOOKUP($G62,Structures,ContentDamages),,-1))/(MIN(IF(Depths&gt;AV62,Depths))-MAX(IF(Depths&lt;AV62,Depths))))*$R62)</f>
        <v>#N/A</v>
      </c>
      <c r="BS62" s="183" t="e" cm="1">
        <f t="array" ref="BS62">IF(AW62="no inundation",0,(_xlfn.XLOOKUP(AW62,Depths,_xlfn.XLOOKUP($G62,Structures,ContentDamages),,-1)+(AW62-MAX(IF(Depths&lt;AW62,Depths)))*(_xlfn.XLOOKUP(AW62,Depths,_xlfn.XLOOKUP($G62,Structures,ContentDamages),,1)-_xlfn.XLOOKUP(AW62,Depths,_xlfn.XLOOKUP($G62,Structures,ContentDamages),,-1))/(MIN(IF(Depths&gt;AW62,Depths))-MAX(IF(Depths&lt;AW62,Depths))))*$R62)</f>
        <v>#N/A</v>
      </c>
      <c r="BT62" s="183" t="e" cm="1">
        <f t="array" ref="BT62">IF(AX62="no inundation",0,(_xlfn.XLOOKUP(AX62,Depths,_xlfn.XLOOKUP($G62,Structures,ContentDamages),,-1)+(AX62-MAX(IF(Depths&lt;AX62,Depths)))*(_xlfn.XLOOKUP(AX62,Depths,_xlfn.XLOOKUP($G62,Structures,ContentDamages),,1)-_xlfn.XLOOKUP(AX62,Depths,_xlfn.XLOOKUP($G62,Structures,ContentDamages),,-1))/(MIN(IF(Depths&gt;AX62,Depths))-MAX(IF(Depths&lt;AX62,Depths))))*$R62)</f>
        <v>#N/A</v>
      </c>
      <c r="BU62" s="183" t="e" cm="1">
        <f t="array" ref="BU62">IF(AY62="no inundation",0,(_xlfn.XLOOKUP(AY62,Depths,_xlfn.XLOOKUP($G62,Structures,ContentDamages),,-1)+(AY62-MAX(IF(Depths&lt;AY62,Depths)))*(_xlfn.XLOOKUP(AY62,Depths,_xlfn.XLOOKUP($G62,Structures,ContentDamages),,1)-_xlfn.XLOOKUP(AY62,Depths,_xlfn.XLOOKUP($G62,Structures,ContentDamages),,-1))/(MIN(IF(Depths&gt;AY62,Depths))-MAX(IF(Depths&lt;AY62,Depths))))*$R62)</f>
        <v>#N/A</v>
      </c>
      <c r="BV62" s="183" t="e" cm="1">
        <f t="array" ref="BV62">IF(AZ62="no inundation",0,(_xlfn.XLOOKUP(AZ62,Depths,_xlfn.XLOOKUP($G62,Structures,ContentDamages),,-1)+(AZ62-MAX(IF(Depths&lt;AZ62,Depths)))*(_xlfn.XLOOKUP(AZ62,Depths,_xlfn.XLOOKUP($G62,Structures,ContentDamages),,1)-_xlfn.XLOOKUP(AZ62,Depths,_xlfn.XLOOKUP($G62,Structures,ContentDamages),,-1))/(MIN(IF(Depths&gt;AZ62,Depths))-MAX(IF(Depths&lt;AZ62,Depths))))*$R62)</f>
        <v>#N/A</v>
      </c>
      <c r="BW62" s="183" t="e" cm="1">
        <f t="array" ref="BW62">IF(BA62="no inundation",0,(_xlfn.XLOOKUP(BA62,Depths,_xlfn.XLOOKUP($G62,Structures,ContentDamages),,-1)+(BA62-MAX(IF(Depths&lt;BA62,Depths)))*(_xlfn.XLOOKUP(BA62,Depths,_xlfn.XLOOKUP($G62,Structures,ContentDamages),,1)-_xlfn.XLOOKUP(BA62,Depths,_xlfn.XLOOKUP($G62,Structures,ContentDamages),,-1))/(MIN(IF(Depths&gt;BA62,Depths))-MAX(IF(Depths&lt;BA62,Depths))))*$R62)</f>
        <v>#N/A</v>
      </c>
      <c r="BX62" s="183" t="e" cm="1">
        <f t="array" ref="BX62">IF(BB62="no inundation",0,(_xlfn.XLOOKUP(BB62,Depths,_xlfn.XLOOKUP($G62,Structures,ContentDamages),,-1)+(BB62-MAX(IF(Depths&lt;BB62,Depths)))*(_xlfn.XLOOKUP(BB62,Depths,_xlfn.XLOOKUP($G62,Structures,ContentDamages),,1)-_xlfn.XLOOKUP(BB62,Depths,_xlfn.XLOOKUP($G62,Structures,ContentDamages),,-1))/(MIN(IF(Depths&gt;BB62,Depths))-MAX(IF(Depths&lt;BB62,Depths))))*$R62)</f>
        <v>#N/A</v>
      </c>
      <c r="BY62" s="183" t="e" cm="1">
        <f t="array" ref="BY62">IF(BC62="no inundation",0,(_xlfn.XLOOKUP(BC62,Depths,_xlfn.XLOOKUP($G62,Structures,ContentDamages),,-1)+(BC62-MAX(IF(Depths&lt;BC62,Depths)))*(_xlfn.XLOOKUP(BC62,Depths,_xlfn.XLOOKUP($G62,Structures,ContentDamages),,1)-_xlfn.XLOOKUP(BC62,Depths,_xlfn.XLOOKUP($G62,Structures,ContentDamages),,-1))/(MIN(IF(Depths&gt;BC62,Depths))-MAX(IF(Depths&lt;BC62,Depths))))*$R62)</f>
        <v>#N/A</v>
      </c>
      <c r="BZ62" s="181"/>
      <c r="CA62" s="182" t="e">
        <f t="shared" si="74"/>
        <v>#N/A</v>
      </c>
      <c r="CB62" s="183" t="e">
        <f t="shared" si="75"/>
        <v>#N/A</v>
      </c>
      <c r="CC62" s="183" t="e">
        <f t="shared" si="76"/>
        <v>#N/A</v>
      </c>
      <c r="CD62" s="183" t="e">
        <f t="shared" si="77"/>
        <v>#N/A</v>
      </c>
      <c r="CE62" s="183" t="e">
        <f t="shared" si="78"/>
        <v>#N/A</v>
      </c>
      <c r="CF62" s="183" t="e">
        <f t="shared" si="79"/>
        <v>#N/A</v>
      </c>
      <c r="CG62" s="183" t="e">
        <f t="shared" si="80"/>
        <v>#N/A</v>
      </c>
      <c r="CH62" s="183" t="e">
        <f t="shared" si="81"/>
        <v>#N/A</v>
      </c>
      <c r="CI62" s="183" t="e">
        <f t="shared" si="82"/>
        <v>#N/A</v>
      </c>
      <c r="CJ62" s="184" t="e">
        <f t="shared" si="83"/>
        <v>#N/A</v>
      </c>
      <c r="CK62" s="177"/>
    </row>
    <row r="63" spans="5:89" ht="16.5" customHeight="1" x14ac:dyDescent="0.35">
      <c r="E63" s="33" t="s">
        <v>3</v>
      </c>
      <c r="F63" s="35" t="s">
        <v>3</v>
      </c>
      <c r="G63" s="10" t="s">
        <v>200</v>
      </c>
      <c r="H63" s="11" t="s">
        <v>200</v>
      </c>
      <c r="I63" s="12"/>
      <c r="J63" s="14"/>
      <c r="K63" s="26"/>
      <c r="L63" s="12"/>
      <c r="M63" s="14"/>
      <c r="N63" s="138"/>
      <c r="O63" s="140"/>
      <c r="P63" s="195">
        <f t="shared" si="33"/>
        <v>0</v>
      </c>
      <c r="Q63" s="20" t="e">
        <f>_xlfn.XLOOKUP(G63,'Content to Structure Ratios'!$D$3:$D$55,'Content to Structure Ratios'!$E$3:$E$55)</f>
        <v>#N/A</v>
      </c>
      <c r="R63" s="183" t="e">
        <f t="shared" si="34"/>
        <v>#N/A</v>
      </c>
      <c r="S63" s="13"/>
      <c r="T63" s="14"/>
      <c r="U63" s="15"/>
      <c r="V63" s="179">
        <f t="shared" si="84"/>
        <v>0</v>
      </c>
      <c r="W63" s="192"/>
      <c r="X63" s="22"/>
      <c r="Y63" s="16"/>
      <c r="Z63" s="16"/>
      <c r="AA63" s="16"/>
      <c r="AB63" s="16"/>
      <c r="AC63" s="16"/>
      <c r="AD63" s="16"/>
      <c r="AE63" s="16"/>
      <c r="AF63" s="16"/>
      <c r="AG63" s="16"/>
      <c r="AH63" s="177"/>
      <c r="AI63" s="178">
        <f t="shared" si="86"/>
        <v>0</v>
      </c>
      <c r="AJ63" s="179">
        <f t="shared" si="85"/>
        <v>0</v>
      </c>
      <c r="AK63" s="179">
        <f t="shared" si="87"/>
        <v>0</v>
      </c>
      <c r="AL63" s="179">
        <f t="shared" si="88"/>
        <v>0</v>
      </c>
      <c r="AM63" s="179">
        <f t="shared" si="89"/>
        <v>0</v>
      </c>
      <c r="AN63" s="179">
        <f t="shared" si="90"/>
        <v>0</v>
      </c>
      <c r="AO63" s="179">
        <f t="shared" si="91"/>
        <v>0</v>
      </c>
      <c r="AP63" s="179">
        <f t="shared" si="92"/>
        <v>0</v>
      </c>
      <c r="AQ63" s="179">
        <f t="shared" si="93"/>
        <v>0</v>
      </c>
      <c r="AR63" s="180">
        <f t="shared" si="94"/>
        <v>0</v>
      </c>
      <c r="AS63" s="181"/>
      <c r="AT63" s="166">
        <f t="shared" si="95"/>
        <v>0</v>
      </c>
      <c r="AU63" s="87">
        <f t="shared" si="96"/>
        <v>0</v>
      </c>
      <c r="AV63" s="87">
        <f t="shared" si="97"/>
        <v>0</v>
      </c>
      <c r="AW63" s="87">
        <f t="shared" si="98"/>
        <v>0</v>
      </c>
      <c r="AX63" s="87">
        <f t="shared" si="99"/>
        <v>0</v>
      </c>
      <c r="AY63" s="87">
        <f t="shared" si="100"/>
        <v>0</v>
      </c>
      <c r="AZ63" s="87">
        <f t="shared" si="101"/>
        <v>0</v>
      </c>
      <c r="BA63" s="87">
        <f t="shared" si="102"/>
        <v>0</v>
      </c>
      <c r="BB63" s="87">
        <f t="shared" si="103"/>
        <v>0</v>
      </c>
      <c r="BC63" s="157">
        <f t="shared" si="104"/>
        <v>0</v>
      </c>
      <c r="BD63" s="177"/>
      <c r="BE63" s="182" t="e" cm="1">
        <f t="array" ref="BE63">IF(AT63="no inundation",0,(_xlfn.XLOOKUP(AT63,Depths,_xlfn.XLOOKUP($G63,Structures,StructureDamages),,-1)+(AT63-MAX(IF(Depths&lt;AT63,Depths)))*(_xlfn.XLOOKUP(AT63,Depths,_xlfn.XLOOKUP($G63,Structures,StructureDamages),,1)-_xlfn.XLOOKUP(AT63,Depths,_xlfn.XLOOKUP($G63,Structures,StructureDamages),,-1))/(MIN(IF(Depths&gt;AT63,Depths))-MAX(IF(Depths&lt;AT63,Depths))))*$P63)</f>
        <v>#N/A</v>
      </c>
      <c r="BF63" s="183" t="e" cm="1">
        <f t="array" ref="BF63">IF(AU63="no inundation",0,(_xlfn.XLOOKUP(AU63,Depths,_xlfn.XLOOKUP($G63,Structures,StructureDamages),,-1)+(AU63-MAX(IF(Depths&lt;AU63,Depths)))*(_xlfn.XLOOKUP(AU63,Depths,_xlfn.XLOOKUP($G63,Structures,StructureDamages),,1)-_xlfn.XLOOKUP(AU63,Depths,_xlfn.XLOOKUP($G63,Structures,StructureDamages),,-1))/(MIN(IF(Depths&gt;AU63,Depths))-MAX(IF(Depths&lt;AU63,Depths))))*$P63)</f>
        <v>#N/A</v>
      </c>
      <c r="BG63" s="183" t="e" cm="1">
        <f t="array" ref="BG63">IF(AV63="no inundation",0,(_xlfn.XLOOKUP(AV63,Depths,_xlfn.XLOOKUP($G63,Structures,StructureDamages),,-1)+(AV63-MAX(IF(Depths&lt;AV63,Depths)))*(_xlfn.XLOOKUP(AV63,Depths,_xlfn.XLOOKUP($G63,Structures,StructureDamages),,1)-_xlfn.XLOOKUP(AV63,Depths,_xlfn.XLOOKUP($G63,Structures,StructureDamages),,-1))/(MIN(IF(Depths&gt;AV63,Depths))-MAX(IF(Depths&lt;AV63,Depths))))*$P63)</f>
        <v>#N/A</v>
      </c>
      <c r="BH63" s="183" t="e" cm="1">
        <f t="array" ref="BH63">IF(AW63="no inundation",0,(_xlfn.XLOOKUP(AW63,Depths,_xlfn.XLOOKUP($G63,Structures,StructureDamages),,-1)+(AW63-MAX(IF(Depths&lt;AW63,Depths)))*(_xlfn.XLOOKUP(AW63,Depths,_xlfn.XLOOKUP($G63,Structures,StructureDamages),,1)-_xlfn.XLOOKUP(AW63,Depths,_xlfn.XLOOKUP($G63,Structures,StructureDamages),,-1))/(MIN(IF(Depths&gt;AW63,Depths))-MAX(IF(Depths&lt;AW63,Depths))))*$P63)</f>
        <v>#N/A</v>
      </c>
      <c r="BI63" s="183" t="e" cm="1">
        <f t="array" ref="BI63">IF(AX63="no inundation",0,(_xlfn.XLOOKUP(AX63,Depths,_xlfn.XLOOKUP($G63,Structures,StructureDamages),,-1)+(AX63-MAX(IF(Depths&lt;AX63,Depths)))*(_xlfn.XLOOKUP(AX63,Depths,_xlfn.XLOOKUP($G63,Structures,StructureDamages),,1)-_xlfn.XLOOKUP(AX63,Depths,_xlfn.XLOOKUP($G63,Structures,StructureDamages),,-1))/(MIN(IF(Depths&gt;AX63,Depths))-MAX(IF(Depths&lt;AX63,Depths))))*$P63)</f>
        <v>#N/A</v>
      </c>
      <c r="BJ63" s="183" t="e" cm="1">
        <f t="array" ref="BJ63">IF(AY63="no inundation",0,(_xlfn.XLOOKUP(AY63,Depths,_xlfn.XLOOKUP($G63,Structures,StructureDamages),,-1)+(AY63-MAX(IF(Depths&lt;AY63,Depths)))*(_xlfn.XLOOKUP(AY63,Depths,_xlfn.XLOOKUP($G63,Structures,StructureDamages),,1)-_xlfn.XLOOKUP(AY63,Depths,_xlfn.XLOOKUP($G63,Structures,StructureDamages),,-1))/(MIN(IF(Depths&gt;AY63,Depths))-MAX(IF(Depths&lt;AY63,Depths))))*$P63)</f>
        <v>#N/A</v>
      </c>
      <c r="BK63" s="183" t="e" cm="1">
        <f t="array" ref="BK63">IF(AZ63="no inundation",0,(_xlfn.XLOOKUP(AZ63,Depths,_xlfn.XLOOKUP($G63,Structures,StructureDamages),,-1)+(AZ63-MAX(IF(Depths&lt;AZ63,Depths)))*(_xlfn.XLOOKUP(AZ63,Depths,_xlfn.XLOOKUP($G63,Structures,StructureDamages),,1)-_xlfn.XLOOKUP(AZ63,Depths,_xlfn.XLOOKUP($G63,Structures,StructureDamages),,-1))/(MIN(IF(Depths&gt;AZ63,Depths))-MAX(IF(Depths&lt;AZ63,Depths))))*$P63)</f>
        <v>#N/A</v>
      </c>
      <c r="BL63" s="183" t="e" cm="1">
        <f t="array" ref="BL63">IF(BA63="no inundation",0,(_xlfn.XLOOKUP(BA63,Depths,_xlfn.XLOOKUP($G63,Structures,StructureDamages),,-1)+(BA63-MAX(IF(Depths&lt;BA63,Depths)))*(_xlfn.XLOOKUP(BA63,Depths,_xlfn.XLOOKUP($G63,Structures,StructureDamages),,1)-_xlfn.XLOOKUP(BA63,Depths,_xlfn.XLOOKUP($G63,Structures,StructureDamages),,-1))/(MIN(IF(Depths&gt;BA63,Depths))-MAX(IF(Depths&lt;BA63,Depths))))*$P63)</f>
        <v>#N/A</v>
      </c>
      <c r="BM63" s="183" t="e" cm="1">
        <f t="array" ref="BM63">IF(BB63="no inundation",0,(_xlfn.XLOOKUP(BB63,Depths,_xlfn.XLOOKUP($G63,Structures,StructureDamages),,-1)+(BB63-MAX(IF(Depths&lt;BB63,Depths)))*(_xlfn.XLOOKUP(BB63,Depths,_xlfn.XLOOKUP($G63,Structures,StructureDamages),,1)-_xlfn.XLOOKUP(BB63,Depths,_xlfn.XLOOKUP($G63,Structures,StructureDamages),,-1))/(MIN(IF(Depths&gt;BB63,Depths))-MAX(IF(Depths&lt;BB63,Depths))))*$P63)</f>
        <v>#N/A</v>
      </c>
      <c r="BN63" s="184" t="e" cm="1">
        <f t="array" ref="BN63">IF(BC63="no inundation",0,(_xlfn.XLOOKUP(BC63,Depths,_xlfn.XLOOKUP($G63,Structures,StructureDamages),,-1)+(BC63-MAX(IF(Depths&lt;BC63,Depths)))*(_xlfn.XLOOKUP(BC63,Depths,_xlfn.XLOOKUP($G63,Structures,StructureDamages),,1)-_xlfn.XLOOKUP(BC63,Depths,_xlfn.XLOOKUP($G63,Structures,StructureDamages),,-1))/(MIN(IF(Depths&gt;BC63,Depths))-MAX(IF(Depths&lt;BC63,Depths))))*$P63)</f>
        <v>#N/A</v>
      </c>
      <c r="BO63" s="185"/>
      <c r="BP63" s="182" t="e" cm="1">
        <f t="array" ref="BP63">IF(AT63="no inundation",0,(_xlfn.XLOOKUP(AT63,Depths,_xlfn.XLOOKUP($G63,Structures,ContentDamages),,-1)+(AT63-MAX(IF(Depths&lt;AT63,Depths)))*(_xlfn.XLOOKUP(AT63,Depths,_xlfn.XLOOKUP($G63,Structures,ContentDamages),,1)-_xlfn.XLOOKUP(AT63,Depths,_xlfn.XLOOKUP($G63,Structures,ContentDamages),,-1))/(MIN(IF(Depths&gt;AT63,Depths))-MAX(IF(Depths&lt;AT63,Depths))))*$R63)</f>
        <v>#N/A</v>
      </c>
      <c r="BQ63" s="183" t="e" cm="1">
        <f t="array" ref="BQ63">IF(AU63="no inundation",0,(_xlfn.XLOOKUP(AU63,Depths,_xlfn.XLOOKUP($G63,Structures,ContentDamages),,-1)+(AU63-MAX(IF(Depths&lt;AU63,Depths)))*(_xlfn.XLOOKUP(AU63,Depths,_xlfn.XLOOKUP($G63,Structures,ContentDamages),,1)-_xlfn.XLOOKUP(AU63,Depths,_xlfn.XLOOKUP($G63,Structures,ContentDamages),,-1))/(MIN(IF(Depths&gt;AU63,Depths))-MAX(IF(Depths&lt;AU63,Depths))))*$R63)</f>
        <v>#N/A</v>
      </c>
      <c r="BR63" s="183" t="e" cm="1">
        <f t="array" ref="BR63">IF(AV63="no inundation",0,(_xlfn.XLOOKUP(AV63,Depths,_xlfn.XLOOKUP($G63,Structures,ContentDamages),,-1)+(AV63-MAX(IF(Depths&lt;AV63,Depths)))*(_xlfn.XLOOKUP(AV63,Depths,_xlfn.XLOOKUP($G63,Structures,ContentDamages),,1)-_xlfn.XLOOKUP(AV63,Depths,_xlfn.XLOOKUP($G63,Structures,ContentDamages),,-1))/(MIN(IF(Depths&gt;AV63,Depths))-MAX(IF(Depths&lt;AV63,Depths))))*$R63)</f>
        <v>#N/A</v>
      </c>
      <c r="BS63" s="183" t="e" cm="1">
        <f t="array" ref="BS63">IF(AW63="no inundation",0,(_xlfn.XLOOKUP(AW63,Depths,_xlfn.XLOOKUP($G63,Structures,ContentDamages),,-1)+(AW63-MAX(IF(Depths&lt;AW63,Depths)))*(_xlfn.XLOOKUP(AW63,Depths,_xlfn.XLOOKUP($G63,Structures,ContentDamages),,1)-_xlfn.XLOOKUP(AW63,Depths,_xlfn.XLOOKUP($G63,Structures,ContentDamages),,-1))/(MIN(IF(Depths&gt;AW63,Depths))-MAX(IF(Depths&lt;AW63,Depths))))*$R63)</f>
        <v>#N/A</v>
      </c>
      <c r="BT63" s="183" t="e" cm="1">
        <f t="array" ref="BT63">IF(AX63="no inundation",0,(_xlfn.XLOOKUP(AX63,Depths,_xlfn.XLOOKUP($G63,Structures,ContentDamages),,-1)+(AX63-MAX(IF(Depths&lt;AX63,Depths)))*(_xlfn.XLOOKUP(AX63,Depths,_xlfn.XLOOKUP($G63,Structures,ContentDamages),,1)-_xlfn.XLOOKUP(AX63,Depths,_xlfn.XLOOKUP($G63,Structures,ContentDamages),,-1))/(MIN(IF(Depths&gt;AX63,Depths))-MAX(IF(Depths&lt;AX63,Depths))))*$R63)</f>
        <v>#N/A</v>
      </c>
      <c r="BU63" s="183" t="e" cm="1">
        <f t="array" ref="BU63">IF(AY63="no inundation",0,(_xlfn.XLOOKUP(AY63,Depths,_xlfn.XLOOKUP($G63,Structures,ContentDamages),,-1)+(AY63-MAX(IF(Depths&lt;AY63,Depths)))*(_xlfn.XLOOKUP(AY63,Depths,_xlfn.XLOOKUP($G63,Structures,ContentDamages),,1)-_xlfn.XLOOKUP(AY63,Depths,_xlfn.XLOOKUP($G63,Structures,ContentDamages),,-1))/(MIN(IF(Depths&gt;AY63,Depths))-MAX(IF(Depths&lt;AY63,Depths))))*$R63)</f>
        <v>#N/A</v>
      </c>
      <c r="BV63" s="183" t="e" cm="1">
        <f t="array" ref="BV63">IF(AZ63="no inundation",0,(_xlfn.XLOOKUP(AZ63,Depths,_xlfn.XLOOKUP($G63,Structures,ContentDamages),,-1)+(AZ63-MAX(IF(Depths&lt;AZ63,Depths)))*(_xlfn.XLOOKUP(AZ63,Depths,_xlfn.XLOOKUP($G63,Structures,ContentDamages),,1)-_xlfn.XLOOKUP(AZ63,Depths,_xlfn.XLOOKUP($G63,Structures,ContentDamages),,-1))/(MIN(IF(Depths&gt;AZ63,Depths))-MAX(IF(Depths&lt;AZ63,Depths))))*$R63)</f>
        <v>#N/A</v>
      </c>
      <c r="BW63" s="183" t="e" cm="1">
        <f t="array" ref="BW63">IF(BA63="no inundation",0,(_xlfn.XLOOKUP(BA63,Depths,_xlfn.XLOOKUP($G63,Structures,ContentDamages),,-1)+(BA63-MAX(IF(Depths&lt;BA63,Depths)))*(_xlfn.XLOOKUP(BA63,Depths,_xlfn.XLOOKUP($G63,Structures,ContentDamages),,1)-_xlfn.XLOOKUP(BA63,Depths,_xlfn.XLOOKUP($G63,Structures,ContentDamages),,-1))/(MIN(IF(Depths&gt;BA63,Depths))-MAX(IF(Depths&lt;BA63,Depths))))*$R63)</f>
        <v>#N/A</v>
      </c>
      <c r="BX63" s="183" t="e" cm="1">
        <f t="array" ref="BX63">IF(BB63="no inundation",0,(_xlfn.XLOOKUP(BB63,Depths,_xlfn.XLOOKUP($G63,Structures,ContentDamages),,-1)+(BB63-MAX(IF(Depths&lt;BB63,Depths)))*(_xlfn.XLOOKUP(BB63,Depths,_xlfn.XLOOKUP($G63,Structures,ContentDamages),,1)-_xlfn.XLOOKUP(BB63,Depths,_xlfn.XLOOKUP($G63,Structures,ContentDamages),,-1))/(MIN(IF(Depths&gt;BB63,Depths))-MAX(IF(Depths&lt;BB63,Depths))))*$R63)</f>
        <v>#N/A</v>
      </c>
      <c r="BY63" s="183" t="e" cm="1">
        <f t="array" ref="BY63">IF(BC63="no inundation",0,(_xlfn.XLOOKUP(BC63,Depths,_xlfn.XLOOKUP($G63,Structures,ContentDamages),,-1)+(BC63-MAX(IF(Depths&lt;BC63,Depths)))*(_xlfn.XLOOKUP(BC63,Depths,_xlfn.XLOOKUP($G63,Structures,ContentDamages),,1)-_xlfn.XLOOKUP(BC63,Depths,_xlfn.XLOOKUP($G63,Structures,ContentDamages),,-1))/(MIN(IF(Depths&gt;BC63,Depths))-MAX(IF(Depths&lt;BC63,Depths))))*$R63)</f>
        <v>#N/A</v>
      </c>
      <c r="BZ63" s="181"/>
      <c r="CA63" s="182" t="e">
        <f t="shared" si="74"/>
        <v>#N/A</v>
      </c>
      <c r="CB63" s="183" t="e">
        <f t="shared" si="75"/>
        <v>#N/A</v>
      </c>
      <c r="CC63" s="183" t="e">
        <f t="shared" si="76"/>
        <v>#N/A</v>
      </c>
      <c r="CD63" s="183" t="e">
        <f t="shared" si="77"/>
        <v>#N/A</v>
      </c>
      <c r="CE63" s="183" t="e">
        <f t="shared" si="78"/>
        <v>#N/A</v>
      </c>
      <c r="CF63" s="183" t="e">
        <f t="shared" si="79"/>
        <v>#N/A</v>
      </c>
      <c r="CG63" s="183" t="e">
        <f t="shared" si="80"/>
        <v>#N/A</v>
      </c>
      <c r="CH63" s="183" t="e">
        <f t="shared" si="81"/>
        <v>#N/A</v>
      </c>
      <c r="CI63" s="183" t="e">
        <f t="shared" si="82"/>
        <v>#N/A</v>
      </c>
      <c r="CJ63" s="184" t="e">
        <f t="shared" si="83"/>
        <v>#N/A</v>
      </c>
      <c r="CK63" s="177"/>
    </row>
    <row r="64" spans="5:89" ht="16.5" customHeight="1" x14ac:dyDescent="0.35">
      <c r="E64" s="33" t="s">
        <v>3</v>
      </c>
      <c r="F64" s="35" t="s">
        <v>3</v>
      </c>
      <c r="G64" s="10" t="s">
        <v>200</v>
      </c>
      <c r="H64" s="11" t="s">
        <v>200</v>
      </c>
      <c r="I64" s="12"/>
      <c r="J64" s="14"/>
      <c r="K64" s="26"/>
      <c r="L64" s="12"/>
      <c r="M64" s="14"/>
      <c r="N64" s="138"/>
      <c r="O64" s="140"/>
      <c r="P64" s="195">
        <f t="shared" si="33"/>
        <v>0</v>
      </c>
      <c r="Q64" s="20" t="e">
        <f>_xlfn.XLOOKUP(G64,'Content to Structure Ratios'!$D$3:$D$55,'Content to Structure Ratios'!$E$3:$E$55)</f>
        <v>#N/A</v>
      </c>
      <c r="R64" s="183" t="e">
        <f t="shared" si="34"/>
        <v>#N/A</v>
      </c>
      <c r="S64" s="13"/>
      <c r="T64" s="14"/>
      <c r="U64" s="15"/>
      <c r="V64" s="179">
        <f t="shared" si="84"/>
        <v>0</v>
      </c>
      <c r="W64" s="192"/>
      <c r="X64" s="22"/>
      <c r="Y64" s="16"/>
      <c r="Z64" s="16"/>
      <c r="AA64" s="16"/>
      <c r="AB64" s="16"/>
      <c r="AC64" s="16"/>
      <c r="AD64" s="16"/>
      <c r="AE64" s="16"/>
      <c r="AF64" s="16"/>
      <c r="AG64" s="16"/>
      <c r="AH64" s="177"/>
      <c r="AI64" s="178">
        <f t="shared" si="86"/>
        <v>0</v>
      </c>
      <c r="AJ64" s="179">
        <f t="shared" si="85"/>
        <v>0</v>
      </c>
      <c r="AK64" s="179">
        <f t="shared" si="87"/>
        <v>0</v>
      </c>
      <c r="AL64" s="179">
        <f t="shared" si="88"/>
        <v>0</v>
      </c>
      <c r="AM64" s="179">
        <f t="shared" si="89"/>
        <v>0</v>
      </c>
      <c r="AN64" s="179">
        <f t="shared" si="90"/>
        <v>0</v>
      </c>
      <c r="AO64" s="179">
        <f t="shared" si="91"/>
        <v>0</v>
      </c>
      <c r="AP64" s="179">
        <f t="shared" si="92"/>
        <v>0</v>
      </c>
      <c r="AQ64" s="179">
        <f t="shared" si="93"/>
        <v>0</v>
      </c>
      <c r="AR64" s="180">
        <f t="shared" si="94"/>
        <v>0</v>
      </c>
      <c r="AS64" s="181"/>
      <c r="AT64" s="166">
        <f t="shared" si="95"/>
        <v>0</v>
      </c>
      <c r="AU64" s="87">
        <f t="shared" si="96"/>
        <v>0</v>
      </c>
      <c r="AV64" s="87">
        <f t="shared" si="97"/>
        <v>0</v>
      </c>
      <c r="AW64" s="87">
        <f t="shared" si="98"/>
        <v>0</v>
      </c>
      <c r="AX64" s="87">
        <f t="shared" si="99"/>
        <v>0</v>
      </c>
      <c r="AY64" s="87">
        <f t="shared" si="100"/>
        <v>0</v>
      </c>
      <c r="AZ64" s="87">
        <f t="shared" si="101"/>
        <v>0</v>
      </c>
      <c r="BA64" s="87">
        <f t="shared" si="102"/>
        <v>0</v>
      </c>
      <c r="BB64" s="87">
        <f t="shared" si="103"/>
        <v>0</v>
      </c>
      <c r="BC64" s="157">
        <f t="shared" si="104"/>
        <v>0</v>
      </c>
      <c r="BD64" s="177"/>
      <c r="BE64" s="182" t="e" cm="1">
        <f t="array" ref="BE64">IF(AT64="no inundation",0,(_xlfn.XLOOKUP(AT64,Depths,_xlfn.XLOOKUP($G64,Structures,StructureDamages),,-1)+(AT64-MAX(IF(Depths&lt;AT64,Depths)))*(_xlfn.XLOOKUP(AT64,Depths,_xlfn.XLOOKUP($G64,Structures,StructureDamages),,1)-_xlfn.XLOOKUP(AT64,Depths,_xlfn.XLOOKUP($G64,Structures,StructureDamages),,-1))/(MIN(IF(Depths&gt;AT64,Depths))-MAX(IF(Depths&lt;AT64,Depths))))*$P64)</f>
        <v>#N/A</v>
      </c>
      <c r="BF64" s="183" t="e" cm="1">
        <f t="array" ref="BF64">IF(AU64="no inundation",0,(_xlfn.XLOOKUP(AU64,Depths,_xlfn.XLOOKUP($G64,Structures,StructureDamages),,-1)+(AU64-MAX(IF(Depths&lt;AU64,Depths)))*(_xlfn.XLOOKUP(AU64,Depths,_xlfn.XLOOKUP($G64,Structures,StructureDamages),,1)-_xlfn.XLOOKUP(AU64,Depths,_xlfn.XLOOKUP($G64,Structures,StructureDamages),,-1))/(MIN(IF(Depths&gt;AU64,Depths))-MAX(IF(Depths&lt;AU64,Depths))))*$P64)</f>
        <v>#N/A</v>
      </c>
      <c r="BG64" s="183" t="e" cm="1">
        <f t="array" ref="BG64">IF(AV64="no inundation",0,(_xlfn.XLOOKUP(AV64,Depths,_xlfn.XLOOKUP($G64,Structures,StructureDamages),,-1)+(AV64-MAX(IF(Depths&lt;AV64,Depths)))*(_xlfn.XLOOKUP(AV64,Depths,_xlfn.XLOOKUP($G64,Structures,StructureDamages),,1)-_xlfn.XLOOKUP(AV64,Depths,_xlfn.XLOOKUP($G64,Structures,StructureDamages),,-1))/(MIN(IF(Depths&gt;AV64,Depths))-MAX(IF(Depths&lt;AV64,Depths))))*$P64)</f>
        <v>#N/A</v>
      </c>
      <c r="BH64" s="183" t="e" cm="1">
        <f t="array" ref="BH64">IF(AW64="no inundation",0,(_xlfn.XLOOKUP(AW64,Depths,_xlfn.XLOOKUP($G64,Structures,StructureDamages),,-1)+(AW64-MAX(IF(Depths&lt;AW64,Depths)))*(_xlfn.XLOOKUP(AW64,Depths,_xlfn.XLOOKUP($G64,Structures,StructureDamages),,1)-_xlfn.XLOOKUP(AW64,Depths,_xlfn.XLOOKUP($G64,Structures,StructureDamages),,-1))/(MIN(IF(Depths&gt;AW64,Depths))-MAX(IF(Depths&lt;AW64,Depths))))*$P64)</f>
        <v>#N/A</v>
      </c>
      <c r="BI64" s="183" t="e" cm="1">
        <f t="array" ref="BI64">IF(AX64="no inundation",0,(_xlfn.XLOOKUP(AX64,Depths,_xlfn.XLOOKUP($G64,Structures,StructureDamages),,-1)+(AX64-MAX(IF(Depths&lt;AX64,Depths)))*(_xlfn.XLOOKUP(AX64,Depths,_xlfn.XLOOKUP($G64,Structures,StructureDamages),,1)-_xlfn.XLOOKUP(AX64,Depths,_xlfn.XLOOKUP($G64,Structures,StructureDamages),,-1))/(MIN(IF(Depths&gt;AX64,Depths))-MAX(IF(Depths&lt;AX64,Depths))))*$P64)</f>
        <v>#N/A</v>
      </c>
      <c r="BJ64" s="183" t="e" cm="1">
        <f t="array" ref="BJ64">IF(AY64="no inundation",0,(_xlfn.XLOOKUP(AY64,Depths,_xlfn.XLOOKUP($G64,Structures,StructureDamages),,-1)+(AY64-MAX(IF(Depths&lt;AY64,Depths)))*(_xlfn.XLOOKUP(AY64,Depths,_xlfn.XLOOKUP($G64,Structures,StructureDamages),,1)-_xlfn.XLOOKUP(AY64,Depths,_xlfn.XLOOKUP($G64,Structures,StructureDamages),,-1))/(MIN(IF(Depths&gt;AY64,Depths))-MAX(IF(Depths&lt;AY64,Depths))))*$P64)</f>
        <v>#N/A</v>
      </c>
      <c r="BK64" s="183" t="e" cm="1">
        <f t="array" ref="BK64">IF(AZ64="no inundation",0,(_xlfn.XLOOKUP(AZ64,Depths,_xlfn.XLOOKUP($G64,Structures,StructureDamages),,-1)+(AZ64-MAX(IF(Depths&lt;AZ64,Depths)))*(_xlfn.XLOOKUP(AZ64,Depths,_xlfn.XLOOKUP($G64,Structures,StructureDamages),,1)-_xlfn.XLOOKUP(AZ64,Depths,_xlfn.XLOOKUP($G64,Structures,StructureDamages),,-1))/(MIN(IF(Depths&gt;AZ64,Depths))-MAX(IF(Depths&lt;AZ64,Depths))))*$P64)</f>
        <v>#N/A</v>
      </c>
      <c r="BL64" s="183" t="e" cm="1">
        <f t="array" ref="BL64">IF(BA64="no inundation",0,(_xlfn.XLOOKUP(BA64,Depths,_xlfn.XLOOKUP($G64,Structures,StructureDamages),,-1)+(BA64-MAX(IF(Depths&lt;BA64,Depths)))*(_xlfn.XLOOKUP(BA64,Depths,_xlfn.XLOOKUP($G64,Structures,StructureDamages),,1)-_xlfn.XLOOKUP(BA64,Depths,_xlfn.XLOOKUP($G64,Structures,StructureDamages),,-1))/(MIN(IF(Depths&gt;BA64,Depths))-MAX(IF(Depths&lt;BA64,Depths))))*$P64)</f>
        <v>#N/A</v>
      </c>
      <c r="BM64" s="183" t="e" cm="1">
        <f t="array" ref="BM64">IF(BB64="no inundation",0,(_xlfn.XLOOKUP(BB64,Depths,_xlfn.XLOOKUP($G64,Structures,StructureDamages),,-1)+(BB64-MAX(IF(Depths&lt;BB64,Depths)))*(_xlfn.XLOOKUP(BB64,Depths,_xlfn.XLOOKUP($G64,Structures,StructureDamages),,1)-_xlfn.XLOOKUP(BB64,Depths,_xlfn.XLOOKUP($G64,Structures,StructureDamages),,-1))/(MIN(IF(Depths&gt;BB64,Depths))-MAX(IF(Depths&lt;BB64,Depths))))*$P64)</f>
        <v>#N/A</v>
      </c>
      <c r="BN64" s="184" t="e" cm="1">
        <f t="array" ref="BN64">IF(BC64="no inundation",0,(_xlfn.XLOOKUP(BC64,Depths,_xlfn.XLOOKUP($G64,Structures,StructureDamages),,-1)+(BC64-MAX(IF(Depths&lt;BC64,Depths)))*(_xlfn.XLOOKUP(BC64,Depths,_xlfn.XLOOKUP($G64,Structures,StructureDamages),,1)-_xlfn.XLOOKUP(BC64,Depths,_xlfn.XLOOKUP($G64,Structures,StructureDamages),,-1))/(MIN(IF(Depths&gt;BC64,Depths))-MAX(IF(Depths&lt;BC64,Depths))))*$P64)</f>
        <v>#N/A</v>
      </c>
      <c r="BO64" s="185"/>
      <c r="BP64" s="182" t="e" cm="1">
        <f t="array" ref="BP64">IF(AT64="no inundation",0,(_xlfn.XLOOKUP(AT64,Depths,_xlfn.XLOOKUP($G64,Structures,ContentDamages),,-1)+(AT64-MAX(IF(Depths&lt;AT64,Depths)))*(_xlfn.XLOOKUP(AT64,Depths,_xlfn.XLOOKUP($G64,Structures,ContentDamages),,1)-_xlfn.XLOOKUP(AT64,Depths,_xlfn.XLOOKUP($G64,Structures,ContentDamages),,-1))/(MIN(IF(Depths&gt;AT64,Depths))-MAX(IF(Depths&lt;AT64,Depths))))*$R64)</f>
        <v>#N/A</v>
      </c>
      <c r="BQ64" s="183" t="e" cm="1">
        <f t="array" ref="BQ64">IF(AU64="no inundation",0,(_xlfn.XLOOKUP(AU64,Depths,_xlfn.XLOOKUP($G64,Structures,ContentDamages),,-1)+(AU64-MAX(IF(Depths&lt;AU64,Depths)))*(_xlfn.XLOOKUP(AU64,Depths,_xlfn.XLOOKUP($G64,Structures,ContentDamages),,1)-_xlfn.XLOOKUP(AU64,Depths,_xlfn.XLOOKUP($G64,Structures,ContentDamages),,-1))/(MIN(IF(Depths&gt;AU64,Depths))-MAX(IF(Depths&lt;AU64,Depths))))*$R64)</f>
        <v>#N/A</v>
      </c>
      <c r="BR64" s="183" t="e" cm="1">
        <f t="array" ref="BR64">IF(AV64="no inundation",0,(_xlfn.XLOOKUP(AV64,Depths,_xlfn.XLOOKUP($G64,Structures,ContentDamages),,-1)+(AV64-MAX(IF(Depths&lt;AV64,Depths)))*(_xlfn.XLOOKUP(AV64,Depths,_xlfn.XLOOKUP($G64,Structures,ContentDamages),,1)-_xlfn.XLOOKUP(AV64,Depths,_xlfn.XLOOKUP($G64,Structures,ContentDamages),,-1))/(MIN(IF(Depths&gt;AV64,Depths))-MAX(IF(Depths&lt;AV64,Depths))))*$R64)</f>
        <v>#N/A</v>
      </c>
      <c r="BS64" s="183" t="e" cm="1">
        <f t="array" ref="BS64">IF(AW64="no inundation",0,(_xlfn.XLOOKUP(AW64,Depths,_xlfn.XLOOKUP($G64,Structures,ContentDamages),,-1)+(AW64-MAX(IF(Depths&lt;AW64,Depths)))*(_xlfn.XLOOKUP(AW64,Depths,_xlfn.XLOOKUP($G64,Structures,ContentDamages),,1)-_xlfn.XLOOKUP(AW64,Depths,_xlfn.XLOOKUP($G64,Structures,ContentDamages),,-1))/(MIN(IF(Depths&gt;AW64,Depths))-MAX(IF(Depths&lt;AW64,Depths))))*$R64)</f>
        <v>#N/A</v>
      </c>
      <c r="BT64" s="183" t="e" cm="1">
        <f t="array" ref="BT64">IF(AX64="no inundation",0,(_xlfn.XLOOKUP(AX64,Depths,_xlfn.XLOOKUP($G64,Structures,ContentDamages),,-1)+(AX64-MAX(IF(Depths&lt;AX64,Depths)))*(_xlfn.XLOOKUP(AX64,Depths,_xlfn.XLOOKUP($G64,Structures,ContentDamages),,1)-_xlfn.XLOOKUP(AX64,Depths,_xlfn.XLOOKUP($G64,Structures,ContentDamages),,-1))/(MIN(IF(Depths&gt;AX64,Depths))-MAX(IF(Depths&lt;AX64,Depths))))*$R64)</f>
        <v>#N/A</v>
      </c>
      <c r="BU64" s="183" t="e" cm="1">
        <f t="array" ref="BU64">IF(AY64="no inundation",0,(_xlfn.XLOOKUP(AY64,Depths,_xlfn.XLOOKUP($G64,Structures,ContentDamages),,-1)+(AY64-MAX(IF(Depths&lt;AY64,Depths)))*(_xlfn.XLOOKUP(AY64,Depths,_xlfn.XLOOKUP($G64,Structures,ContentDamages),,1)-_xlfn.XLOOKUP(AY64,Depths,_xlfn.XLOOKUP($G64,Structures,ContentDamages),,-1))/(MIN(IF(Depths&gt;AY64,Depths))-MAX(IF(Depths&lt;AY64,Depths))))*$R64)</f>
        <v>#N/A</v>
      </c>
      <c r="BV64" s="183" t="e" cm="1">
        <f t="array" ref="BV64">IF(AZ64="no inundation",0,(_xlfn.XLOOKUP(AZ64,Depths,_xlfn.XLOOKUP($G64,Structures,ContentDamages),,-1)+(AZ64-MAX(IF(Depths&lt;AZ64,Depths)))*(_xlfn.XLOOKUP(AZ64,Depths,_xlfn.XLOOKUP($G64,Structures,ContentDamages),,1)-_xlfn.XLOOKUP(AZ64,Depths,_xlfn.XLOOKUP($G64,Structures,ContentDamages),,-1))/(MIN(IF(Depths&gt;AZ64,Depths))-MAX(IF(Depths&lt;AZ64,Depths))))*$R64)</f>
        <v>#N/A</v>
      </c>
      <c r="BW64" s="183" t="e" cm="1">
        <f t="array" ref="BW64">IF(BA64="no inundation",0,(_xlfn.XLOOKUP(BA64,Depths,_xlfn.XLOOKUP($G64,Structures,ContentDamages),,-1)+(BA64-MAX(IF(Depths&lt;BA64,Depths)))*(_xlfn.XLOOKUP(BA64,Depths,_xlfn.XLOOKUP($G64,Structures,ContentDamages),,1)-_xlfn.XLOOKUP(BA64,Depths,_xlfn.XLOOKUP($G64,Structures,ContentDamages),,-1))/(MIN(IF(Depths&gt;BA64,Depths))-MAX(IF(Depths&lt;BA64,Depths))))*$R64)</f>
        <v>#N/A</v>
      </c>
      <c r="BX64" s="183" t="e" cm="1">
        <f t="array" ref="BX64">IF(BB64="no inundation",0,(_xlfn.XLOOKUP(BB64,Depths,_xlfn.XLOOKUP($G64,Structures,ContentDamages),,-1)+(BB64-MAX(IF(Depths&lt;BB64,Depths)))*(_xlfn.XLOOKUP(BB64,Depths,_xlfn.XLOOKUP($G64,Structures,ContentDamages),,1)-_xlfn.XLOOKUP(BB64,Depths,_xlfn.XLOOKUP($G64,Structures,ContentDamages),,-1))/(MIN(IF(Depths&gt;BB64,Depths))-MAX(IF(Depths&lt;BB64,Depths))))*$R64)</f>
        <v>#N/A</v>
      </c>
      <c r="BY64" s="183" t="e" cm="1">
        <f t="array" ref="BY64">IF(BC64="no inundation",0,(_xlfn.XLOOKUP(BC64,Depths,_xlfn.XLOOKUP($G64,Structures,ContentDamages),,-1)+(BC64-MAX(IF(Depths&lt;BC64,Depths)))*(_xlfn.XLOOKUP(BC64,Depths,_xlfn.XLOOKUP($G64,Structures,ContentDamages),,1)-_xlfn.XLOOKUP(BC64,Depths,_xlfn.XLOOKUP($G64,Structures,ContentDamages),,-1))/(MIN(IF(Depths&gt;BC64,Depths))-MAX(IF(Depths&lt;BC64,Depths))))*$R64)</f>
        <v>#N/A</v>
      </c>
      <c r="BZ64" s="181"/>
      <c r="CA64" s="182" t="e">
        <f t="shared" si="74"/>
        <v>#N/A</v>
      </c>
      <c r="CB64" s="183" t="e">
        <f t="shared" si="75"/>
        <v>#N/A</v>
      </c>
      <c r="CC64" s="183" t="e">
        <f t="shared" si="76"/>
        <v>#N/A</v>
      </c>
      <c r="CD64" s="183" t="e">
        <f t="shared" si="77"/>
        <v>#N/A</v>
      </c>
      <c r="CE64" s="183" t="e">
        <f t="shared" si="78"/>
        <v>#N/A</v>
      </c>
      <c r="CF64" s="183" t="e">
        <f t="shared" si="79"/>
        <v>#N/A</v>
      </c>
      <c r="CG64" s="183" t="e">
        <f t="shared" si="80"/>
        <v>#N/A</v>
      </c>
      <c r="CH64" s="183" t="e">
        <f t="shared" si="81"/>
        <v>#N/A</v>
      </c>
      <c r="CI64" s="183" t="e">
        <f t="shared" si="82"/>
        <v>#N/A</v>
      </c>
      <c r="CJ64" s="184" t="e">
        <f t="shared" si="83"/>
        <v>#N/A</v>
      </c>
      <c r="CK64" s="177"/>
    </row>
    <row r="65" spans="5:89" ht="16.5" customHeight="1" x14ac:dyDescent="0.35">
      <c r="E65" s="33" t="s">
        <v>3</v>
      </c>
      <c r="F65" s="35" t="s">
        <v>3</v>
      </c>
      <c r="G65" s="10" t="s">
        <v>200</v>
      </c>
      <c r="H65" s="11" t="s">
        <v>200</v>
      </c>
      <c r="I65" s="12"/>
      <c r="J65" s="14"/>
      <c r="K65" s="26"/>
      <c r="L65" s="12"/>
      <c r="M65" s="14"/>
      <c r="N65" s="138"/>
      <c r="O65" s="140"/>
      <c r="P65" s="195">
        <f t="shared" si="33"/>
        <v>0</v>
      </c>
      <c r="Q65" s="20" t="e">
        <f>_xlfn.XLOOKUP(G65,'Content to Structure Ratios'!$D$3:$D$55,'Content to Structure Ratios'!$E$3:$E$55)</f>
        <v>#N/A</v>
      </c>
      <c r="R65" s="183" t="e">
        <f t="shared" si="34"/>
        <v>#N/A</v>
      </c>
      <c r="S65" s="13"/>
      <c r="T65" s="14"/>
      <c r="U65" s="15"/>
      <c r="V65" s="179">
        <f t="shared" si="84"/>
        <v>0</v>
      </c>
      <c r="W65" s="192"/>
      <c r="X65" s="22"/>
      <c r="Y65" s="16"/>
      <c r="Z65" s="16"/>
      <c r="AA65" s="16"/>
      <c r="AB65" s="16"/>
      <c r="AC65" s="16"/>
      <c r="AD65" s="16"/>
      <c r="AE65" s="16"/>
      <c r="AF65" s="16"/>
      <c r="AG65" s="16"/>
      <c r="AH65" s="177"/>
      <c r="AI65" s="178">
        <f t="shared" si="86"/>
        <v>0</v>
      </c>
      <c r="AJ65" s="179">
        <f t="shared" si="85"/>
        <v>0</v>
      </c>
      <c r="AK65" s="179">
        <f t="shared" si="87"/>
        <v>0</v>
      </c>
      <c r="AL65" s="179">
        <f t="shared" si="88"/>
        <v>0</v>
      </c>
      <c r="AM65" s="179">
        <f t="shared" si="89"/>
        <v>0</v>
      </c>
      <c r="AN65" s="179">
        <f t="shared" si="90"/>
        <v>0</v>
      </c>
      <c r="AO65" s="179">
        <f t="shared" si="91"/>
        <v>0</v>
      </c>
      <c r="AP65" s="179">
        <f t="shared" si="92"/>
        <v>0</v>
      </c>
      <c r="AQ65" s="179">
        <f t="shared" si="93"/>
        <v>0</v>
      </c>
      <c r="AR65" s="180">
        <f t="shared" si="94"/>
        <v>0</v>
      </c>
      <c r="AS65" s="181"/>
      <c r="AT65" s="166">
        <f t="shared" si="95"/>
        <v>0</v>
      </c>
      <c r="AU65" s="87">
        <f t="shared" si="96"/>
        <v>0</v>
      </c>
      <c r="AV65" s="87">
        <f t="shared" si="97"/>
        <v>0</v>
      </c>
      <c r="AW65" s="87">
        <f t="shared" si="98"/>
        <v>0</v>
      </c>
      <c r="AX65" s="87">
        <f t="shared" si="99"/>
        <v>0</v>
      </c>
      <c r="AY65" s="87">
        <f t="shared" si="100"/>
        <v>0</v>
      </c>
      <c r="AZ65" s="87">
        <f t="shared" si="101"/>
        <v>0</v>
      </c>
      <c r="BA65" s="87">
        <f t="shared" si="102"/>
        <v>0</v>
      </c>
      <c r="BB65" s="87">
        <f t="shared" si="103"/>
        <v>0</v>
      </c>
      <c r="BC65" s="157">
        <f t="shared" si="104"/>
        <v>0</v>
      </c>
      <c r="BD65" s="177"/>
      <c r="BE65" s="182" t="e" cm="1">
        <f t="array" ref="BE65">IF(AT65="no inundation",0,(_xlfn.XLOOKUP(AT65,Depths,_xlfn.XLOOKUP($G65,Structures,StructureDamages),,-1)+(AT65-MAX(IF(Depths&lt;AT65,Depths)))*(_xlfn.XLOOKUP(AT65,Depths,_xlfn.XLOOKUP($G65,Structures,StructureDamages),,1)-_xlfn.XLOOKUP(AT65,Depths,_xlfn.XLOOKUP($G65,Structures,StructureDamages),,-1))/(MIN(IF(Depths&gt;AT65,Depths))-MAX(IF(Depths&lt;AT65,Depths))))*$P65)</f>
        <v>#N/A</v>
      </c>
      <c r="BF65" s="183" t="e" cm="1">
        <f t="array" ref="BF65">IF(AU65="no inundation",0,(_xlfn.XLOOKUP(AU65,Depths,_xlfn.XLOOKUP($G65,Structures,StructureDamages),,-1)+(AU65-MAX(IF(Depths&lt;AU65,Depths)))*(_xlfn.XLOOKUP(AU65,Depths,_xlfn.XLOOKUP($G65,Structures,StructureDamages),,1)-_xlfn.XLOOKUP(AU65,Depths,_xlfn.XLOOKUP($G65,Structures,StructureDamages),,-1))/(MIN(IF(Depths&gt;AU65,Depths))-MAX(IF(Depths&lt;AU65,Depths))))*$P65)</f>
        <v>#N/A</v>
      </c>
      <c r="BG65" s="183" t="e" cm="1">
        <f t="array" ref="BG65">IF(AV65="no inundation",0,(_xlfn.XLOOKUP(AV65,Depths,_xlfn.XLOOKUP($G65,Structures,StructureDamages),,-1)+(AV65-MAX(IF(Depths&lt;AV65,Depths)))*(_xlfn.XLOOKUP(AV65,Depths,_xlfn.XLOOKUP($G65,Structures,StructureDamages),,1)-_xlfn.XLOOKUP(AV65,Depths,_xlfn.XLOOKUP($G65,Structures,StructureDamages),,-1))/(MIN(IF(Depths&gt;AV65,Depths))-MAX(IF(Depths&lt;AV65,Depths))))*$P65)</f>
        <v>#N/A</v>
      </c>
      <c r="BH65" s="183" t="e" cm="1">
        <f t="array" ref="BH65">IF(AW65="no inundation",0,(_xlfn.XLOOKUP(AW65,Depths,_xlfn.XLOOKUP($G65,Structures,StructureDamages),,-1)+(AW65-MAX(IF(Depths&lt;AW65,Depths)))*(_xlfn.XLOOKUP(AW65,Depths,_xlfn.XLOOKUP($G65,Structures,StructureDamages),,1)-_xlfn.XLOOKUP(AW65,Depths,_xlfn.XLOOKUP($G65,Structures,StructureDamages),,-1))/(MIN(IF(Depths&gt;AW65,Depths))-MAX(IF(Depths&lt;AW65,Depths))))*$P65)</f>
        <v>#N/A</v>
      </c>
      <c r="BI65" s="183" t="e" cm="1">
        <f t="array" ref="BI65">IF(AX65="no inundation",0,(_xlfn.XLOOKUP(AX65,Depths,_xlfn.XLOOKUP($G65,Structures,StructureDamages),,-1)+(AX65-MAX(IF(Depths&lt;AX65,Depths)))*(_xlfn.XLOOKUP(AX65,Depths,_xlfn.XLOOKUP($G65,Structures,StructureDamages),,1)-_xlfn.XLOOKUP(AX65,Depths,_xlfn.XLOOKUP($G65,Structures,StructureDamages),,-1))/(MIN(IF(Depths&gt;AX65,Depths))-MAX(IF(Depths&lt;AX65,Depths))))*$P65)</f>
        <v>#N/A</v>
      </c>
      <c r="BJ65" s="183" t="e" cm="1">
        <f t="array" ref="BJ65">IF(AY65="no inundation",0,(_xlfn.XLOOKUP(AY65,Depths,_xlfn.XLOOKUP($G65,Structures,StructureDamages),,-1)+(AY65-MAX(IF(Depths&lt;AY65,Depths)))*(_xlfn.XLOOKUP(AY65,Depths,_xlfn.XLOOKUP($G65,Structures,StructureDamages),,1)-_xlfn.XLOOKUP(AY65,Depths,_xlfn.XLOOKUP($G65,Structures,StructureDamages),,-1))/(MIN(IF(Depths&gt;AY65,Depths))-MAX(IF(Depths&lt;AY65,Depths))))*$P65)</f>
        <v>#N/A</v>
      </c>
      <c r="BK65" s="183" t="e" cm="1">
        <f t="array" ref="BK65">IF(AZ65="no inundation",0,(_xlfn.XLOOKUP(AZ65,Depths,_xlfn.XLOOKUP($G65,Structures,StructureDamages),,-1)+(AZ65-MAX(IF(Depths&lt;AZ65,Depths)))*(_xlfn.XLOOKUP(AZ65,Depths,_xlfn.XLOOKUP($G65,Structures,StructureDamages),,1)-_xlfn.XLOOKUP(AZ65,Depths,_xlfn.XLOOKUP($G65,Structures,StructureDamages),,-1))/(MIN(IF(Depths&gt;AZ65,Depths))-MAX(IF(Depths&lt;AZ65,Depths))))*$P65)</f>
        <v>#N/A</v>
      </c>
      <c r="BL65" s="183" t="e" cm="1">
        <f t="array" ref="BL65">IF(BA65="no inundation",0,(_xlfn.XLOOKUP(BA65,Depths,_xlfn.XLOOKUP($G65,Structures,StructureDamages),,-1)+(BA65-MAX(IF(Depths&lt;BA65,Depths)))*(_xlfn.XLOOKUP(BA65,Depths,_xlfn.XLOOKUP($G65,Structures,StructureDamages),,1)-_xlfn.XLOOKUP(BA65,Depths,_xlfn.XLOOKUP($G65,Structures,StructureDamages),,-1))/(MIN(IF(Depths&gt;BA65,Depths))-MAX(IF(Depths&lt;BA65,Depths))))*$P65)</f>
        <v>#N/A</v>
      </c>
      <c r="BM65" s="183" t="e" cm="1">
        <f t="array" ref="BM65">IF(BB65="no inundation",0,(_xlfn.XLOOKUP(BB65,Depths,_xlfn.XLOOKUP($G65,Structures,StructureDamages),,-1)+(BB65-MAX(IF(Depths&lt;BB65,Depths)))*(_xlfn.XLOOKUP(BB65,Depths,_xlfn.XLOOKUP($G65,Structures,StructureDamages),,1)-_xlfn.XLOOKUP(BB65,Depths,_xlfn.XLOOKUP($G65,Structures,StructureDamages),,-1))/(MIN(IF(Depths&gt;BB65,Depths))-MAX(IF(Depths&lt;BB65,Depths))))*$P65)</f>
        <v>#N/A</v>
      </c>
      <c r="BN65" s="184" t="e" cm="1">
        <f t="array" ref="BN65">IF(BC65="no inundation",0,(_xlfn.XLOOKUP(BC65,Depths,_xlfn.XLOOKUP($G65,Structures,StructureDamages),,-1)+(BC65-MAX(IF(Depths&lt;BC65,Depths)))*(_xlfn.XLOOKUP(BC65,Depths,_xlfn.XLOOKUP($G65,Structures,StructureDamages),,1)-_xlfn.XLOOKUP(BC65,Depths,_xlfn.XLOOKUP($G65,Structures,StructureDamages),,-1))/(MIN(IF(Depths&gt;BC65,Depths))-MAX(IF(Depths&lt;BC65,Depths))))*$P65)</f>
        <v>#N/A</v>
      </c>
      <c r="BO65" s="185"/>
      <c r="BP65" s="182" t="e" cm="1">
        <f t="array" ref="BP65">IF(AT65="no inundation",0,(_xlfn.XLOOKUP(AT65,Depths,_xlfn.XLOOKUP($G65,Structures,ContentDamages),,-1)+(AT65-MAX(IF(Depths&lt;AT65,Depths)))*(_xlfn.XLOOKUP(AT65,Depths,_xlfn.XLOOKUP($G65,Structures,ContentDamages),,1)-_xlfn.XLOOKUP(AT65,Depths,_xlfn.XLOOKUP($G65,Structures,ContentDamages),,-1))/(MIN(IF(Depths&gt;AT65,Depths))-MAX(IF(Depths&lt;AT65,Depths))))*$R65)</f>
        <v>#N/A</v>
      </c>
      <c r="BQ65" s="183" t="e" cm="1">
        <f t="array" ref="BQ65">IF(AU65="no inundation",0,(_xlfn.XLOOKUP(AU65,Depths,_xlfn.XLOOKUP($G65,Structures,ContentDamages),,-1)+(AU65-MAX(IF(Depths&lt;AU65,Depths)))*(_xlfn.XLOOKUP(AU65,Depths,_xlfn.XLOOKUP($G65,Structures,ContentDamages),,1)-_xlfn.XLOOKUP(AU65,Depths,_xlfn.XLOOKUP($G65,Structures,ContentDamages),,-1))/(MIN(IF(Depths&gt;AU65,Depths))-MAX(IF(Depths&lt;AU65,Depths))))*$R65)</f>
        <v>#N/A</v>
      </c>
      <c r="BR65" s="183" t="e" cm="1">
        <f t="array" ref="BR65">IF(AV65="no inundation",0,(_xlfn.XLOOKUP(AV65,Depths,_xlfn.XLOOKUP($G65,Structures,ContentDamages),,-1)+(AV65-MAX(IF(Depths&lt;AV65,Depths)))*(_xlfn.XLOOKUP(AV65,Depths,_xlfn.XLOOKUP($G65,Structures,ContentDamages),,1)-_xlfn.XLOOKUP(AV65,Depths,_xlfn.XLOOKUP($G65,Structures,ContentDamages),,-1))/(MIN(IF(Depths&gt;AV65,Depths))-MAX(IF(Depths&lt;AV65,Depths))))*$R65)</f>
        <v>#N/A</v>
      </c>
      <c r="BS65" s="183" t="e" cm="1">
        <f t="array" ref="BS65">IF(AW65="no inundation",0,(_xlfn.XLOOKUP(AW65,Depths,_xlfn.XLOOKUP($G65,Structures,ContentDamages),,-1)+(AW65-MAX(IF(Depths&lt;AW65,Depths)))*(_xlfn.XLOOKUP(AW65,Depths,_xlfn.XLOOKUP($G65,Structures,ContentDamages),,1)-_xlfn.XLOOKUP(AW65,Depths,_xlfn.XLOOKUP($G65,Structures,ContentDamages),,-1))/(MIN(IF(Depths&gt;AW65,Depths))-MAX(IF(Depths&lt;AW65,Depths))))*$R65)</f>
        <v>#N/A</v>
      </c>
      <c r="BT65" s="183" t="e" cm="1">
        <f t="array" ref="BT65">IF(AX65="no inundation",0,(_xlfn.XLOOKUP(AX65,Depths,_xlfn.XLOOKUP($G65,Structures,ContentDamages),,-1)+(AX65-MAX(IF(Depths&lt;AX65,Depths)))*(_xlfn.XLOOKUP(AX65,Depths,_xlfn.XLOOKUP($G65,Structures,ContentDamages),,1)-_xlfn.XLOOKUP(AX65,Depths,_xlfn.XLOOKUP($G65,Structures,ContentDamages),,-1))/(MIN(IF(Depths&gt;AX65,Depths))-MAX(IF(Depths&lt;AX65,Depths))))*$R65)</f>
        <v>#N/A</v>
      </c>
      <c r="BU65" s="183" t="e" cm="1">
        <f t="array" ref="BU65">IF(AY65="no inundation",0,(_xlfn.XLOOKUP(AY65,Depths,_xlfn.XLOOKUP($G65,Structures,ContentDamages),,-1)+(AY65-MAX(IF(Depths&lt;AY65,Depths)))*(_xlfn.XLOOKUP(AY65,Depths,_xlfn.XLOOKUP($G65,Structures,ContentDamages),,1)-_xlfn.XLOOKUP(AY65,Depths,_xlfn.XLOOKUP($G65,Structures,ContentDamages),,-1))/(MIN(IF(Depths&gt;AY65,Depths))-MAX(IF(Depths&lt;AY65,Depths))))*$R65)</f>
        <v>#N/A</v>
      </c>
      <c r="BV65" s="183" t="e" cm="1">
        <f t="array" ref="BV65">IF(AZ65="no inundation",0,(_xlfn.XLOOKUP(AZ65,Depths,_xlfn.XLOOKUP($G65,Structures,ContentDamages),,-1)+(AZ65-MAX(IF(Depths&lt;AZ65,Depths)))*(_xlfn.XLOOKUP(AZ65,Depths,_xlfn.XLOOKUP($G65,Structures,ContentDamages),,1)-_xlfn.XLOOKUP(AZ65,Depths,_xlfn.XLOOKUP($G65,Structures,ContentDamages),,-1))/(MIN(IF(Depths&gt;AZ65,Depths))-MAX(IF(Depths&lt;AZ65,Depths))))*$R65)</f>
        <v>#N/A</v>
      </c>
      <c r="BW65" s="183" t="e" cm="1">
        <f t="array" ref="BW65">IF(BA65="no inundation",0,(_xlfn.XLOOKUP(BA65,Depths,_xlfn.XLOOKUP($G65,Structures,ContentDamages),,-1)+(BA65-MAX(IF(Depths&lt;BA65,Depths)))*(_xlfn.XLOOKUP(BA65,Depths,_xlfn.XLOOKUP($G65,Structures,ContentDamages),,1)-_xlfn.XLOOKUP(BA65,Depths,_xlfn.XLOOKUP($G65,Structures,ContentDamages),,-1))/(MIN(IF(Depths&gt;BA65,Depths))-MAX(IF(Depths&lt;BA65,Depths))))*$R65)</f>
        <v>#N/A</v>
      </c>
      <c r="BX65" s="183" t="e" cm="1">
        <f t="array" ref="BX65">IF(BB65="no inundation",0,(_xlfn.XLOOKUP(BB65,Depths,_xlfn.XLOOKUP($G65,Structures,ContentDamages),,-1)+(BB65-MAX(IF(Depths&lt;BB65,Depths)))*(_xlfn.XLOOKUP(BB65,Depths,_xlfn.XLOOKUP($G65,Structures,ContentDamages),,1)-_xlfn.XLOOKUP(BB65,Depths,_xlfn.XLOOKUP($G65,Structures,ContentDamages),,-1))/(MIN(IF(Depths&gt;BB65,Depths))-MAX(IF(Depths&lt;BB65,Depths))))*$R65)</f>
        <v>#N/A</v>
      </c>
      <c r="BY65" s="183" t="e" cm="1">
        <f t="array" ref="BY65">IF(BC65="no inundation",0,(_xlfn.XLOOKUP(BC65,Depths,_xlfn.XLOOKUP($G65,Structures,ContentDamages),,-1)+(BC65-MAX(IF(Depths&lt;BC65,Depths)))*(_xlfn.XLOOKUP(BC65,Depths,_xlfn.XLOOKUP($G65,Structures,ContentDamages),,1)-_xlfn.XLOOKUP(BC65,Depths,_xlfn.XLOOKUP($G65,Structures,ContentDamages),,-1))/(MIN(IF(Depths&gt;BC65,Depths))-MAX(IF(Depths&lt;BC65,Depths))))*$R65)</f>
        <v>#N/A</v>
      </c>
      <c r="BZ65" s="181"/>
      <c r="CA65" s="182" t="e">
        <f t="shared" si="74"/>
        <v>#N/A</v>
      </c>
      <c r="CB65" s="183" t="e">
        <f t="shared" si="75"/>
        <v>#N/A</v>
      </c>
      <c r="CC65" s="183" t="e">
        <f t="shared" si="76"/>
        <v>#N/A</v>
      </c>
      <c r="CD65" s="183" t="e">
        <f t="shared" si="77"/>
        <v>#N/A</v>
      </c>
      <c r="CE65" s="183" t="e">
        <f t="shared" si="78"/>
        <v>#N/A</v>
      </c>
      <c r="CF65" s="183" t="e">
        <f t="shared" si="79"/>
        <v>#N/A</v>
      </c>
      <c r="CG65" s="183" t="e">
        <f t="shared" si="80"/>
        <v>#N/A</v>
      </c>
      <c r="CH65" s="183" t="e">
        <f t="shared" si="81"/>
        <v>#N/A</v>
      </c>
      <c r="CI65" s="183" t="e">
        <f t="shared" si="82"/>
        <v>#N/A</v>
      </c>
      <c r="CJ65" s="184" t="e">
        <f t="shared" si="83"/>
        <v>#N/A</v>
      </c>
      <c r="CK65" s="177"/>
    </row>
    <row r="66" spans="5:89" ht="16.5" customHeight="1" x14ac:dyDescent="0.35">
      <c r="E66" s="33" t="s">
        <v>3</v>
      </c>
      <c r="F66" s="35" t="s">
        <v>3</v>
      </c>
      <c r="G66" s="10" t="s">
        <v>200</v>
      </c>
      <c r="H66" s="11" t="s">
        <v>200</v>
      </c>
      <c r="I66" s="12"/>
      <c r="J66" s="14"/>
      <c r="K66" s="26"/>
      <c r="L66" s="12"/>
      <c r="M66" s="14"/>
      <c r="N66" s="138"/>
      <c r="O66" s="140"/>
      <c r="P66" s="195">
        <f t="shared" si="33"/>
        <v>0</v>
      </c>
      <c r="Q66" s="20" t="e">
        <f>_xlfn.XLOOKUP(G66,'Content to Structure Ratios'!$D$3:$D$55,'Content to Structure Ratios'!$E$3:$E$55)</f>
        <v>#N/A</v>
      </c>
      <c r="R66" s="183" t="e">
        <f t="shared" si="34"/>
        <v>#N/A</v>
      </c>
      <c r="S66" s="13"/>
      <c r="T66" s="14"/>
      <c r="U66" s="15"/>
      <c r="V66" s="179">
        <f t="shared" si="84"/>
        <v>0</v>
      </c>
      <c r="W66" s="192"/>
      <c r="X66" s="22"/>
      <c r="Y66" s="16"/>
      <c r="Z66" s="16"/>
      <c r="AA66" s="16"/>
      <c r="AB66" s="16"/>
      <c r="AC66" s="16"/>
      <c r="AD66" s="16"/>
      <c r="AE66" s="16"/>
      <c r="AF66" s="16"/>
      <c r="AG66" s="16"/>
      <c r="AH66" s="177"/>
      <c r="AI66" s="178">
        <f t="shared" si="86"/>
        <v>0</v>
      </c>
      <c r="AJ66" s="179">
        <f t="shared" si="85"/>
        <v>0</v>
      </c>
      <c r="AK66" s="179">
        <f t="shared" si="87"/>
        <v>0</v>
      </c>
      <c r="AL66" s="179">
        <f t="shared" si="88"/>
        <v>0</v>
      </c>
      <c r="AM66" s="179">
        <f t="shared" si="89"/>
        <v>0</v>
      </c>
      <c r="AN66" s="179">
        <f t="shared" si="90"/>
        <v>0</v>
      </c>
      <c r="AO66" s="179">
        <f t="shared" si="91"/>
        <v>0</v>
      </c>
      <c r="AP66" s="179">
        <f t="shared" si="92"/>
        <v>0</v>
      </c>
      <c r="AQ66" s="179">
        <f t="shared" si="93"/>
        <v>0</v>
      </c>
      <c r="AR66" s="180">
        <f t="shared" si="94"/>
        <v>0</v>
      </c>
      <c r="AS66" s="181"/>
      <c r="AT66" s="166">
        <f t="shared" si="95"/>
        <v>0</v>
      </c>
      <c r="AU66" s="87">
        <f t="shared" si="96"/>
        <v>0</v>
      </c>
      <c r="AV66" s="87">
        <f t="shared" si="97"/>
        <v>0</v>
      </c>
      <c r="AW66" s="87">
        <f t="shared" si="98"/>
        <v>0</v>
      </c>
      <c r="AX66" s="87">
        <f t="shared" si="99"/>
        <v>0</v>
      </c>
      <c r="AY66" s="87">
        <f t="shared" si="100"/>
        <v>0</v>
      </c>
      <c r="AZ66" s="87">
        <f t="shared" si="101"/>
        <v>0</v>
      </c>
      <c r="BA66" s="87">
        <f t="shared" si="102"/>
        <v>0</v>
      </c>
      <c r="BB66" s="87">
        <f t="shared" si="103"/>
        <v>0</v>
      </c>
      <c r="BC66" s="157">
        <f t="shared" si="104"/>
        <v>0</v>
      </c>
      <c r="BD66" s="177"/>
      <c r="BE66" s="182" t="e" cm="1">
        <f t="array" ref="BE66">IF(AT66="no inundation",0,(_xlfn.XLOOKUP(AT66,Depths,_xlfn.XLOOKUP($G66,Structures,StructureDamages),,-1)+(AT66-MAX(IF(Depths&lt;AT66,Depths)))*(_xlfn.XLOOKUP(AT66,Depths,_xlfn.XLOOKUP($G66,Structures,StructureDamages),,1)-_xlfn.XLOOKUP(AT66,Depths,_xlfn.XLOOKUP($G66,Structures,StructureDamages),,-1))/(MIN(IF(Depths&gt;AT66,Depths))-MAX(IF(Depths&lt;AT66,Depths))))*$P66)</f>
        <v>#N/A</v>
      </c>
      <c r="BF66" s="183" t="e" cm="1">
        <f t="array" ref="BF66">IF(AU66="no inundation",0,(_xlfn.XLOOKUP(AU66,Depths,_xlfn.XLOOKUP($G66,Structures,StructureDamages),,-1)+(AU66-MAX(IF(Depths&lt;AU66,Depths)))*(_xlfn.XLOOKUP(AU66,Depths,_xlfn.XLOOKUP($G66,Structures,StructureDamages),,1)-_xlfn.XLOOKUP(AU66,Depths,_xlfn.XLOOKUP($G66,Structures,StructureDamages),,-1))/(MIN(IF(Depths&gt;AU66,Depths))-MAX(IF(Depths&lt;AU66,Depths))))*$P66)</f>
        <v>#N/A</v>
      </c>
      <c r="BG66" s="183" t="e" cm="1">
        <f t="array" ref="BG66">IF(AV66="no inundation",0,(_xlfn.XLOOKUP(AV66,Depths,_xlfn.XLOOKUP($G66,Structures,StructureDamages),,-1)+(AV66-MAX(IF(Depths&lt;AV66,Depths)))*(_xlfn.XLOOKUP(AV66,Depths,_xlfn.XLOOKUP($G66,Structures,StructureDamages),,1)-_xlfn.XLOOKUP(AV66,Depths,_xlfn.XLOOKUP($G66,Structures,StructureDamages),,-1))/(MIN(IF(Depths&gt;AV66,Depths))-MAX(IF(Depths&lt;AV66,Depths))))*$P66)</f>
        <v>#N/A</v>
      </c>
      <c r="BH66" s="183" t="e" cm="1">
        <f t="array" ref="BH66">IF(AW66="no inundation",0,(_xlfn.XLOOKUP(AW66,Depths,_xlfn.XLOOKUP($G66,Structures,StructureDamages),,-1)+(AW66-MAX(IF(Depths&lt;AW66,Depths)))*(_xlfn.XLOOKUP(AW66,Depths,_xlfn.XLOOKUP($G66,Structures,StructureDamages),,1)-_xlfn.XLOOKUP(AW66,Depths,_xlfn.XLOOKUP($G66,Structures,StructureDamages),,-1))/(MIN(IF(Depths&gt;AW66,Depths))-MAX(IF(Depths&lt;AW66,Depths))))*$P66)</f>
        <v>#N/A</v>
      </c>
      <c r="BI66" s="183" t="e" cm="1">
        <f t="array" ref="BI66">IF(AX66="no inundation",0,(_xlfn.XLOOKUP(AX66,Depths,_xlfn.XLOOKUP($G66,Structures,StructureDamages),,-1)+(AX66-MAX(IF(Depths&lt;AX66,Depths)))*(_xlfn.XLOOKUP(AX66,Depths,_xlfn.XLOOKUP($G66,Structures,StructureDamages),,1)-_xlfn.XLOOKUP(AX66,Depths,_xlfn.XLOOKUP($G66,Structures,StructureDamages),,-1))/(MIN(IF(Depths&gt;AX66,Depths))-MAX(IF(Depths&lt;AX66,Depths))))*$P66)</f>
        <v>#N/A</v>
      </c>
      <c r="BJ66" s="183" t="e" cm="1">
        <f t="array" ref="BJ66">IF(AY66="no inundation",0,(_xlfn.XLOOKUP(AY66,Depths,_xlfn.XLOOKUP($G66,Structures,StructureDamages),,-1)+(AY66-MAX(IF(Depths&lt;AY66,Depths)))*(_xlfn.XLOOKUP(AY66,Depths,_xlfn.XLOOKUP($G66,Structures,StructureDamages),,1)-_xlfn.XLOOKUP(AY66,Depths,_xlfn.XLOOKUP($G66,Structures,StructureDamages),,-1))/(MIN(IF(Depths&gt;AY66,Depths))-MAX(IF(Depths&lt;AY66,Depths))))*$P66)</f>
        <v>#N/A</v>
      </c>
      <c r="BK66" s="183" t="e" cm="1">
        <f t="array" ref="BK66">IF(AZ66="no inundation",0,(_xlfn.XLOOKUP(AZ66,Depths,_xlfn.XLOOKUP($G66,Structures,StructureDamages),,-1)+(AZ66-MAX(IF(Depths&lt;AZ66,Depths)))*(_xlfn.XLOOKUP(AZ66,Depths,_xlfn.XLOOKUP($G66,Structures,StructureDamages),,1)-_xlfn.XLOOKUP(AZ66,Depths,_xlfn.XLOOKUP($G66,Structures,StructureDamages),,-1))/(MIN(IF(Depths&gt;AZ66,Depths))-MAX(IF(Depths&lt;AZ66,Depths))))*$P66)</f>
        <v>#N/A</v>
      </c>
      <c r="BL66" s="183" t="e" cm="1">
        <f t="array" ref="BL66">IF(BA66="no inundation",0,(_xlfn.XLOOKUP(BA66,Depths,_xlfn.XLOOKUP($G66,Structures,StructureDamages),,-1)+(BA66-MAX(IF(Depths&lt;BA66,Depths)))*(_xlfn.XLOOKUP(BA66,Depths,_xlfn.XLOOKUP($G66,Structures,StructureDamages),,1)-_xlfn.XLOOKUP(BA66,Depths,_xlfn.XLOOKUP($G66,Structures,StructureDamages),,-1))/(MIN(IF(Depths&gt;BA66,Depths))-MAX(IF(Depths&lt;BA66,Depths))))*$P66)</f>
        <v>#N/A</v>
      </c>
      <c r="BM66" s="183" t="e" cm="1">
        <f t="array" ref="BM66">IF(BB66="no inundation",0,(_xlfn.XLOOKUP(BB66,Depths,_xlfn.XLOOKUP($G66,Structures,StructureDamages),,-1)+(BB66-MAX(IF(Depths&lt;BB66,Depths)))*(_xlfn.XLOOKUP(BB66,Depths,_xlfn.XLOOKUP($G66,Structures,StructureDamages),,1)-_xlfn.XLOOKUP(BB66,Depths,_xlfn.XLOOKUP($G66,Structures,StructureDamages),,-1))/(MIN(IF(Depths&gt;BB66,Depths))-MAX(IF(Depths&lt;BB66,Depths))))*$P66)</f>
        <v>#N/A</v>
      </c>
      <c r="BN66" s="184" t="e" cm="1">
        <f t="array" ref="BN66">IF(BC66="no inundation",0,(_xlfn.XLOOKUP(BC66,Depths,_xlfn.XLOOKUP($G66,Structures,StructureDamages),,-1)+(BC66-MAX(IF(Depths&lt;BC66,Depths)))*(_xlfn.XLOOKUP(BC66,Depths,_xlfn.XLOOKUP($G66,Structures,StructureDamages),,1)-_xlfn.XLOOKUP(BC66,Depths,_xlfn.XLOOKUP($G66,Structures,StructureDamages),,-1))/(MIN(IF(Depths&gt;BC66,Depths))-MAX(IF(Depths&lt;BC66,Depths))))*$P66)</f>
        <v>#N/A</v>
      </c>
      <c r="BO66" s="185"/>
      <c r="BP66" s="182" t="e" cm="1">
        <f t="array" ref="BP66">IF(AT66="no inundation",0,(_xlfn.XLOOKUP(AT66,Depths,_xlfn.XLOOKUP($G66,Structures,ContentDamages),,-1)+(AT66-MAX(IF(Depths&lt;AT66,Depths)))*(_xlfn.XLOOKUP(AT66,Depths,_xlfn.XLOOKUP($G66,Structures,ContentDamages),,1)-_xlfn.XLOOKUP(AT66,Depths,_xlfn.XLOOKUP($G66,Structures,ContentDamages),,-1))/(MIN(IF(Depths&gt;AT66,Depths))-MAX(IF(Depths&lt;AT66,Depths))))*$R66)</f>
        <v>#N/A</v>
      </c>
      <c r="BQ66" s="183" t="e" cm="1">
        <f t="array" ref="BQ66">IF(AU66="no inundation",0,(_xlfn.XLOOKUP(AU66,Depths,_xlfn.XLOOKUP($G66,Structures,ContentDamages),,-1)+(AU66-MAX(IF(Depths&lt;AU66,Depths)))*(_xlfn.XLOOKUP(AU66,Depths,_xlfn.XLOOKUP($G66,Structures,ContentDamages),,1)-_xlfn.XLOOKUP(AU66,Depths,_xlfn.XLOOKUP($G66,Structures,ContentDamages),,-1))/(MIN(IF(Depths&gt;AU66,Depths))-MAX(IF(Depths&lt;AU66,Depths))))*$R66)</f>
        <v>#N/A</v>
      </c>
      <c r="BR66" s="183" t="e" cm="1">
        <f t="array" ref="BR66">IF(AV66="no inundation",0,(_xlfn.XLOOKUP(AV66,Depths,_xlfn.XLOOKUP($G66,Structures,ContentDamages),,-1)+(AV66-MAX(IF(Depths&lt;AV66,Depths)))*(_xlfn.XLOOKUP(AV66,Depths,_xlfn.XLOOKUP($G66,Structures,ContentDamages),,1)-_xlfn.XLOOKUP(AV66,Depths,_xlfn.XLOOKUP($G66,Structures,ContentDamages),,-1))/(MIN(IF(Depths&gt;AV66,Depths))-MAX(IF(Depths&lt;AV66,Depths))))*$R66)</f>
        <v>#N/A</v>
      </c>
      <c r="BS66" s="183" t="e" cm="1">
        <f t="array" ref="BS66">IF(AW66="no inundation",0,(_xlfn.XLOOKUP(AW66,Depths,_xlfn.XLOOKUP($G66,Structures,ContentDamages),,-1)+(AW66-MAX(IF(Depths&lt;AW66,Depths)))*(_xlfn.XLOOKUP(AW66,Depths,_xlfn.XLOOKUP($G66,Structures,ContentDamages),,1)-_xlfn.XLOOKUP(AW66,Depths,_xlfn.XLOOKUP($G66,Structures,ContentDamages),,-1))/(MIN(IF(Depths&gt;AW66,Depths))-MAX(IF(Depths&lt;AW66,Depths))))*$R66)</f>
        <v>#N/A</v>
      </c>
      <c r="BT66" s="183" t="e" cm="1">
        <f t="array" ref="BT66">IF(AX66="no inundation",0,(_xlfn.XLOOKUP(AX66,Depths,_xlfn.XLOOKUP($G66,Structures,ContentDamages),,-1)+(AX66-MAX(IF(Depths&lt;AX66,Depths)))*(_xlfn.XLOOKUP(AX66,Depths,_xlfn.XLOOKUP($G66,Structures,ContentDamages),,1)-_xlfn.XLOOKUP(AX66,Depths,_xlfn.XLOOKUP($G66,Structures,ContentDamages),,-1))/(MIN(IF(Depths&gt;AX66,Depths))-MAX(IF(Depths&lt;AX66,Depths))))*$R66)</f>
        <v>#N/A</v>
      </c>
      <c r="BU66" s="183" t="e" cm="1">
        <f t="array" ref="BU66">IF(AY66="no inundation",0,(_xlfn.XLOOKUP(AY66,Depths,_xlfn.XLOOKUP($G66,Structures,ContentDamages),,-1)+(AY66-MAX(IF(Depths&lt;AY66,Depths)))*(_xlfn.XLOOKUP(AY66,Depths,_xlfn.XLOOKUP($G66,Structures,ContentDamages),,1)-_xlfn.XLOOKUP(AY66,Depths,_xlfn.XLOOKUP($G66,Structures,ContentDamages),,-1))/(MIN(IF(Depths&gt;AY66,Depths))-MAX(IF(Depths&lt;AY66,Depths))))*$R66)</f>
        <v>#N/A</v>
      </c>
      <c r="BV66" s="183" t="e" cm="1">
        <f t="array" ref="BV66">IF(AZ66="no inundation",0,(_xlfn.XLOOKUP(AZ66,Depths,_xlfn.XLOOKUP($G66,Structures,ContentDamages),,-1)+(AZ66-MAX(IF(Depths&lt;AZ66,Depths)))*(_xlfn.XLOOKUP(AZ66,Depths,_xlfn.XLOOKUP($G66,Structures,ContentDamages),,1)-_xlfn.XLOOKUP(AZ66,Depths,_xlfn.XLOOKUP($G66,Structures,ContentDamages),,-1))/(MIN(IF(Depths&gt;AZ66,Depths))-MAX(IF(Depths&lt;AZ66,Depths))))*$R66)</f>
        <v>#N/A</v>
      </c>
      <c r="BW66" s="183" t="e" cm="1">
        <f t="array" ref="BW66">IF(BA66="no inundation",0,(_xlfn.XLOOKUP(BA66,Depths,_xlfn.XLOOKUP($G66,Structures,ContentDamages),,-1)+(BA66-MAX(IF(Depths&lt;BA66,Depths)))*(_xlfn.XLOOKUP(BA66,Depths,_xlfn.XLOOKUP($G66,Structures,ContentDamages),,1)-_xlfn.XLOOKUP(BA66,Depths,_xlfn.XLOOKUP($G66,Structures,ContentDamages),,-1))/(MIN(IF(Depths&gt;BA66,Depths))-MAX(IF(Depths&lt;BA66,Depths))))*$R66)</f>
        <v>#N/A</v>
      </c>
      <c r="BX66" s="183" t="e" cm="1">
        <f t="array" ref="BX66">IF(BB66="no inundation",0,(_xlfn.XLOOKUP(BB66,Depths,_xlfn.XLOOKUP($G66,Structures,ContentDamages),,-1)+(BB66-MAX(IF(Depths&lt;BB66,Depths)))*(_xlfn.XLOOKUP(BB66,Depths,_xlfn.XLOOKUP($G66,Structures,ContentDamages),,1)-_xlfn.XLOOKUP(BB66,Depths,_xlfn.XLOOKUP($G66,Structures,ContentDamages),,-1))/(MIN(IF(Depths&gt;BB66,Depths))-MAX(IF(Depths&lt;BB66,Depths))))*$R66)</f>
        <v>#N/A</v>
      </c>
      <c r="BY66" s="183" t="e" cm="1">
        <f t="array" ref="BY66">IF(BC66="no inundation",0,(_xlfn.XLOOKUP(BC66,Depths,_xlfn.XLOOKUP($G66,Structures,ContentDamages),,-1)+(BC66-MAX(IF(Depths&lt;BC66,Depths)))*(_xlfn.XLOOKUP(BC66,Depths,_xlfn.XLOOKUP($G66,Structures,ContentDamages),,1)-_xlfn.XLOOKUP(BC66,Depths,_xlfn.XLOOKUP($G66,Structures,ContentDamages),,-1))/(MIN(IF(Depths&gt;BC66,Depths))-MAX(IF(Depths&lt;BC66,Depths))))*$R66)</f>
        <v>#N/A</v>
      </c>
      <c r="BZ66" s="181"/>
      <c r="CA66" s="182" t="e">
        <f t="shared" si="74"/>
        <v>#N/A</v>
      </c>
      <c r="CB66" s="183" t="e">
        <f t="shared" si="75"/>
        <v>#N/A</v>
      </c>
      <c r="CC66" s="183" t="e">
        <f t="shared" si="76"/>
        <v>#N/A</v>
      </c>
      <c r="CD66" s="183" t="e">
        <f t="shared" si="77"/>
        <v>#N/A</v>
      </c>
      <c r="CE66" s="183" t="e">
        <f t="shared" si="78"/>
        <v>#N/A</v>
      </c>
      <c r="CF66" s="183" t="e">
        <f t="shared" si="79"/>
        <v>#N/A</v>
      </c>
      <c r="CG66" s="183" t="e">
        <f t="shared" si="80"/>
        <v>#N/A</v>
      </c>
      <c r="CH66" s="183" t="e">
        <f t="shared" si="81"/>
        <v>#N/A</v>
      </c>
      <c r="CI66" s="183" t="e">
        <f t="shared" si="82"/>
        <v>#N/A</v>
      </c>
      <c r="CJ66" s="184" t="e">
        <f t="shared" si="83"/>
        <v>#N/A</v>
      </c>
      <c r="CK66" s="177"/>
    </row>
    <row r="67" spans="5:89" ht="16.5" customHeight="1" x14ac:dyDescent="0.35">
      <c r="E67" s="33" t="s">
        <v>3</v>
      </c>
      <c r="F67" s="35" t="s">
        <v>3</v>
      </c>
      <c r="G67" s="10" t="s">
        <v>200</v>
      </c>
      <c r="H67" s="11" t="s">
        <v>200</v>
      </c>
      <c r="I67" s="12"/>
      <c r="J67" s="14"/>
      <c r="K67" s="26"/>
      <c r="L67" s="12"/>
      <c r="M67" s="14"/>
      <c r="N67" s="138"/>
      <c r="O67" s="140"/>
      <c r="P67" s="195">
        <f t="shared" si="33"/>
        <v>0</v>
      </c>
      <c r="Q67" s="20" t="e">
        <f>_xlfn.XLOOKUP(G67,'Content to Structure Ratios'!$D$3:$D$55,'Content to Structure Ratios'!$E$3:$E$55)</f>
        <v>#N/A</v>
      </c>
      <c r="R67" s="183" t="e">
        <f t="shared" si="34"/>
        <v>#N/A</v>
      </c>
      <c r="S67" s="13"/>
      <c r="T67" s="14"/>
      <c r="U67" s="15"/>
      <c r="V67" s="179">
        <f t="shared" si="84"/>
        <v>0</v>
      </c>
      <c r="W67" s="192"/>
      <c r="X67" s="22"/>
      <c r="Y67" s="16"/>
      <c r="Z67" s="16"/>
      <c r="AA67" s="16"/>
      <c r="AB67" s="16"/>
      <c r="AC67" s="16"/>
      <c r="AD67" s="16"/>
      <c r="AE67" s="16"/>
      <c r="AF67" s="16"/>
      <c r="AG67" s="16"/>
      <c r="AH67" s="177"/>
      <c r="AI67" s="178">
        <f t="shared" si="86"/>
        <v>0</v>
      </c>
      <c r="AJ67" s="179">
        <f t="shared" si="85"/>
        <v>0</v>
      </c>
      <c r="AK67" s="179">
        <f t="shared" si="87"/>
        <v>0</v>
      </c>
      <c r="AL67" s="179">
        <f t="shared" si="88"/>
        <v>0</v>
      </c>
      <c r="AM67" s="179">
        <f t="shared" si="89"/>
        <v>0</v>
      </c>
      <c r="AN67" s="179">
        <f t="shared" si="90"/>
        <v>0</v>
      </c>
      <c r="AO67" s="179">
        <f t="shared" si="91"/>
        <v>0</v>
      </c>
      <c r="AP67" s="179">
        <f t="shared" si="92"/>
        <v>0</v>
      </c>
      <c r="AQ67" s="179">
        <f t="shared" si="93"/>
        <v>0</v>
      </c>
      <c r="AR67" s="180">
        <f t="shared" si="94"/>
        <v>0</v>
      </c>
      <c r="AS67" s="181"/>
      <c r="AT67" s="166">
        <f t="shared" si="95"/>
        <v>0</v>
      </c>
      <c r="AU67" s="87">
        <f t="shared" si="96"/>
        <v>0</v>
      </c>
      <c r="AV67" s="87">
        <f t="shared" si="97"/>
        <v>0</v>
      </c>
      <c r="AW67" s="87">
        <f t="shared" si="98"/>
        <v>0</v>
      </c>
      <c r="AX67" s="87">
        <f t="shared" si="99"/>
        <v>0</v>
      </c>
      <c r="AY67" s="87">
        <f t="shared" si="100"/>
        <v>0</v>
      </c>
      <c r="AZ67" s="87">
        <f t="shared" si="101"/>
        <v>0</v>
      </c>
      <c r="BA67" s="87">
        <f t="shared" si="102"/>
        <v>0</v>
      </c>
      <c r="BB67" s="87">
        <f t="shared" si="103"/>
        <v>0</v>
      </c>
      <c r="BC67" s="157">
        <f t="shared" si="104"/>
        <v>0</v>
      </c>
      <c r="BD67" s="177"/>
      <c r="BE67" s="182" t="e" cm="1">
        <f t="array" ref="BE67">IF(AT67="no inundation",0,(_xlfn.XLOOKUP(AT67,Depths,_xlfn.XLOOKUP($G67,Structures,StructureDamages),,-1)+(AT67-MAX(IF(Depths&lt;AT67,Depths)))*(_xlfn.XLOOKUP(AT67,Depths,_xlfn.XLOOKUP($G67,Structures,StructureDamages),,1)-_xlfn.XLOOKUP(AT67,Depths,_xlfn.XLOOKUP($G67,Structures,StructureDamages),,-1))/(MIN(IF(Depths&gt;AT67,Depths))-MAX(IF(Depths&lt;AT67,Depths))))*$P67)</f>
        <v>#N/A</v>
      </c>
      <c r="BF67" s="183" t="e" cm="1">
        <f t="array" ref="BF67">IF(AU67="no inundation",0,(_xlfn.XLOOKUP(AU67,Depths,_xlfn.XLOOKUP($G67,Structures,StructureDamages),,-1)+(AU67-MAX(IF(Depths&lt;AU67,Depths)))*(_xlfn.XLOOKUP(AU67,Depths,_xlfn.XLOOKUP($G67,Structures,StructureDamages),,1)-_xlfn.XLOOKUP(AU67,Depths,_xlfn.XLOOKUP($G67,Structures,StructureDamages),,-1))/(MIN(IF(Depths&gt;AU67,Depths))-MAX(IF(Depths&lt;AU67,Depths))))*$P67)</f>
        <v>#N/A</v>
      </c>
      <c r="BG67" s="183" t="e" cm="1">
        <f t="array" ref="BG67">IF(AV67="no inundation",0,(_xlfn.XLOOKUP(AV67,Depths,_xlfn.XLOOKUP($G67,Structures,StructureDamages),,-1)+(AV67-MAX(IF(Depths&lt;AV67,Depths)))*(_xlfn.XLOOKUP(AV67,Depths,_xlfn.XLOOKUP($G67,Structures,StructureDamages),,1)-_xlfn.XLOOKUP(AV67,Depths,_xlfn.XLOOKUP($G67,Structures,StructureDamages),,-1))/(MIN(IF(Depths&gt;AV67,Depths))-MAX(IF(Depths&lt;AV67,Depths))))*$P67)</f>
        <v>#N/A</v>
      </c>
      <c r="BH67" s="183" t="e" cm="1">
        <f t="array" ref="BH67">IF(AW67="no inundation",0,(_xlfn.XLOOKUP(AW67,Depths,_xlfn.XLOOKUP($G67,Structures,StructureDamages),,-1)+(AW67-MAX(IF(Depths&lt;AW67,Depths)))*(_xlfn.XLOOKUP(AW67,Depths,_xlfn.XLOOKUP($G67,Structures,StructureDamages),,1)-_xlfn.XLOOKUP(AW67,Depths,_xlfn.XLOOKUP($G67,Structures,StructureDamages),,-1))/(MIN(IF(Depths&gt;AW67,Depths))-MAX(IF(Depths&lt;AW67,Depths))))*$P67)</f>
        <v>#N/A</v>
      </c>
      <c r="BI67" s="183" t="e" cm="1">
        <f t="array" ref="BI67">IF(AX67="no inundation",0,(_xlfn.XLOOKUP(AX67,Depths,_xlfn.XLOOKUP($G67,Structures,StructureDamages),,-1)+(AX67-MAX(IF(Depths&lt;AX67,Depths)))*(_xlfn.XLOOKUP(AX67,Depths,_xlfn.XLOOKUP($G67,Structures,StructureDamages),,1)-_xlfn.XLOOKUP(AX67,Depths,_xlfn.XLOOKUP($G67,Structures,StructureDamages),,-1))/(MIN(IF(Depths&gt;AX67,Depths))-MAX(IF(Depths&lt;AX67,Depths))))*$P67)</f>
        <v>#N/A</v>
      </c>
      <c r="BJ67" s="183" t="e" cm="1">
        <f t="array" ref="BJ67">IF(AY67="no inundation",0,(_xlfn.XLOOKUP(AY67,Depths,_xlfn.XLOOKUP($G67,Structures,StructureDamages),,-1)+(AY67-MAX(IF(Depths&lt;AY67,Depths)))*(_xlfn.XLOOKUP(AY67,Depths,_xlfn.XLOOKUP($G67,Structures,StructureDamages),,1)-_xlfn.XLOOKUP(AY67,Depths,_xlfn.XLOOKUP($G67,Structures,StructureDamages),,-1))/(MIN(IF(Depths&gt;AY67,Depths))-MAX(IF(Depths&lt;AY67,Depths))))*$P67)</f>
        <v>#N/A</v>
      </c>
      <c r="BK67" s="183" t="e" cm="1">
        <f t="array" ref="BK67">IF(AZ67="no inundation",0,(_xlfn.XLOOKUP(AZ67,Depths,_xlfn.XLOOKUP($G67,Structures,StructureDamages),,-1)+(AZ67-MAX(IF(Depths&lt;AZ67,Depths)))*(_xlfn.XLOOKUP(AZ67,Depths,_xlfn.XLOOKUP($G67,Structures,StructureDamages),,1)-_xlfn.XLOOKUP(AZ67,Depths,_xlfn.XLOOKUP($G67,Structures,StructureDamages),,-1))/(MIN(IF(Depths&gt;AZ67,Depths))-MAX(IF(Depths&lt;AZ67,Depths))))*$P67)</f>
        <v>#N/A</v>
      </c>
      <c r="BL67" s="183" t="e" cm="1">
        <f t="array" ref="BL67">IF(BA67="no inundation",0,(_xlfn.XLOOKUP(BA67,Depths,_xlfn.XLOOKUP($G67,Structures,StructureDamages),,-1)+(BA67-MAX(IF(Depths&lt;BA67,Depths)))*(_xlfn.XLOOKUP(BA67,Depths,_xlfn.XLOOKUP($G67,Structures,StructureDamages),,1)-_xlfn.XLOOKUP(BA67,Depths,_xlfn.XLOOKUP($G67,Structures,StructureDamages),,-1))/(MIN(IF(Depths&gt;BA67,Depths))-MAX(IF(Depths&lt;BA67,Depths))))*$P67)</f>
        <v>#N/A</v>
      </c>
      <c r="BM67" s="183" t="e" cm="1">
        <f t="array" ref="BM67">IF(BB67="no inundation",0,(_xlfn.XLOOKUP(BB67,Depths,_xlfn.XLOOKUP($G67,Structures,StructureDamages),,-1)+(BB67-MAX(IF(Depths&lt;BB67,Depths)))*(_xlfn.XLOOKUP(BB67,Depths,_xlfn.XLOOKUP($G67,Structures,StructureDamages),,1)-_xlfn.XLOOKUP(BB67,Depths,_xlfn.XLOOKUP($G67,Structures,StructureDamages),,-1))/(MIN(IF(Depths&gt;BB67,Depths))-MAX(IF(Depths&lt;BB67,Depths))))*$P67)</f>
        <v>#N/A</v>
      </c>
      <c r="BN67" s="184" t="e" cm="1">
        <f t="array" ref="BN67">IF(BC67="no inundation",0,(_xlfn.XLOOKUP(BC67,Depths,_xlfn.XLOOKUP($G67,Structures,StructureDamages),,-1)+(BC67-MAX(IF(Depths&lt;BC67,Depths)))*(_xlfn.XLOOKUP(BC67,Depths,_xlfn.XLOOKUP($G67,Structures,StructureDamages),,1)-_xlfn.XLOOKUP(BC67,Depths,_xlfn.XLOOKUP($G67,Structures,StructureDamages),,-1))/(MIN(IF(Depths&gt;BC67,Depths))-MAX(IF(Depths&lt;BC67,Depths))))*$P67)</f>
        <v>#N/A</v>
      </c>
      <c r="BO67" s="185"/>
      <c r="BP67" s="182" t="e" cm="1">
        <f t="array" ref="BP67">IF(AT67="no inundation",0,(_xlfn.XLOOKUP(AT67,Depths,_xlfn.XLOOKUP($G67,Structures,ContentDamages),,-1)+(AT67-MAX(IF(Depths&lt;AT67,Depths)))*(_xlfn.XLOOKUP(AT67,Depths,_xlfn.XLOOKUP($G67,Structures,ContentDamages),,1)-_xlfn.XLOOKUP(AT67,Depths,_xlfn.XLOOKUP($G67,Structures,ContentDamages),,-1))/(MIN(IF(Depths&gt;AT67,Depths))-MAX(IF(Depths&lt;AT67,Depths))))*$R67)</f>
        <v>#N/A</v>
      </c>
      <c r="BQ67" s="183" t="e" cm="1">
        <f t="array" ref="BQ67">IF(AU67="no inundation",0,(_xlfn.XLOOKUP(AU67,Depths,_xlfn.XLOOKUP($G67,Structures,ContentDamages),,-1)+(AU67-MAX(IF(Depths&lt;AU67,Depths)))*(_xlfn.XLOOKUP(AU67,Depths,_xlfn.XLOOKUP($G67,Structures,ContentDamages),,1)-_xlfn.XLOOKUP(AU67,Depths,_xlfn.XLOOKUP($G67,Structures,ContentDamages),,-1))/(MIN(IF(Depths&gt;AU67,Depths))-MAX(IF(Depths&lt;AU67,Depths))))*$R67)</f>
        <v>#N/A</v>
      </c>
      <c r="BR67" s="183" t="e" cm="1">
        <f t="array" ref="BR67">IF(AV67="no inundation",0,(_xlfn.XLOOKUP(AV67,Depths,_xlfn.XLOOKUP($G67,Structures,ContentDamages),,-1)+(AV67-MAX(IF(Depths&lt;AV67,Depths)))*(_xlfn.XLOOKUP(AV67,Depths,_xlfn.XLOOKUP($G67,Structures,ContentDamages),,1)-_xlfn.XLOOKUP(AV67,Depths,_xlfn.XLOOKUP($G67,Structures,ContentDamages),,-1))/(MIN(IF(Depths&gt;AV67,Depths))-MAX(IF(Depths&lt;AV67,Depths))))*$R67)</f>
        <v>#N/A</v>
      </c>
      <c r="BS67" s="183" t="e" cm="1">
        <f t="array" ref="BS67">IF(AW67="no inundation",0,(_xlfn.XLOOKUP(AW67,Depths,_xlfn.XLOOKUP($G67,Structures,ContentDamages),,-1)+(AW67-MAX(IF(Depths&lt;AW67,Depths)))*(_xlfn.XLOOKUP(AW67,Depths,_xlfn.XLOOKUP($G67,Structures,ContentDamages),,1)-_xlfn.XLOOKUP(AW67,Depths,_xlfn.XLOOKUP($G67,Structures,ContentDamages),,-1))/(MIN(IF(Depths&gt;AW67,Depths))-MAX(IF(Depths&lt;AW67,Depths))))*$R67)</f>
        <v>#N/A</v>
      </c>
      <c r="BT67" s="183" t="e" cm="1">
        <f t="array" ref="BT67">IF(AX67="no inundation",0,(_xlfn.XLOOKUP(AX67,Depths,_xlfn.XLOOKUP($G67,Structures,ContentDamages),,-1)+(AX67-MAX(IF(Depths&lt;AX67,Depths)))*(_xlfn.XLOOKUP(AX67,Depths,_xlfn.XLOOKUP($G67,Structures,ContentDamages),,1)-_xlfn.XLOOKUP(AX67,Depths,_xlfn.XLOOKUP($G67,Structures,ContentDamages),,-1))/(MIN(IF(Depths&gt;AX67,Depths))-MAX(IF(Depths&lt;AX67,Depths))))*$R67)</f>
        <v>#N/A</v>
      </c>
      <c r="BU67" s="183" t="e" cm="1">
        <f t="array" ref="BU67">IF(AY67="no inundation",0,(_xlfn.XLOOKUP(AY67,Depths,_xlfn.XLOOKUP($G67,Structures,ContentDamages),,-1)+(AY67-MAX(IF(Depths&lt;AY67,Depths)))*(_xlfn.XLOOKUP(AY67,Depths,_xlfn.XLOOKUP($G67,Structures,ContentDamages),,1)-_xlfn.XLOOKUP(AY67,Depths,_xlfn.XLOOKUP($G67,Structures,ContentDamages),,-1))/(MIN(IF(Depths&gt;AY67,Depths))-MAX(IF(Depths&lt;AY67,Depths))))*$R67)</f>
        <v>#N/A</v>
      </c>
      <c r="BV67" s="183" t="e" cm="1">
        <f t="array" ref="BV67">IF(AZ67="no inundation",0,(_xlfn.XLOOKUP(AZ67,Depths,_xlfn.XLOOKUP($G67,Structures,ContentDamages),,-1)+(AZ67-MAX(IF(Depths&lt;AZ67,Depths)))*(_xlfn.XLOOKUP(AZ67,Depths,_xlfn.XLOOKUP($G67,Structures,ContentDamages),,1)-_xlfn.XLOOKUP(AZ67,Depths,_xlfn.XLOOKUP($G67,Structures,ContentDamages),,-1))/(MIN(IF(Depths&gt;AZ67,Depths))-MAX(IF(Depths&lt;AZ67,Depths))))*$R67)</f>
        <v>#N/A</v>
      </c>
      <c r="BW67" s="183" t="e" cm="1">
        <f t="array" ref="BW67">IF(BA67="no inundation",0,(_xlfn.XLOOKUP(BA67,Depths,_xlfn.XLOOKUP($G67,Structures,ContentDamages),,-1)+(BA67-MAX(IF(Depths&lt;BA67,Depths)))*(_xlfn.XLOOKUP(BA67,Depths,_xlfn.XLOOKUP($G67,Structures,ContentDamages),,1)-_xlfn.XLOOKUP(BA67,Depths,_xlfn.XLOOKUP($G67,Structures,ContentDamages),,-1))/(MIN(IF(Depths&gt;BA67,Depths))-MAX(IF(Depths&lt;BA67,Depths))))*$R67)</f>
        <v>#N/A</v>
      </c>
      <c r="BX67" s="183" t="e" cm="1">
        <f t="array" ref="BX67">IF(BB67="no inundation",0,(_xlfn.XLOOKUP(BB67,Depths,_xlfn.XLOOKUP($G67,Structures,ContentDamages),,-1)+(BB67-MAX(IF(Depths&lt;BB67,Depths)))*(_xlfn.XLOOKUP(BB67,Depths,_xlfn.XLOOKUP($G67,Structures,ContentDamages),,1)-_xlfn.XLOOKUP(BB67,Depths,_xlfn.XLOOKUP($G67,Structures,ContentDamages),,-1))/(MIN(IF(Depths&gt;BB67,Depths))-MAX(IF(Depths&lt;BB67,Depths))))*$R67)</f>
        <v>#N/A</v>
      </c>
      <c r="BY67" s="183" t="e" cm="1">
        <f t="array" ref="BY67">IF(BC67="no inundation",0,(_xlfn.XLOOKUP(BC67,Depths,_xlfn.XLOOKUP($G67,Structures,ContentDamages),,-1)+(BC67-MAX(IF(Depths&lt;BC67,Depths)))*(_xlfn.XLOOKUP(BC67,Depths,_xlfn.XLOOKUP($G67,Structures,ContentDamages),,1)-_xlfn.XLOOKUP(BC67,Depths,_xlfn.XLOOKUP($G67,Structures,ContentDamages),,-1))/(MIN(IF(Depths&gt;BC67,Depths))-MAX(IF(Depths&lt;BC67,Depths))))*$R67)</f>
        <v>#N/A</v>
      </c>
      <c r="BZ67" s="181"/>
      <c r="CA67" s="182" t="e">
        <f t="shared" si="74"/>
        <v>#N/A</v>
      </c>
      <c r="CB67" s="183" t="e">
        <f t="shared" si="75"/>
        <v>#N/A</v>
      </c>
      <c r="CC67" s="183" t="e">
        <f t="shared" si="76"/>
        <v>#N/A</v>
      </c>
      <c r="CD67" s="183" t="e">
        <f t="shared" si="77"/>
        <v>#N/A</v>
      </c>
      <c r="CE67" s="183" t="e">
        <f t="shared" si="78"/>
        <v>#N/A</v>
      </c>
      <c r="CF67" s="183" t="e">
        <f t="shared" si="79"/>
        <v>#N/A</v>
      </c>
      <c r="CG67" s="183" t="e">
        <f t="shared" si="80"/>
        <v>#N/A</v>
      </c>
      <c r="CH67" s="183" t="e">
        <f t="shared" si="81"/>
        <v>#N/A</v>
      </c>
      <c r="CI67" s="183" t="e">
        <f t="shared" si="82"/>
        <v>#N/A</v>
      </c>
      <c r="CJ67" s="184" t="e">
        <f t="shared" si="83"/>
        <v>#N/A</v>
      </c>
      <c r="CK67" s="177"/>
    </row>
    <row r="68" spans="5:89" ht="16.5" customHeight="1" x14ac:dyDescent="0.35">
      <c r="E68" s="33" t="s">
        <v>3</v>
      </c>
      <c r="F68" s="35" t="s">
        <v>3</v>
      </c>
      <c r="G68" s="10" t="s">
        <v>200</v>
      </c>
      <c r="H68" s="11" t="s">
        <v>200</v>
      </c>
      <c r="I68" s="12"/>
      <c r="J68" s="14"/>
      <c r="K68" s="26"/>
      <c r="L68" s="12"/>
      <c r="M68" s="14"/>
      <c r="N68" s="138"/>
      <c r="O68" s="140"/>
      <c r="P68" s="195">
        <f t="shared" si="33"/>
        <v>0</v>
      </c>
      <c r="Q68" s="20" t="e">
        <f>_xlfn.XLOOKUP(G68,'Content to Structure Ratios'!$D$3:$D$55,'Content to Structure Ratios'!$E$3:$E$55)</f>
        <v>#N/A</v>
      </c>
      <c r="R68" s="183" t="e">
        <f t="shared" si="34"/>
        <v>#N/A</v>
      </c>
      <c r="S68" s="13"/>
      <c r="T68" s="14"/>
      <c r="U68" s="15"/>
      <c r="V68" s="179">
        <f t="shared" si="84"/>
        <v>0</v>
      </c>
      <c r="W68" s="192"/>
      <c r="X68" s="22"/>
      <c r="Y68" s="16"/>
      <c r="Z68" s="16"/>
      <c r="AA68" s="16"/>
      <c r="AB68" s="16"/>
      <c r="AC68" s="16"/>
      <c r="AD68" s="16"/>
      <c r="AE68" s="16"/>
      <c r="AF68" s="16"/>
      <c r="AG68" s="16"/>
      <c r="AH68" s="177"/>
      <c r="AI68" s="178">
        <f t="shared" si="86"/>
        <v>0</v>
      </c>
      <c r="AJ68" s="179">
        <f t="shared" si="85"/>
        <v>0</v>
      </c>
      <c r="AK68" s="179">
        <f t="shared" si="87"/>
        <v>0</v>
      </c>
      <c r="AL68" s="179">
        <f t="shared" si="88"/>
        <v>0</v>
      </c>
      <c r="AM68" s="179">
        <f t="shared" si="89"/>
        <v>0</v>
      </c>
      <c r="AN68" s="179">
        <f t="shared" si="90"/>
        <v>0</v>
      </c>
      <c r="AO68" s="179">
        <f t="shared" si="91"/>
        <v>0</v>
      </c>
      <c r="AP68" s="179">
        <f t="shared" si="92"/>
        <v>0</v>
      </c>
      <c r="AQ68" s="179">
        <f t="shared" si="93"/>
        <v>0</v>
      </c>
      <c r="AR68" s="180">
        <f t="shared" si="94"/>
        <v>0</v>
      </c>
      <c r="AS68" s="181"/>
      <c r="AT68" s="166">
        <f t="shared" si="95"/>
        <v>0</v>
      </c>
      <c r="AU68" s="87">
        <f t="shared" si="96"/>
        <v>0</v>
      </c>
      <c r="AV68" s="87">
        <f t="shared" si="97"/>
        <v>0</v>
      </c>
      <c r="AW68" s="87">
        <f t="shared" si="98"/>
        <v>0</v>
      </c>
      <c r="AX68" s="87">
        <f t="shared" si="99"/>
        <v>0</v>
      </c>
      <c r="AY68" s="87">
        <f t="shared" si="100"/>
        <v>0</v>
      </c>
      <c r="AZ68" s="87">
        <f t="shared" si="101"/>
        <v>0</v>
      </c>
      <c r="BA68" s="87">
        <f t="shared" si="102"/>
        <v>0</v>
      </c>
      <c r="BB68" s="87">
        <f t="shared" si="103"/>
        <v>0</v>
      </c>
      <c r="BC68" s="157">
        <f t="shared" si="104"/>
        <v>0</v>
      </c>
      <c r="BD68" s="177"/>
      <c r="BE68" s="182" t="e" cm="1">
        <f t="array" ref="BE68">IF(AT68="no inundation",0,(_xlfn.XLOOKUP(AT68,Depths,_xlfn.XLOOKUP($G68,Structures,StructureDamages),,-1)+(AT68-MAX(IF(Depths&lt;AT68,Depths)))*(_xlfn.XLOOKUP(AT68,Depths,_xlfn.XLOOKUP($G68,Structures,StructureDamages),,1)-_xlfn.XLOOKUP(AT68,Depths,_xlfn.XLOOKUP($G68,Structures,StructureDamages),,-1))/(MIN(IF(Depths&gt;AT68,Depths))-MAX(IF(Depths&lt;AT68,Depths))))*$P68)</f>
        <v>#N/A</v>
      </c>
      <c r="BF68" s="183" t="e" cm="1">
        <f t="array" ref="BF68">IF(AU68="no inundation",0,(_xlfn.XLOOKUP(AU68,Depths,_xlfn.XLOOKUP($G68,Structures,StructureDamages),,-1)+(AU68-MAX(IF(Depths&lt;AU68,Depths)))*(_xlfn.XLOOKUP(AU68,Depths,_xlfn.XLOOKUP($G68,Structures,StructureDamages),,1)-_xlfn.XLOOKUP(AU68,Depths,_xlfn.XLOOKUP($G68,Structures,StructureDamages),,-1))/(MIN(IF(Depths&gt;AU68,Depths))-MAX(IF(Depths&lt;AU68,Depths))))*$P68)</f>
        <v>#N/A</v>
      </c>
      <c r="BG68" s="183" t="e" cm="1">
        <f t="array" ref="BG68">IF(AV68="no inundation",0,(_xlfn.XLOOKUP(AV68,Depths,_xlfn.XLOOKUP($G68,Structures,StructureDamages),,-1)+(AV68-MAX(IF(Depths&lt;AV68,Depths)))*(_xlfn.XLOOKUP(AV68,Depths,_xlfn.XLOOKUP($G68,Structures,StructureDamages),,1)-_xlfn.XLOOKUP(AV68,Depths,_xlfn.XLOOKUP($G68,Structures,StructureDamages),,-1))/(MIN(IF(Depths&gt;AV68,Depths))-MAX(IF(Depths&lt;AV68,Depths))))*$P68)</f>
        <v>#N/A</v>
      </c>
      <c r="BH68" s="183" t="e" cm="1">
        <f t="array" ref="BH68">IF(AW68="no inundation",0,(_xlfn.XLOOKUP(AW68,Depths,_xlfn.XLOOKUP($G68,Structures,StructureDamages),,-1)+(AW68-MAX(IF(Depths&lt;AW68,Depths)))*(_xlfn.XLOOKUP(AW68,Depths,_xlfn.XLOOKUP($G68,Structures,StructureDamages),,1)-_xlfn.XLOOKUP(AW68,Depths,_xlfn.XLOOKUP($G68,Structures,StructureDamages),,-1))/(MIN(IF(Depths&gt;AW68,Depths))-MAX(IF(Depths&lt;AW68,Depths))))*$P68)</f>
        <v>#N/A</v>
      </c>
      <c r="BI68" s="183" t="e" cm="1">
        <f t="array" ref="BI68">IF(AX68="no inundation",0,(_xlfn.XLOOKUP(AX68,Depths,_xlfn.XLOOKUP($G68,Structures,StructureDamages),,-1)+(AX68-MAX(IF(Depths&lt;AX68,Depths)))*(_xlfn.XLOOKUP(AX68,Depths,_xlfn.XLOOKUP($G68,Structures,StructureDamages),,1)-_xlfn.XLOOKUP(AX68,Depths,_xlfn.XLOOKUP($G68,Structures,StructureDamages),,-1))/(MIN(IF(Depths&gt;AX68,Depths))-MAX(IF(Depths&lt;AX68,Depths))))*$P68)</f>
        <v>#N/A</v>
      </c>
      <c r="BJ68" s="183" t="e" cm="1">
        <f t="array" ref="BJ68">IF(AY68="no inundation",0,(_xlfn.XLOOKUP(AY68,Depths,_xlfn.XLOOKUP($G68,Structures,StructureDamages),,-1)+(AY68-MAX(IF(Depths&lt;AY68,Depths)))*(_xlfn.XLOOKUP(AY68,Depths,_xlfn.XLOOKUP($G68,Structures,StructureDamages),,1)-_xlfn.XLOOKUP(AY68,Depths,_xlfn.XLOOKUP($G68,Structures,StructureDamages),,-1))/(MIN(IF(Depths&gt;AY68,Depths))-MAX(IF(Depths&lt;AY68,Depths))))*$P68)</f>
        <v>#N/A</v>
      </c>
      <c r="BK68" s="183" t="e" cm="1">
        <f t="array" ref="BK68">IF(AZ68="no inundation",0,(_xlfn.XLOOKUP(AZ68,Depths,_xlfn.XLOOKUP($G68,Structures,StructureDamages),,-1)+(AZ68-MAX(IF(Depths&lt;AZ68,Depths)))*(_xlfn.XLOOKUP(AZ68,Depths,_xlfn.XLOOKUP($G68,Structures,StructureDamages),,1)-_xlfn.XLOOKUP(AZ68,Depths,_xlfn.XLOOKUP($G68,Structures,StructureDamages),,-1))/(MIN(IF(Depths&gt;AZ68,Depths))-MAX(IF(Depths&lt;AZ68,Depths))))*$P68)</f>
        <v>#N/A</v>
      </c>
      <c r="BL68" s="183" t="e" cm="1">
        <f t="array" ref="BL68">IF(BA68="no inundation",0,(_xlfn.XLOOKUP(BA68,Depths,_xlfn.XLOOKUP($G68,Structures,StructureDamages),,-1)+(BA68-MAX(IF(Depths&lt;BA68,Depths)))*(_xlfn.XLOOKUP(BA68,Depths,_xlfn.XLOOKUP($G68,Structures,StructureDamages),,1)-_xlfn.XLOOKUP(BA68,Depths,_xlfn.XLOOKUP($G68,Structures,StructureDamages),,-1))/(MIN(IF(Depths&gt;BA68,Depths))-MAX(IF(Depths&lt;BA68,Depths))))*$P68)</f>
        <v>#N/A</v>
      </c>
      <c r="BM68" s="183" t="e" cm="1">
        <f t="array" ref="BM68">IF(BB68="no inundation",0,(_xlfn.XLOOKUP(BB68,Depths,_xlfn.XLOOKUP($G68,Structures,StructureDamages),,-1)+(BB68-MAX(IF(Depths&lt;BB68,Depths)))*(_xlfn.XLOOKUP(BB68,Depths,_xlfn.XLOOKUP($G68,Structures,StructureDamages),,1)-_xlfn.XLOOKUP(BB68,Depths,_xlfn.XLOOKUP($G68,Structures,StructureDamages),,-1))/(MIN(IF(Depths&gt;BB68,Depths))-MAX(IF(Depths&lt;BB68,Depths))))*$P68)</f>
        <v>#N/A</v>
      </c>
      <c r="BN68" s="184" t="e" cm="1">
        <f t="array" ref="BN68">IF(BC68="no inundation",0,(_xlfn.XLOOKUP(BC68,Depths,_xlfn.XLOOKUP($G68,Structures,StructureDamages),,-1)+(BC68-MAX(IF(Depths&lt;BC68,Depths)))*(_xlfn.XLOOKUP(BC68,Depths,_xlfn.XLOOKUP($G68,Structures,StructureDamages),,1)-_xlfn.XLOOKUP(BC68,Depths,_xlfn.XLOOKUP($G68,Structures,StructureDamages),,-1))/(MIN(IF(Depths&gt;BC68,Depths))-MAX(IF(Depths&lt;BC68,Depths))))*$P68)</f>
        <v>#N/A</v>
      </c>
      <c r="BO68" s="185"/>
      <c r="BP68" s="182" t="e" cm="1">
        <f t="array" ref="BP68">IF(AT68="no inundation",0,(_xlfn.XLOOKUP(AT68,Depths,_xlfn.XLOOKUP($G68,Structures,ContentDamages),,-1)+(AT68-MAX(IF(Depths&lt;AT68,Depths)))*(_xlfn.XLOOKUP(AT68,Depths,_xlfn.XLOOKUP($G68,Structures,ContentDamages),,1)-_xlfn.XLOOKUP(AT68,Depths,_xlfn.XLOOKUP($G68,Structures,ContentDamages),,-1))/(MIN(IF(Depths&gt;AT68,Depths))-MAX(IF(Depths&lt;AT68,Depths))))*$R68)</f>
        <v>#N/A</v>
      </c>
      <c r="BQ68" s="183" t="e" cm="1">
        <f t="array" ref="BQ68">IF(AU68="no inundation",0,(_xlfn.XLOOKUP(AU68,Depths,_xlfn.XLOOKUP($G68,Structures,ContentDamages),,-1)+(AU68-MAX(IF(Depths&lt;AU68,Depths)))*(_xlfn.XLOOKUP(AU68,Depths,_xlfn.XLOOKUP($G68,Structures,ContentDamages),,1)-_xlfn.XLOOKUP(AU68,Depths,_xlfn.XLOOKUP($G68,Structures,ContentDamages),,-1))/(MIN(IF(Depths&gt;AU68,Depths))-MAX(IF(Depths&lt;AU68,Depths))))*$R68)</f>
        <v>#N/A</v>
      </c>
      <c r="BR68" s="183" t="e" cm="1">
        <f t="array" ref="BR68">IF(AV68="no inundation",0,(_xlfn.XLOOKUP(AV68,Depths,_xlfn.XLOOKUP($G68,Structures,ContentDamages),,-1)+(AV68-MAX(IF(Depths&lt;AV68,Depths)))*(_xlfn.XLOOKUP(AV68,Depths,_xlfn.XLOOKUP($G68,Structures,ContentDamages),,1)-_xlfn.XLOOKUP(AV68,Depths,_xlfn.XLOOKUP($G68,Structures,ContentDamages),,-1))/(MIN(IF(Depths&gt;AV68,Depths))-MAX(IF(Depths&lt;AV68,Depths))))*$R68)</f>
        <v>#N/A</v>
      </c>
      <c r="BS68" s="183" t="e" cm="1">
        <f t="array" ref="BS68">IF(AW68="no inundation",0,(_xlfn.XLOOKUP(AW68,Depths,_xlfn.XLOOKUP($G68,Structures,ContentDamages),,-1)+(AW68-MAX(IF(Depths&lt;AW68,Depths)))*(_xlfn.XLOOKUP(AW68,Depths,_xlfn.XLOOKUP($G68,Structures,ContentDamages),,1)-_xlfn.XLOOKUP(AW68,Depths,_xlfn.XLOOKUP($G68,Structures,ContentDamages),,-1))/(MIN(IF(Depths&gt;AW68,Depths))-MAX(IF(Depths&lt;AW68,Depths))))*$R68)</f>
        <v>#N/A</v>
      </c>
      <c r="BT68" s="183" t="e" cm="1">
        <f t="array" ref="BT68">IF(AX68="no inundation",0,(_xlfn.XLOOKUP(AX68,Depths,_xlfn.XLOOKUP($G68,Structures,ContentDamages),,-1)+(AX68-MAX(IF(Depths&lt;AX68,Depths)))*(_xlfn.XLOOKUP(AX68,Depths,_xlfn.XLOOKUP($G68,Structures,ContentDamages),,1)-_xlfn.XLOOKUP(AX68,Depths,_xlfn.XLOOKUP($G68,Structures,ContentDamages),,-1))/(MIN(IF(Depths&gt;AX68,Depths))-MAX(IF(Depths&lt;AX68,Depths))))*$R68)</f>
        <v>#N/A</v>
      </c>
      <c r="BU68" s="183" t="e" cm="1">
        <f t="array" ref="BU68">IF(AY68="no inundation",0,(_xlfn.XLOOKUP(AY68,Depths,_xlfn.XLOOKUP($G68,Structures,ContentDamages),,-1)+(AY68-MAX(IF(Depths&lt;AY68,Depths)))*(_xlfn.XLOOKUP(AY68,Depths,_xlfn.XLOOKUP($G68,Structures,ContentDamages),,1)-_xlfn.XLOOKUP(AY68,Depths,_xlfn.XLOOKUP($G68,Structures,ContentDamages),,-1))/(MIN(IF(Depths&gt;AY68,Depths))-MAX(IF(Depths&lt;AY68,Depths))))*$R68)</f>
        <v>#N/A</v>
      </c>
      <c r="BV68" s="183" t="e" cm="1">
        <f t="array" ref="BV68">IF(AZ68="no inundation",0,(_xlfn.XLOOKUP(AZ68,Depths,_xlfn.XLOOKUP($G68,Structures,ContentDamages),,-1)+(AZ68-MAX(IF(Depths&lt;AZ68,Depths)))*(_xlfn.XLOOKUP(AZ68,Depths,_xlfn.XLOOKUP($G68,Structures,ContentDamages),,1)-_xlfn.XLOOKUP(AZ68,Depths,_xlfn.XLOOKUP($G68,Structures,ContentDamages),,-1))/(MIN(IF(Depths&gt;AZ68,Depths))-MAX(IF(Depths&lt;AZ68,Depths))))*$R68)</f>
        <v>#N/A</v>
      </c>
      <c r="BW68" s="183" t="e" cm="1">
        <f t="array" ref="BW68">IF(BA68="no inundation",0,(_xlfn.XLOOKUP(BA68,Depths,_xlfn.XLOOKUP($G68,Structures,ContentDamages),,-1)+(BA68-MAX(IF(Depths&lt;BA68,Depths)))*(_xlfn.XLOOKUP(BA68,Depths,_xlfn.XLOOKUP($G68,Structures,ContentDamages),,1)-_xlfn.XLOOKUP(BA68,Depths,_xlfn.XLOOKUP($G68,Structures,ContentDamages),,-1))/(MIN(IF(Depths&gt;BA68,Depths))-MAX(IF(Depths&lt;BA68,Depths))))*$R68)</f>
        <v>#N/A</v>
      </c>
      <c r="BX68" s="183" t="e" cm="1">
        <f t="array" ref="BX68">IF(BB68="no inundation",0,(_xlfn.XLOOKUP(BB68,Depths,_xlfn.XLOOKUP($G68,Structures,ContentDamages),,-1)+(BB68-MAX(IF(Depths&lt;BB68,Depths)))*(_xlfn.XLOOKUP(BB68,Depths,_xlfn.XLOOKUP($G68,Structures,ContentDamages),,1)-_xlfn.XLOOKUP(BB68,Depths,_xlfn.XLOOKUP($G68,Structures,ContentDamages),,-1))/(MIN(IF(Depths&gt;BB68,Depths))-MAX(IF(Depths&lt;BB68,Depths))))*$R68)</f>
        <v>#N/A</v>
      </c>
      <c r="BY68" s="183" t="e" cm="1">
        <f t="array" ref="BY68">IF(BC68="no inundation",0,(_xlfn.XLOOKUP(BC68,Depths,_xlfn.XLOOKUP($G68,Structures,ContentDamages),,-1)+(BC68-MAX(IF(Depths&lt;BC68,Depths)))*(_xlfn.XLOOKUP(BC68,Depths,_xlfn.XLOOKUP($G68,Structures,ContentDamages),,1)-_xlfn.XLOOKUP(BC68,Depths,_xlfn.XLOOKUP($G68,Structures,ContentDamages),,-1))/(MIN(IF(Depths&gt;BC68,Depths))-MAX(IF(Depths&lt;BC68,Depths))))*$R68)</f>
        <v>#N/A</v>
      </c>
      <c r="BZ68" s="181"/>
      <c r="CA68" s="182" t="e">
        <f t="shared" si="74"/>
        <v>#N/A</v>
      </c>
      <c r="CB68" s="183" t="e">
        <f t="shared" si="75"/>
        <v>#N/A</v>
      </c>
      <c r="CC68" s="183" t="e">
        <f t="shared" si="76"/>
        <v>#N/A</v>
      </c>
      <c r="CD68" s="183" t="e">
        <f t="shared" si="77"/>
        <v>#N/A</v>
      </c>
      <c r="CE68" s="183" t="e">
        <f t="shared" si="78"/>
        <v>#N/A</v>
      </c>
      <c r="CF68" s="183" t="e">
        <f t="shared" si="79"/>
        <v>#N/A</v>
      </c>
      <c r="CG68" s="183" t="e">
        <f t="shared" si="80"/>
        <v>#N/A</v>
      </c>
      <c r="CH68" s="183" t="e">
        <f t="shared" si="81"/>
        <v>#N/A</v>
      </c>
      <c r="CI68" s="183" t="e">
        <f t="shared" si="82"/>
        <v>#N/A</v>
      </c>
      <c r="CJ68" s="184" t="e">
        <f t="shared" si="83"/>
        <v>#N/A</v>
      </c>
      <c r="CK68" s="177"/>
    </row>
    <row r="69" spans="5:89" ht="16.5" customHeight="1" x14ac:dyDescent="0.35">
      <c r="E69" s="33" t="s">
        <v>3</v>
      </c>
      <c r="F69" s="35" t="s">
        <v>3</v>
      </c>
      <c r="G69" s="10" t="s">
        <v>200</v>
      </c>
      <c r="H69" s="11" t="s">
        <v>200</v>
      </c>
      <c r="I69" s="12"/>
      <c r="J69" s="14"/>
      <c r="K69" s="26"/>
      <c r="L69" s="12"/>
      <c r="M69" s="14"/>
      <c r="N69" s="138"/>
      <c r="O69" s="140"/>
      <c r="P69" s="195">
        <f t="shared" si="33"/>
        <v>0</v>
      </c>
      <c r="Q69" s="20" t="e">
        <f>_xlfn.XLOOKUP(G69,'Content to Structure Ratios'!$D$3:$D$55,'Content to Structure Ratios'!$E$3:$E$55)</f>
        <v>#N/A</v>
      </c>
      <c r="R69" s="183" t="e">
        <f t="shared" si="34"/>
        <v>#N/A</v>
      </c>
      <c r="S69" s="13"/>
      <c r="T69" s="14"/>
      <c r="U69" s="15"/>
      <c r="V69" s="179">
        <f t="shared" si="84"/>
        <v>0</v>
      </c>
      <c r="W69" s="192"/>
      <c r="X69" s="22"/>
      <c r="Y69" s="16"/>
      <c r="Z69" s="16"/>
      <c r="AA69" s="16"/>
      <c r="AB69" s="16"/>
      <c r="AC69" s="16"/>
      <c r="AD69" s="16"/>
      <c r="AE69" s="16"/>
      <c r="AF69" s="16"/>
      <c r="AG69" s="16"/>
      <c r="AH69" s="177"/>
      <c r="AI69" s="178">
        <f t="shared" si="86"/>
        <v>0</v>
      </c>
      <c r="AJ69" s="179">
        <f t="shared" si="85"/>
        <v>0</v>
      </c>
      <c r="AK69" s="179">
        <f t="shared" si="87"/>
        <v>0</v>
      </c>
      <c r="AL69" s="179">
        <f t="shared" si="88"/>
        <v>0</v>
      </c>
      <c r="AM69" s="179">
        <f t="shared" si="89"/>
        <v>0</v>
      </c>
      <c r="AN69" s="179">
        <f t="shared" si="90"/>
        <v>0</v>
      </c>
      <c r="AO69" s="179">
        <f t="shared" si="91"/>
        <v>0</v>
      </c>
      <c r="AP69" s="179">
        <f t="shared" si="92"/>
        <v>0</v>
      </c>
      <c r="AQ69" s="179">
        <f t="shared" si="93"/>
        <v>0</v>
      </c>
      <c r="AR69" s="180">
        <f t="shared" si="94"/>
        <v>0</v>
      </c>
      <c r="AS69" s="181"/>
      <c r="AT69" s="166">
        <f t="shared" si="95"/>
        <v>0</v>
      </c>
      <c r="AU69" s="87">
        <f t="shared" si="96"/>
        <v>0</v>
      </c>
      <c r="AV69" s="87">
        <f t="shared" si="97"/>
        <v>0</v>
      </c>
      <c r="AW69" s="87">
        <f t="shared" si="98"/>
        <v>0</v>
      </c>
      <c r="AX69" s="87">
        <f t="shared" si="99"/>
        <v>0</v>
      </c>
      <c r="AY69" s="87">
        <f t="shared" si="100"/>
        <v>0</v>
      </c>
      <c r="AZ69" s="87">
        <f t="shared" si="101"/>
        <v>0</v>
      </c>
      <c r="BA69" s="87">
        <f t="shared" si="102"/>
        <v>0</v>
      </c>
      <c r="BB69" s="87">
        <f t="shared" si="103"/>
        <v>0</v>
      </c>
      <c r="BC69" s="157">
        <f t="shared" si="104"/>
        <v>0</v>
      </c>
      <c r="BD69" s="177"/>
      <c r="BE69" s="182" t="e" cm="1">
        <f t="array" ref="BE69">IF(AT69="no inundation",0,(_xlfn.XLOOKUP(AT69,Depths,_xlfn.XLOOKUP($G69,Structures,StructureDamages),,-1)+(AT69-MAX(IF(Depths&lt;AT69,Depths)))*(_xlfn.XLOOKUP(AT69,Depths,_xlfn.XLOOKUP($G69,Structures,StructureDamages),,1)-_xlfn.XLOOKUP(AT69,Depths,_xlfn.XLOOKUP($G69,Structures,StructureDamages),,-1))/(MIN(IF(Depths&gt;AT69,Depths))-MAX(IF(Depths&lt;AT69,Depths))))*$P69)</f>
        <v>#N/A</v>
      </c>
      <c r="BF69" s="183" t="e" cm="1">
        <f t="array" ref="BF69">IF(AU69="no inundation",0,(_xlfn.XLOOKUP(AU69,Depths,_xlfn.XLOOKUP($G69,Structures,StructureDamages),,-1)+(AU69-MAX(IF(Depths&lt;AU69,Depths)))*(_xlfn.XLOOKUP(AU69,Depths,_xlfn.XLOOKUP($G69,Structures,StructureDamages),,1)-_xlfn.XLOOKUP(AU69,Depths,_xlfn.XLOOKUP($G69,Structures,StructureDamages),,-1))/(MIN(IF(Depths&gt;AU69,Depths))-MAX(IF(Depths&lt;AU69,Depths))))*$P69)</f>
        <v>#N/A</v>
      </c>
      <c r="BG69" s="183" t="e" cm="1">
        <f t="array" ref="BG69">IF(AV69="no inundation",0,(_xlfn.XLOOKUP(AV69,Depths,_xlfn.XLOOKUP($G69,Structures,StructureDamages),,-1)+(AV69-MAX(IF(Depths&lt;AV69,Depths)))*(_xlfn.XLOOKUP(AV69,Depths,_xlfn.XLOOKUP($G69,Structures,StructureDamages),,1)-_xlfn.XLOOKUP(AV69,Depths,_xlfn.XLOOKUP($G69,Structures,StructureDamages),,-1))/(MIN(IF(Depths&gt;AV69,Depths))-MAX(IF(Depths&lt;AV69,Depths))))*$P69)</f>
        <v>#N/A</v>
      </c>
      <c r="BH69" s="183" t="e" cm="1">
        <f t="array" ref="BH69">IF(AW69="no inundation",0,(_xlfn.XLOOKUP(AW69,Depths,_xlfn.XLOOKUP($G69,Structures,StructureDamages),,-1)+(AW69-MAX(IF(Depths&lt;AW69,Depths)))*(_xlfn.XLOOKUP(AW69,Depths,_xlfn.XLOOKUP($G69,Structures,StructureDamages),,1)-_xlfn.XLOOKUP(AW69,Depths,_xlfn.XLOOKUP($G69,Structures,StructureDamages),,-1))/(MIN(IF(Depths&gt;AW69,Depths))-MAX(IF(Depths&lt;AW69,Depths))))*$P69)</f>
        <v>#N/A</v>
      </c>
      <c r="BI69" s="183" t="e" cm="1">
        <f t="array" ref="BI69">IF(AX69="no inundation",0,(_xlfn.XLOOKUP(AX69,Depths,_xlfn.XLOOKUP($G69,Structures,StructureDamages),,-1)+(AX69-MAX(IF(Depths&lt;AX69,Depths)))*(_xlfn.XLOOKUP(AX69,Depths,_xlfn.XLOOKUP($G69,Structures,StructureDamages),,1)-_xlfn.XLOOKUP(AX69,Depths,_xlfn.XLOOKUP($G69,Structures,StructureDamages),,-1))/(MIN(IF(Depths&gt;AX69,Depths))-MAX(IF(Depths&lt;AX69,Depths))))*$P69)</f>
        <v>#N/A</v>
      </c>
      <c r="BJ69" s="183" t="e" cm="1">
        <f t="array" ref="BJ69">IF(AY69="no inundation",0,(_xlfn.XLOOKUP(AY69,Depths,_xlfn.XLOOKUP($G69,Structures,StructureDamages),,-1)+(AY69-MAX(IF(Depths&lt;AY69,Depths)))*(_xlfn.XLOOKUP(AY69,Depths,_xlfn.XLOOKUP($G69,Structures,StructureDamages),,1)-_xlfn.XLOOKUP(AY69,Depths,_xlfn.XLOOKUP($G69,Structures,StructureDamages),,-1))/(MIN(IF(Depths&gt;AY69,Depths))-MAX(IF(Depths&lt;AY69,Depths))))*$P69)</f>
        <v>#N/A</v>
      </c>
      <c r="BK69" s="183" t="e" cm="1">
        <f t="array" ref="BK69">IF(AZ69="no inundation",0,(_xlfn.XLOOKUP(AZ69,Depths,_xlfn.XLOOKUP($G69,Structures,StructureDamages),,-1)+(AZ69-MAX(IF(Depths&lt;AZ69,Depths)))*(_xlfn.XLOOKUP(AZ69,Depths,_xlfn.XLOOKUP($G69,Structures,StructureDamages),,1)-_xlfn.XLOOKUP(AZ69,Depths,_xlfn.XLOOKUP($G69,Structures,StructureDamages),,-1))/(MIN(IF(Depths&gt;AZ69,Depths))-MAX(IF(Depths&lt;AZ69,Depths))))*$P69)</f>
        <v>#N/A</v>
      </c>
      <c r="BL69" s="183" t="e" cm="1">
        <f t="array" ref="BL69">IF(BA69="no inundation",0,(_xlfn.XLOOKUP(BA69,Depths,_xlfn.XLOOKUP($G69,Structures,StructureDamages),,-1)+(BA69-MAX(IF(Depths&lt;BA69,Depths)))*(_xlfn.XLOOKUP(BA69,Depths,_xlfn.XLOOKUP($G69,Structures,StructureDamages),,1)-_xlfn.XLOOKUP(BA69,Depths,_xlfn.XLOOKUP($G69,Structures,StructureDamages),,-1))/(MIN(IF(Depths&gt;BA69,Depths))-MAX(IF(Depths&lt;BA69,Depths))))*$P69)</f>
        <v>#N/A</v>
      </c>
      <c r="BM69" s="183" t="e" cm="1">
        <f t="array" ref="BM69">IF(BB69="no inundation",0,(_xlfn.XLOOKUP(BB69,Depths,_xlfn.XLOOKUP($G69,Structures,StructureDamages),,-1)+(BB69-MAX(IF(Depths&lt;BB69,Depths)))*(_xlfn.XLOOKUP(BB69,Depths,_xlfn.XLOOKUP($G69,Structures,StructureDamages),,1)-_xlfn.XLOOKUP(BB69,Depths,_xlfn.XLOOKUP($G69,Structures,StructureDamages),,-1))/(MIN(IF(Depths&gt;BB69,Depths))-MAX(IF(Depths&lt;BB69,Depths))))*$P69)</f>
        <v>#N/A</v>
      </c>
      <c r="BN69" s="184" t="e" cm="1">
        <f t="array" ref="BN69">IF(BC69="no inundation",0,(_xlfn.XLOOKUP(BC69,Depths,_xlfn.XLOOKUP($G69,Structures,StructureDamages),,-1)+(BC69-MAX(IF(Depths&lt;BC69,Depths)))*(_xlfn.XLOOKUP(BC69,Depths,_xlfn.XLOOKUP($G69,Structures,StructureDamages),,1)-_xlfn.XLOOKUP(BC69,Depths,_xlfn.XLOOKUP($G69,Structures,StructureDamages),,-1))/(MIN(IF(Depths&gt;BC69,Depths))-MAX(IF(Depths&lt;BC69,Depths))))*$P69)</f>
        <v>#N/A</v>
      </c>
      <c r="BO69" s="185"/>
      <c r="BP69" s="182" t="e" cm="1">
        <f t="array" ref="BP69">IF(AT69="no inundation",0,(_xlfn.XLOOKUP(AT69,Depths,_xlfn.XLOOKUP($G69,Structures,ContentDamages),,-1)+(AT69-MAX(IF(Depths&lt;AT69,Depths)))*(_xlfn.XLOOKUP(AT69,Depths,_xlfn.XLOOKUP($G69,Structures,ContentDamages),,1)-_xlfn.XLOOKUP(AT69,Depths,_xlfn.XLOOKUP($G69,Structures,ContentDamages),,-1))/(MIN(IF(Depths&gt;AT69,Depths))-MAX(IF(Depths&lt;AT69,Depths))))*$R69)</f>
        <v>#N/A</v>
      </c>
      <c r="BQ69" s="183" t="e" cm="1">
        <f t="array" ref="BQ69">IF(AU69="no inundation",0,(_xlfn.XLOOKUP(AU69,Depths,_xlfn.XLOOKUP($G69,Structures,ContentDamages),,-1)+(AU69-MAX(IF(Depths&lt;AU69,Depths)))*(_xlfn.XLOOKUP(AU69,Depths,_xlfn.XLOOKUP($G69,Structures,ContentDamages),,1)-_xlfn.XLOOKUP(AU69,Depths,_xlfn.XLOOKUP($G69,Structures,ContentDamages),,-1))/(MIN(IF(Depths&gt;AU69,Depths))-MAX(IF(Depths&lt;AU69,Depths))))*$R69)</f>
        <v>#N/A</v>
      </c>
      <c r="BR69" s="183" t="e" cm="1">
        <f t="array" ref="BR69">IF(AV69="no inundation",0,(_xlfn.XLOOKUP(AV69,Depths,_xlfn.XLOOKUP($G69,Structures,ContentDamages),,-1)+(AV69-MAX(IF(Depths&lt;AV69,Depths)))*(_xlfn.XLOOKUP(AV69,Depths,_xlfn.XLOOKUP($G69,Structures,ContentDamages),,1)-_xlfn.XLOOKUP(AV69,Depths,_xlfn.XLOOKUP($G69,Structures,ContentDamages),,-1))/(MIN(IF(Depths&gt;AV69,Depths))-MAX(IF(Depths&lt;AV69,Depths))))*$R69)</f>
        <v>#N/A</v>
      </c>
      <c r="BS69" s="183" t="e" cm="1">
        <f t="array" ref="BS69">IF(AW69="no inundation",0,(_xlfn.XLOOKUP(AW69,Depths,_xlfn.XLOOKUP($G69,Structures,ContentDamages),,-1)+(AW69-MAX(IF(Depths&lt;AW69,Depths)))*(_xlfn.XLOOKUP(AW69,Depths,_xlfn.XLOOKUP($G69,Structures,ContentDamages),,1)-_xlfn.XLOOKUP(AW69,Depths,_xlfn.XLOOKUP($G69,Structures,ContentDamages),,-1))/(MIN(IF(Depths&gt;AW69,Depths))-MAX(IF(Depths&lt;AW69,Depths))))*$R69)</f>
        <v>#N/A</v>
      </c>
      <c r="BT69" s="183" t="e" cm="1">
        <f t="array" ref="BT69">IF(AX69="no inundation",0,(_xlfn.XLOOKUP(AX69,Depths,_xlfn.XLOOKUP($G69,Structures,ContentDamages),,-1)+(AX69-MAX(IF(Depths&lt;AX69,Depths)))*(_xlfn.XLOOKUP(AX69,Depths,_xlfn.XLOOKUP($G69,Structures,ContentDamages),,1)-_xlfn.XLOOKUP(AX69,Depths,_xlfn.XLOOKUP($G69,Structures,ContentDamages),,-1))/(MIN(IF(Depths&gt;AX69,Depths))-MAX(IF(Depths&lt;AX69,Depths))))*$R69)</f>
        <v>#N/A</v>
      </c>
      <c r="BU69" s="183" t="e" cm="1">
        <f t="array" ref="BU69">IF(AY69="no inundation",0,(_xlfn.XLOOKUP(AY69,Depths,_xlfn.XLOOKUP($G69,Structures,ContentDamages),,-1)+(AY69-MAX(IF(Depths&lt;AY69,Depths)))*(_xlfn.XLOOKUP(AY69,Depths,_xlfn.XLOOKUP($G69,Structures,ContentDamages),,1)-_xlfn.XLOOKUP(AY69,Depths,_xlfn.XLOOKUP($G69,Structures,ContentDamages),,-1))/(MIN(IF(Depths&gt;AY69,Depths))-MAX(IF(Depths&lt;AY69,Depths))))*$R69)</f>
        <v>#N/A</v>
      </c>
      <c r="BV69" s="183" t="e" cm="1">
        <f t="array" ref="BV69">IF(AZ69="no inundation",0,(_xlfn.XLOOKUP(AZ69,Depths,_xlfn.XLOOKUP($G69,Structures,ContentDamages),,-1)+(AZ69-MAX(IF(Depths&lt;AZ69,Depths)))*(_xlfn.XLOOKUP(AZ69,Depths,_xlfn.XLOOKUP($G69,Structures,ContentDamages),,1)-_xlfn.XLOOKUP(AZ69,Depths,_xlfn.XLOOKUP($G69,Structures,ContentDamages),,-1))/(MIN(IF(Depths&gt;AZ69,Depths))-MAX(IF(Depths&lt;AZ69,Depths))))*$R69)</f>
        <v>#N/A</v>
      </c>
      <c r="BW69" s="183" t="e" cm="1">
        <f t="array" ref="BW69">IF(BA69="no inundation",0,(_xlfn.XLOOKUP(BA69,Depths,_xlfn.XLOOKUP($G69,Structures,ContentDamages),,-1)+(BA69-MAX(IF(Depths&lt;BA69,Depths)))*(_xlfn.XLOOKUP(BA69,Depths,_xlfn.XLOOKUP($G69,Structures,ContentDamages),,1)-_xlfn.XLOOKUP(BA69,Depths,_xlfn.XLOOKUP($G69,Structures,ContentDamages),,-1))/(MIN(IF(Depths&gt;BA69,Depths))-MAX(IF(Depths&lt;BA69,Depths))))*$R69)</f>
        <v>#N/A</v>
      </c>
      <c r="BX69" s="183" t="e" cm="1">
        <f t="array" ref="BX69">IF(BB69="no inundation",0,(_xlfn.XLOOKUP(BB69,Depths,_xlfn.XLOOKUP($G69,Structures,ContentDamages),,-1)+(BB69-MAX(IF(Depths&lt;BB69,Depths)))*(_xlfn.XLOOKUP(BB69,Depths,_xlfn.XLOOKUP($G69,Structures,ContentDamages),,1)-_xlfn.XLOOKUP(BB69,Depths,_xlfn.XLOOKUP($G69,Structures,ContentDamages),,-1))/(MIN(IF(Depths&gt;BB69,Depths))-MAX(IF(Depths&lt;BB69,Depths))))*$R69)</f>
        <v>#N/A</v>
      </c>
      <c r="BY69" s="183" t="e" cm="1">
        <f t="array" ref="BY69">IF(BC69="no inundation",0,(_xlfn.XLOOKUP(BC69,Depths,_xlfn.XLOOKUP($G69,Structures,ContentDamages),,-1)+(BC69-MAX(IF(Depths&lt;BC69,Depths)))*(_xlfn.XLOOKUP(BC69,Depths,_xlfn.XLOOKUP($G69,Structures,ContentDamages),,1)-_xlfn.XLOOKUP(BC69,Depths,_xlfn.XLOOKUP($G69,Structures,ContentDamages),,-1))/(MIN(IF(Depths&gt;BC69,Depths))-MAX(IF(Depths&lt;BC69,Depths))))*$R69)</f>
        <v>#N/A</v>
      </c>
      <c r="BZ69" s="181"/>
      <c r="CA69" s="182" t="e">
        <f t="shared" si="74"/>
        <v>#N/A</v>
      </c>
      <c r="CB69" s="183" t="e">
        <f t="shared" si="75"/>
        <v>#N/A</v>
      </c>
      <c r="CC69" s="183" t="e">
        <f t="shared" si="76"/>
        <v>#N/A</v>
      </c>
      <c r="CD69" s="183" t="e">
        <f t="shared" si="77"/>
        <v>#N/A</v>
      </c>
      <c r="CE69" s="183" t="e">
        <f t="shared" si="78"/>
        <v>#N/A</v>
      </c>
      <c r="CF69" s="183" t="e">
        <f t="shared" si="79"/>
        <v>#N/A</v>
      </c>
      <c r="CG69" s="183" t="e">
        <f t="shared" si="80"/>
        <v>#N/A</v>
      </c>
      <c r="CH69" s="183" t="e">
        <f t="shared" si="81"/>
        <v>#N/A</v>
      </c>
      <c r="CI69" s="183" t="e">
        <f t="shared" si="82"/>
        <v>#N/A</v>
      </c>
      <c r="CJ69" s="184" t="e">
        <f t="shared" si="83"/>
        <v>#N/A</v>
      </c>
      <c r="CK69" s="177"/>
    </row>
    <row r="70" spans="5:89" ht="16.5" customHeight="1" x14ac:dyDescent="0.35">
      <c r="E70" s="33" t="s">
        <v>3</v>
      </c>
      <c r="F70" s="35" t="s">
        <v>3</v>
      </c>
      <c r="G70" s="10" t="s">
        <v>200</v>
      </c>
      <c r="H70" s="11" t="s">
        <v>200</v>
      </c>
      <c r="I70" s="12"/>
      <c r="J70" s="14"/>
      <c r="K70" s="26"/>
      <c r="L70" s="12"/>
      <c r="M70" s="14"/>
      <c r="N70" s="138"/>
      <c r="O70" s="140"/>
      <c r="P70" s="195">
        <f t="shared" si="33"/>
        <v>0</v>
      </c>
      <c r="Q70" s="20" t="e">
        <f>_xlfn.XLOOKUP(G70,'Content to Structure Ratios'!$D$3:$D$55,'Content to Structure Ratios'!$E$3:$E$55)</f>
        <v>#N/A</v>
      </c>
      <c r="R70" s="183" t="e">
        <f t="shared" si="34"/>
        <v>#N/A</v>
      </c>
      <c r="S70" s="13"/>
      <c r="T70" s="14"/>
      <c r="U70" s="15"/>
      <c r="V70" s="179">
        <f t="shared" si="84"/>
        <v>0</v>
      </c>
      <c r="W70" s="192"/>
      <c r="X70" s="22"/>
      <c r="Y70" s="16"/>
      <c r="Z70" s="16"/>
      <c r="AA70" s="16"/>
      <c r="AB70" s="16"/>
      <c r="AC70" s="16"/>
      <c r="AD70" s="16"/>
      <c r="AE70" s="16"/>
      <c r="AF70" s="16"/>
      <c r="AG70" s="16"/>
      <c r="AH70" s="177"/>
      <c r="AI70" s="178">
        <f t="shared" si="86"/>
        <v>0</v>
      </c>
      <c r="AJ70" s="179">
        <f t="shared" si="85"/>
        <v>0</v>
      </c>
      <c r="AK70" s="179">
        <f t="shared" si="87"/>
        <v>0</v>
      </c>
      <c r="AL70" s="179">
        <f t="shared" si="88"/>
        <v>0</v>
      </c>
      <c r="AM70" s="179">
        <f t="shared" si="89"/>
        <v>0</v>
      </c>
      <c r="AN70" s="179">
        <f t="shared" si="90"/>
        <v>0</v>
      </c>
      <c r="AO70" s="179">
        <f t="shared" si="91"/>
        <v>0</v>
      </c>
      <c r="AP70" s="179">
        <f t="shared" si="92"/>
        <v>0</v>
      </c>
      <c r="AQ70" s="179">
        <f t="shared" si="93"/>
        <v>0</v>
      </c>
      <c r="AR70" s="180">
        <f t="shared" si="94"/>
        <v>0</v>
      </c>
      <c r="AS70" s="181"/>
      <c r="AT70" s="166">
        <f t="shared" si="95"/>
        <v>0</v>
      </c>
      <c r="AU70" s="87">
        <f t="shared" si="96"/>
        <v>0</v>
      </c>
      <c r="AV70" s="87">
        <f t="shared" si="97"/>
        <v>0</v>
      </c>
      <c r="AW70" s="87">
        <f t="shared" si="98"/>
        <v>0</v>
      </c>
      <c r="AX70" s="87">
        <f t="shared" si="99"/>
        <v>0</v>
      </c>
      <c r="AY70" s="87">
        <f t="shared" si="100"/>
        <v>0</v>
      </c>
      <c r="AZ70" s="87">
        <f t="shared" si="101"/>
        <v>0</v>
      </c>
      <c r="BA70" s="87">
        <f t="shared" si="102"/>
        <v>0</v>
      </c>
      <c r="BB70" s="87">
        <f t="shared" si="103"/>
        <v>0</v>
      </c>
      <c r="BC70" s="157">
        <f t="shared" si="104"/>
        <v>0</v>
      </c>
      <c r="BD70" s="177"/>
      <c r="BE70" s="182" t="e" cm="1">
        <f t="array" ref="BE70">IF(AT70="no inundation",0,(_xlfn.XLOOKUP(AT70,Depths,_xlfn.XLOOKUP($G70,Structures,StructureDamages),,-1)+(AT70-MAX(IF(Depths&lt;AT70,Depths)))*(_xlfn.XLOOKUP(AT70,Depths,_xlfn.XLOOKUP($G70,Structures,StructureDamages),,1)-_xlfn.XLOOKUP(AT70,Depths,_xlfn.XLOOKUP($G70,Structures,StructureDamages),,-1))/(MIN(IF(Depths&gt;AT70,Depths))-MAX(IF(Depths&lt;AT70,Depths))))*$P70)</f>
        <v>#N/A</v>
      </c>
      <c r="BF70" s="183" t="e" cm="1">
        <f t="array" ref="BF70">IF(AU70="no inundation",0,(_xlfn.XLOOKUP(AU70,Depths,_xlfn.XLOOKUP($G70,Structures,StructureDamages),,-1)+(AU70-MAX(IF(Depths&lt;AU70,Depths)))*(_xlfn.XLOOKUP(AU70,Depths,_xlfn.XLOOKUP($G70,Structures,StructureDamages),,1)-_xlfn.XLOOKUP(AU70,Depths,_xlfn.XLOOKUP($G70,Structures,StructureDamages),,-1))/(MIN(IF(Depths&gt;AU70,Depths))-MAX(IF(Depths&lt;AU70,Depths))))*$P70)</f>
        <v>#N/A</v>
      </c>
      <c r="BG70" s="183" t="e" cm="1">
        <f t="array" ref="BG70">IF(AV70="no inundation",0,(_xlfn.XLOOKUP(AV70,Depths,_xlfn.XLOOKUP($G70,Structures,StructureDamages),,-1)+(AV70-MAX(IF(Depths&lt;AV70,Depths)))*(_xlfn.XLOOKUP(AV70,Depths,_xlfn.XLOOKUP($G70,Structures,StructureDamages),,1)-_xlfn.XLOOKUP(AV70,Depths,_xlfn.XLOOKUP($G70,Structures,StructureDamages),,-1))/(MIN(IF(Depths&gt;AV70,Depths))-MAX(IF(Depths&lt;AV70,Depths))))*$P70)</f>
        <v>#N/A</v>
      </c>
      <c r="BH70" s="183" t="e" cm="1">
        <f t="array" ref="BH70">IF(AW70="no inundation",0,(_xlfn.XLOOKUP(AW70,Depths,_xlfn.XLOOKUP($G70,Structures,StructureDamages),,-1)+(AW70-MAX(IF(Depths&lt;AW70,Depths)))*(_xlfn.XLOOKUP(AW70,Depths,_xlfn.XLOOKUP($G70,Structures,StructureDamages),,1)-_xlfn.XLOOKUP(AW70,Depths,_xlfn.XLOOKUP($G70,Structures,StructureDamages),,-1))/(MIN(IF(Depths&gt;AW70,Depths))-MAX(IF(Depths&lt;AW70,Depths))))*$P70)</f>
        <v>#N/A</v>
      </c>
      <c r="BI70" s="183" t="e" cm="1">
        <f t="array" ref="BI70">IF(AX70="no inundation",0,(_xlfn.XLOOKUP(AX70,Depths,_xlfn.XLOOKUP($G70,Structures,StructureDamages),,-1)+(AX70-MAX(IF(Depths&lt;AX70,Depths)))*(_xlfn.XLOOKUP(AX70,Depths,_xlfn.XLOOKUP($G70,Structures,StructureDamages),,1)-_xlfn.XLOOKUP(AX70,Depths,_xlfn.XLOOKUP($G70,Structures,StructureDamages),,-1))/(MIN(IF(Depths&gt;AX70,Depths))-MAX(IF(Depths&lt;AX70,Depths))))*$P70)</f>
        <v>#N/A</v>
      </c>
      <c r="BJ70" s="183" t="e" cm="1">
        <f t="array" ref="BJ70">IF(AY70="no inundation",0,(_xlfn.XLOOKUP(AY70,Depths,_xlfn.XLOOKUP($G70,Structures,StructureDamages),,-1)+(AY70-MAX(IF(Depths&lt;AY70,Depths)))*(_xlfn.XLOOKUP(AY70,Depths,_xlfn.XLOOKUP($G70,Structures,StructureDamages),,1)-_xlfn.XLOOKUP(AY70,Depths,_xlfn.XLOOKUP($G70,Structures,StructureDamages),,-1))/(MIN(IF(Depths&gt;AY70,Depths))-MAX(IF(Depths&lt;AY70,Depths))))*$P70)</f>
        <v>#N/A</v>
      </c>
      <c r="BK70" s="183" t="e" cm="1">
        <f t="array" ref="BK70">IF(AZ70="no inundation",0,(_xlfn.XLOOKUP(AZ70,Depths,_xlfn.XLOOKUP($G70,Structures,StructureDamages),,-1)+(AZ70-MAX(IF(Depths&lt;AZ70,Depths)))*(_xlfn.XLOOKUP(AZ70,Depths,_xlfn.XLOOKUP($G70,Structures,StructureDamages),,1)-_xlfn.XLOOKUP(AZ70,Depths,_xlfn.XLOOKUP($G70,Structures,StructureDamages),,-1))/(MIN(IF(Depths&gt;AZ70,Depths))-MAX(IF(Depths&lt;AZ70,Depths))))*$P70)</f>
        <v>#N/A</v>
      </c>
      <c r="BL70" s="183" t="e" cm="1">
        <f t="array" ref="BL70">IF(BA70="no inundation",0,(_xlfn.XLOOKUP(BA70,Depths,_xlfn.XLOOKUP($G70,Structures,StructureDamages),,-1)+(BA70-MAX(IF(Depths&lt;BA70,Depths)))*(_xlfn.XLOOKUP(BA70,Depths,_xlfn.XLOOKUP($G70,Structures,StructureDamages),,1)-_xlfn.XLOOKUP(BA70,Depths,_xlfn.XLOOKUP($G70,Structures,StructureDamages),,-1))/(MIN(IF(Depths&gt;BA70,Depths))-MAX(IF(Depths&lt;BA70,Depths))))*$P70)</f>
        <v>#N/A</v>
      </c>
      <c r="BM70" s="183" t="e" cm="1">
        <f t="array" ref="BM70">IF(BB70="no inundation",0,(_xlfn.XLOOKUP(BB70,Depths,_xlfn.XLOOKUP($G70,Structures,StructureDamages),,-1)+(BB70-MAX(IF(Depths&lt;BB70,Depths)))*(_xlfn.XLOOKUP(BB70,Depths,_xlfn.XLOOKUP($G70,Structures,StructureDamages),,1)-_xlfn.XLOOKUP(BB70,Depths,_xlfn.XLOOKUP($G70,Structures,StructureDamages),,-1))/(MIN(IF(Depths&gt;BB70,Depths))-MAX(IF(Depths&lt;BB70,Depths))))*$P70)</f>
        <v>#N/A</v>
      </c>
      <c r="BN70" s="184" t="e" cm="1">
        <f t="array" ref="BN70">IF(BC70="no inundation",0,(_xlfn.XLOOKUP(BC70,Depths,_xlfn.XLOOKUP($G70,Structures,StructureDamages),,-1)+(BC70-MAX(IF(Depths&lt;BC70,Depths)))*(_xlfn.XLOOKUP(BC70,Depths,_xlfn.XLOOKUP($G70,Structures,StructureDamages),,1)-_xlfn.XLOOKUP(BC70,Depths,_xlfn.XLOOKUP($G70,Structures,StructureDamages),,-1))/(MIN(IF(Depths&gt;BC70,Depths))-MAX(IF(Depths&lt;BC70,Depths))))*$P70)</f>
        <v>#N/A</v>
      </c>
      <c r="BO70" s="185"/>
      <c r="BP70" s="182" t="e" cm="1">
        <f t="array" ref="BP70">IF(AT70="no inundation",0,(_xlfn.XLOOKUP(AT70,Depths,_xlfn.XLOOKUP($G70,Structures,ContentDamages),,-1)+(AT70-MAX(IF(Depths&lt;AT70,Depths)))*(_xlfn.XLOOKUP(AT70,Depths,_xlfn.XLOOKUP($G70,Structures,ContentDamages),,1)-_xlfn.XLOOKUP(AT70,Depths,_xlfn.XLOOKUP($G70,Structures,ContentDamages),,-1))/(MIN(IF(Depths&gt;AT70,Depths))-MAX(IF(Depths&lt;AT70,Depths))))*$R70)</f>
        <v>#N/A</v>
      </c>
      <c r="BQ70" s="183" t="e" cm="1">
        <f t="array" ref="BQ70">IF(AU70="no inundation",0,(_xlfn.XLOOKUP(AU70,Depths,_xlfn.XLOOKUP($G70,Structures,ContentDamages),,-1)+(AU70-MAX(IF(Depths&lt;AU70,Depths)))*(_xlfn.XLOOKUP(AU70,Depths,_xlfn.XLOOKUP($G70,Structures,ContentDamages),,1)-_xlfn.XLOOKUP(AU70,Depths,_xlfn.XLOOKUP($G70,Structures,ContentDamages),,-1))/(MIN(IF(Depths&gt;AU70,Depths))-MAX(IF(Depths&lt;AU70,Depths))))*$R70)</f>
        <v>#N/A</v>
      </c>
      <c r="BR70" s="183" t="e" cm="1">
        <f t="array" ref="BR70">IF(AV70="no inundation",0,(_xlfn.XLOOKUP(AV70,Depths,_xlfn.XLOOKUP($G70,Structures,ContentDamages),,-1)+(AV70-MAX(IF(Depths&lt;AV70,Depths)))*(_xlfn.XLOOKUP(AV70,Depths,_xlfn.XLOOKUP($G70,Structures,ContentDamages),,1)-_xlfn.XLOOKUP(AV70,Depths,_xlfn.XLOOKUP($G70,Structures,ContentDamages),,-1))/(MIN(IF(Depths&gt;AV70,Depths))-MAX(IF(Depths&lt;AV70,Depths))))*$R70)</f>
        <v>#N/A</v>
      </c>
      <c r="BS70" s="183" t="e" cm="1">
        <f t="array" ref="BS70">IF(AW70="no inundation",0,(_xlfn.XLOOKUP(AW70,Depths,_xlfn.XLOOKUP($G70,Structures,ContentDamages),,-1)+(AW70-MAX(IF(Depths&lt;AW70,Depths)))*(_xlfn.XLOOKUP(AW70,Depths,_xlfn.XLOOKUP($G70,Structures,ContentDamages),,1)-_xlfn.XLOOKUP(AW70,Depths,_xlfn.XLOOKUP($G70,Structures,ContentDamages),,-1))/(MIN(IF(Depths&gt;AW70,Depths))-MAX(IF(Depths&lt;AW70,Depths))))*$R70)</f>
        <v>#N/A</v>
      </c>
      <c r="BT70" s="183" t="e" cm="1">
        <f t="array" ref="BT70">IF(AX70="no inundation",0,(_xlfn.XLOOKUP(AX70,Depths,_xlfn.XLOOKUP($G70,Structures,ContentDamages),,-1)+(AX70-MAX(IF(Depths&lt;AX70,Depths)))*(_xlfn.XLOOKUP(AX70,Depths,_xlfn.XLOOKUP($G70,Structures,ContentDamages),,1)-_xlfn.XLOOKUP(AX70,Depths,_xlfn.XLOOKUP($G70,Structures,ContentDamages),,-1))/(MIN(IF(Depths&gt;AX70,Depths))-MAX(IF(Depths&lt;AX70,Depths))))*$R70)</f>
        <v>#N/A</v>
      </c>
      <c r="BU70" s="183" t="e" cm="1">
        <f t="array" ref="BU70">IF(AY70="no inundation",0,(_xlfn.XLOOKUP(AY70,Depths,_xlfn.XLOOKUP($G70,Structures,ContentDamages),,-1)+(AY70-MAX(IF(Depths&lt;AY70,Depths)))*(_xlfn.XLOOKUP(AY70,Depths,_xlfn.XLOOKUP($G70,Structures,ContentDamages),,1)-_xlfn.XLOOKUP(AY70,Depths,_xlfn.XLOOKUP($G70,Structures,ContentDamages),,-1))/(MIN(IF(Depths&gt;AY70,Depths))-MAX(IF(Depths&lt;AY70,Depths))))*$R70)</f>
        <v>#N/A</v>
      </c>
      <c r="BV70" s="183" t="e" cm="1">
        <f t="array" ref="BV70">IF(AZ70="no inundation",0,(_xlfn.XLOOKUP(AZ70,Depths,_xlfn.XLOOKUP($G70,Structures,ContentDamages),,-1)+(AZ70-MAX(IF(Depths&lt;AZ70,Depths)))*(_xlfn.XLOOKUP(AZ70,Depths,_xlfn.XLOOKUP($G70,Structures,ContentDamages),,1)-_xlfn.XLOOKUP(AZ70,Depths,_xlfn.XLOOKUP($G70,Structures,ContentDamages),,-1))/(MIN(IF(Depths&gt;AZ70,Depths))-MAX(IF(Depths&lt;AZ70,Depths))))*$R70)</f>
        <v>#N/A</v>
      </c>
      <c r="BW70" s="183" t="e" cm="1">
        <f t="array" ref="BW70">IF(BA70="no inundation",0,(_xlfn.XLOOKUP(BA70,Depths,_xlfn.XLOOKUP($G70,Structures,ContentDamages),,-1)+(BA70-MAX(IF(Depths&lt;BA70,Depths)))*(_xlfn.XLOOKUP(BA70,Depths,_xlfn.XLOOKUP($G70,Structures,ContentDamages),,1)-_xlfn.XLOOKUP(BA70,Depths,_xlfn.XLOOKUP($G70,Structures,ContentDamages),,-1))/(MIN(IF(Depths&gt;BA70,Depths))-MAX(IF(Depths&lt;BA70,Depths))))*$R70)</f>
        <v>#N/A</v>
      </c>
      <c r="BX70" s="183" t="e" cm="1">
        <f t="array" ref="BX70">IF(BB70="no inundation",0,(_xlfn.XLOOKUP(BB70,Depths,_xlfn.XLOOKUP($G70,Structures,ContentDamages),,-1)+(BB70-MAX(IF(Depths&lt;BB70,Depths)))*(_xlfn.XLOOKUP(BB70,Depths,_xlfn.XLOOKUP($G70,Structures,ContentDamages),,1)-_xlfn.XLOOKUP(BB70,Depths,_xlfn.XLOOKUP($G70,Structures,ContentDamages),,-1))/(MIN(IF(Depths&gt;BB70,Depths))-MAX(IF(Depths&lt;BB70,Depths))))*$R70)</f>
        <v>#N/A</v>
      </c>
      <c r="BY70" s="183" t="e" cm="1">
        <f t="array" ref="BY70">IF(BC70="no inundation",0,(_xlfn.XLOOKUP(BC70,Depths,_xlfn.XLOOKUP($G70,Structures,ContentDamages),,-1)+(BC70-MAX(IF(Depths&lt;BC70,Depths)))*(_xlfn.XLOOKUP(BC70,Depths,_xlfn.XLOOKUP($G70,Structures,ContentDamages),,1)-_xlfn.XLOOKUP(BC70,Depths,_xlfn.XLOOKUP($G70,Structures,ContentDamages),,-1))/(MIN(IF(Depths&gt;BC70,Depths))-MAX(IF(Depths&lt;BC70,Depths))))*$R70)</f>
        <v>#N/A</v>
      </c>
      <c r="BZ70" s="181"/>
      <c r="CA70" s="182" t="e">
        <f t="shared" si="74"/>
        <v>#N/A</v>
      </c>
      <c r="CB70" s="183" t="e">
        <f t="shared" si="75"/>
        <v>#N/A</v>
      </c>
      <c r="CC70" s="183" t="e">
        <f t="shared" si="76"/>
        <v>#N/A</v>
      </c>
      <c r="CD70" s="183" t="e">
        <f t="shared" si="77"/>
        <v>#N/A</v>
      </c>
      <c r="CE70" s="183" t="e">
        <f t="shared" si="78"/>
        <v>#N/A</v>
      </c>
      <c r="CF70" s="183" t="e">
        <f t="shared" si="79"/>
        <v>#N/A</v>
      </c>
      <c r="CG70" s="183" t="e">
        <f t="shared" si="80"/>
        <v>#N/A</v>
      </c>
      <c r="CH70" s="183" t="e">
        <f t="shared" si="81"/>
        <v>#N/A</v>
      </c>
      <c r="CI70" s="183" t="e">
        <f t="shared" si="82"/>
        <v>#N/A</v>
      </c>
      <c r="CJ70" s="184" t="e">
        <f t="shared" si="83"/>
        <v>#N/A</v>
      </c>
      <c r="CK70" s="177"/>
    </row>
    <row r="71" spans="5:89" ht="16.5" customHeight="1" x14ac:dyDescent="0.35">
      <c r="E71" s="33" t="s">
        <v>3</v>
      </c>
      <c r="F71" s="35" t="s">
        <v>3</v>
      </c>
      <c r="G71" s="10" t="s">
        <v>200</v>
      </c>
      <c r="H71" s="11" t="s">
        <v>200</v>
      </c>
      <c r="I71" s="12"/>
      <c r="J71" s="14"/>
      <c r="K71" s="26"/>
      <c r="L71" s="12"/>
      <c r="M71" s="14"/>
      <c r="N71" s="138"/>
      <c r="O71" s="140"/>
      <c r="P71" s="195">
        <f t="shared" si="33"/>
        <v>0</v>
      </c>
      <c r="Q71" s="20" t="e">
        <f>_xlfn.XLOOKUP(G71,'Content to Structure Ratios'!$D$3:$D$55,'Content to Structure Ratios'!$E$3:$E$55)</f>
        <v>#N/A</v>
      </c>
      <c r="R71" s="183" t="e">
        <f t="shared" si="34"/>
        <v>#N/A</v>
      </c>
      <c r="S71" s="13"/>
      <c r="T71" s="14"/>
      <c r="U71" s="15"/>
      <c r="V71" s="179">
        <f t="shared" si="84"/>
        <v>0</v>
      </c>
      <c r="W71" s="192"/>
      <c r="X71" s="22"/>
      <c r="Y71" s="16"/>
      <c r="Z71" s="16"/>
      <c r="AA71" s="16"/>
      <c r="AB71" s="16"/>
      <c r="AC71" s="16"/>
      <c r="AD71" s="16"/>
      <c r="AE71" s="16"/>
      <c r="AF71" s="16"/>
      <c r="AG71" s="16"/>
      <c r="AH71" s="177"/>
      <c r="AI71" s="178">
        <f t="shared" si="86"/>
        <v>0</v>
      </c>
      <c r="AJ71" s="179">
        <f t="shared" si="85"/>
        <v>0</v>
      </c>
      <c r="AK71" s="179">
        <f t="shared" si="87"/>
        <v>0</v>
      </c>
      <c r="AL71" s="179">
        <f t="shared" si="88"/>
        <v>0</v>
      </c>
      <c r="AM71" s="179">
        <f t="shared" si="89"/>
        <v>0</v>
      </c>
      <c r="AN71" s="179">
        <f t="shared" si="90"/>
        <v>0</v>
      </c>
      <c r="AO71" s="179">
        <f t="shared" si="91"/>
        <v>0</v>
      </c>
      <c r="AP71" s="179">
        <f t="shared" si="92"/>
        <v>0</v>
      </c>
      <c r="AQ71" s="179">
        <f t="shared" si="93"/>
        <v>0</v>
      </c>
      <c r="AR71" s="180">
        <f t="shared" si="94"/>
        <v>0</v>
      </c>
      <c r="AS71" s="181"/>
      <c r="AT71" s="166">
        <f t="shared" si="95"/>
        <v>0</v>
      </c>
      <c r="AU71" s="87">
        <f t="shared" si="96"/>
        <v>0</v>
      </c>
      <c r="AV71" s="87">
        <f t="shared" si="97"/>
        <v>0</v>
      </c>
      <c r="AW71" s="87">
        <f t="shared" si="98"/>
        <v>0</v>
      </c>
      <c r="AX71" s="87">
        <f t="shared" si="99"/>
        <v>0</v>
      </c>
      <c r="AY71" s="87">
        <f t="shared" si="100"/>
        <v>0</v>
      </c>
      <c r="AZ71" s="87">
        <f t="shared" si="101"/>
        <v>0</v>
      </c>
      <c r="BA71" s="87">
        <f t="shared" si="102"/>
        <v>0</v>
      </c>
      <c r="BB71" s="87">
        <f t="shared" si="103"/>
        <v>0</v>
      </c>
      <c r="BC71" s="157">
        <f t="shared" si="104"/>
        <v>0</v>
      </c>
      <c r="BD71" s="177"/>
      <c r="BE71" s="182" t="e" cm="1">
        <f t="array" ref="BE71">IF(AT71="no inundation",0,(_xlfn.XLOOKUP(AT71,Depths,_xlfn.XLOOKUP($G71,Structures,StructureDamages),,-1)+(AT71-MAX(IF(Depths&lt;AT71,Depths)))*(_xlfn.XLOOKUP(AT71,Depths,_xlfn.XLOOKUP($G71,Structures,StructureDamages),,1)-_xlfn.XLOOKUP(AT71,Depths,_xlfn.XLOOKUP($G71,Structures,StructureDamages),,-1))/(MIN(IF(Depths&gt;AT71,Depths))-MAX(IF(Depths&lt;AT71,Depths))))*$P71)</f>
        <v>#N/A</v>
      </c>
      <c r="BF71" s="183" t="e" cm="1">
        <f t="array" ref="BF71">IF(AU71="no inundation",0,(_xlfn.XLOOKUP(AU71,Depths,_xlfn.XLOOKUP($G71,Structures,StructureDamages),,-1)+(AU71-MAX(IF(Depths&lt;AU71,Depths)))*(_xlfn.XLOOKUP(AU71,Depths,_xlfn.XLOOKUP($G71,Structures,StructureDamages),,1)-_xlfn.XLOOKUP(AU71,Depths,_xlfn.XLOOKUP($G71,Structures,StructureDamages),,-1))/(MIN(IF(Depths&gt;AU71,Depths))-MAX(IF(Depths&lt;AU71,Depths))))*$P71)</f>
        <v>#N/A</v>
      </c>
      <c r="BG71" s="183" t="e" cm="1">
        <f t="array" ref="BG71">IF(AV71="no inundation",0,(_xlfn.XLOOKUP(AV71,Depths,_xlfn.XLOOKUP($G71,Structures,StructureDamages),,-1)+(AV71-MAX(IF(Depths&lt;AV71,Depths)))*(_xlfn.XLOOKUP(AV71,Depths,_xlfn.XLOOKUP($G71,Structures,StructureDamages),,1)-_xlfn.XLOOKUP(AV71,Depths,_xlfn.XLOOKUP($G71,Structures,StructureDamages),,-1))/(MIN(IF(Depths&gt;AV71,Depths))-MAX(IF(Depths&lt;AV71,Depths))))*$P71)</f>
        <v>#N/A</v>
      </c>
      <c r="BH71" s="183" t="e" cm="1">
        <f t="array" ref="BH71">IF(AW71="no inundation",0,(_xlfn.XLOOKUP(AW71,Depths,_xlfn.XLOOKUP($G71,Structures,StructureDamages),,-1)+(AW71-MAX(IF(Depths&lt;AW71,Depths)))*(_xlfn.XLOOKUP(AW71,Depths,_xlfn.XLOOKUP($G71,Structures,StructureDamages),,1)-_xlfn.XLOOKUP(AW71,Depths,_xlfn.XLOOKUP($G71,Structures,StructureDamages),,-1))/(MIN(IF(Depths&gt;AW71,Depths))-MAX(IF(Depths&lt;AW71,Depths))))*$P71)</f>
        <v>#N/A</v>
      </c>
      <c r="BI71" s="183" t="e" cm="1">
        <f t="array" ref="BI71">IF(AX71="no inundation",0,(_xlfn.XLOOKUP(AX71,Depths,_xlfn.XLOOKUP($G71,Structures,StructureDamages),,-1)+(AX71-MAX(IF(Depths&lt;AX71,Depths)))*(_xlfn.XLOOKUP(AX71,Depths,_xlfn.XLOOKUP($G71,Structures,StructureDamages),,1)-_xlfn.XLOOKUP(AX71,Depths,_xlfn.XLOOKUP($G71,Structures,StructureDamages),,-1))/(MIN(IF(Depths&gt;AX71,Depths))-MAX(IF(Depths&lt;AX71,Depths))))*$P71)</f>
        <v>#N/A</v>
      </c>
      <c r="BJ71" s="183" t="e" cm="1">
        <f t="array" ref="BJ71">IF(AY71="no inundation",0,(_xlfn.XLOOKUP(AY71,Depths,_xlfn.XLOOKUP($G71,Structures,StructureDamages),,-1)+(AY71-MAX(IF(Depths&lt;AY71,Depths)))*(_xlfn.XLOOKUP(AY71,Depths,_xlfn.XLOOKUP($G71,Structures,StructureDamages),,1)-_xlfn.XLOOKUP(AY71,Depths,_xlfn.XLOOKUP($G71,Structures,StructureDamages),,-1))/(MIN(IF(Depths&gt;AY71,Depths))-MAX(IF(Depths&lt;AY71,Depths))))*$P71)</f>
        <v>#N/A</v>
      </c>
      <c r="BK71" s="183" t="e" cm="1">
        <f t="array" ref="BK71">IF(AZ71="no inundation",0,(_xlfn.XLOOKUP(AZ71,Depths,_xlfn.XLOOKUP($G71,Structures,StructureDamages),,-1)+(AZ71-MAX(IF(Depths&lt;AZ71,Depths)))*(_xlfn.XLOOKUP(AZ71,Depths,_xlfn.XLOOKUP($G71,Structures,StructureDamages),,1)-_xlfn.XLOOKUP(AZ71,Depths,_xlfn.XLOOKUP($G71,Structures,StructureDamages),,-1))/(MIN(IF(Depths&gt;AZ71,Depths))-MAX(IF(Depths&lt;AZ71,Depths))))*$P71)</f>
        <v>#N/A</v>
      </c>
      <c r="BL71" s="183" t="e" cm="1">
        <f t="array" ref="BL71">IF(BA71="no inundation",0,(_xlfn.XLOOKUP(BA71,Depths,_xlfn.XLOOKUP($G71,Structures,StructureDamages),,-1)+(BA71-MAX(IF(Depths&lt;BA71,Depths)))*(_xlfn.XLOOKUP(BA71,Depths,_xlfn.XLOOKUP($G71,Structures,StructureDamages),,1)-_xlfn.XLOOKUP(BA71,Depths,_xlfn.XLOOKUP($G71,Structures,StructureDamages),,-1))/(MIN(IF(Depths&gt;BA71,Depths))-MAX(IF(Depths&lt;BA71,Depths))))*$P71)</f>
        <v>#N/A</v>
      </c>
      <c r="BM71" s="183" t="e" cm="1">
        <f t="array" ref="BM71">IF(BB71="no inundation",0,(_xlfn.XLOOKUP(BB71,Depths,_xlfn.XLOOKUP($G71,Structures,StructureDamages),,-1)+(BB71-MAX(IF(Depths&lt;BB71,Depths)))*(_xlfn.XLOOKUP(BB71,Depths,_xlfn.XLOOKUP($G71,Structures,StructureDamages),,1)-_xlfn.XLOOKUP(BB71,Depths,_xlfn.XLOOKUP($G71,Structures,StructureDamages),,-1))/(MIN(IF(Depths&gt;BB71,Depths))-MAX(IF(Depths&lt;BB71,Depths))))*$P71)</f>
        <v>#N/A</v>
      </c>
      <c r="BN71" s="184" t="e" cm="1">
        <f t="array" ref="BN71">IF(BC71="no inundation",0,(_xlfn.XLOOKUP(BC71,Depths,_xlfn.XLOOKUP($G71,Structures,StructureDamages),,-1)+(BC71-MAX(IF(Depths&lt;BC71,Depths)))*(_xlfn.XLOOKUP(BC71,Depths,_xlfn.XLOOKUP($G71,Structures,StructureDamages),,1)-_xlfn.XLOOKUP(BC71,Depths,_xlfn.XLOOKUP($G71,Structures,StructureDamages),,-1))/(MIN(IF(Depths&gt;BC71,Depths))-MAX(IF(Depths&lt;BC71,Depths))))*$P71)</f>
        <v>#N/A</v>
      </c>
      <c r="BO71" s="185"/>
      <c r="BP71" s="182" t="e" cm="1">
        <f t="array" ref="BP71">IF(AT71="no inundation",0,(_xlfn.XLOOKUP(AT71,Depths,_xlfn.XLOOKUP($G71,Structures,ContentDamages),,-1)+(AT71-MAX(IF(Depths&lt;AT71,Depths)))*(_xlfn.XLOOKUP(AT71,Depths,_xlfn.XLOOKUP($G71,Structures,ContentDamages),,1)-_xlfn.XLOOKUP(AT71,Depths,_xlfn.XLOOKUP($G71,Structures,ContentDamages),,-1))/(MIN(IF(Depths&gt;AT71,Depths))-MAX(IF(Depths&lt;AT71,Depths))))*$R71)</f>
        <v>#N/A</v>
      </c>
      <c r="BQ71" s="183" t="e" cm="1">
        <f t="array" ref="BQ71">IF(AU71="no inundation",0,(_xlfn.XLOOKUP(AU71,Depths,_xlfn.XLOOKUP($G71,Structures,ContentDamages),,-1)+(AU71-MAX(IF(Depths&lt;AU71,Depths)))*(_xlfn.XLOOKUP(AU71,Depths,_xlfn.XLOOKUP($G71,Structures,ContentDamages),,1)-_xlfn.XLOOKUP(AU71,Depths,_xlfn.XLOOKUP($G71,Structures,ContentDamages),,-1))/(MIN(IF(Depths&gt;AU71,Depths))-MAX(IF(Depths&lt;AU71,Depths))))*$R71)</f>
        <v>#N/A</v>
      </c>
      <c r="BR71" s="183" t="e" cm="1">
        <f t="array" ref="BR71">IF(AV71="no inundation",0,(_xlfn.XLOOKUP(AV71,Depths,_xlfn.XLOOKUP($G71,Structures,ContentDamages),,-1)+(AV71-MAX(IF(Depths&lt;AV71,Depths)))*(_xlfn.XLOOKUP(AV71,Depths,_xlfn.XLOOKUP($G71,Structures,ContentDamages),,1)-_xlfn.XLOOKUP(AV71,Depths,_xlfn.XLOOKUP($G71,Structures,ContentDamages),,-1))/(MIN(IF(Depths&gt;AV71,Depths))-MAX(IF(Depths&lt;AV71,Depths))))*$R71)</f>
        <v>#N/A</v>
      </c>
      <c r="BS71" s="183" t="e" cm="1">
        <f t="array" ref="BS71">IF(AW71="no inundation",0,(_xlfn.XLOOKUP(AW71,Depths,_xlfn.XLOOKUP($G71,Structures,ContentDamages),,-1)+(AW71-MAX(IF(Depths&lt;AW71,Depths)))*(_xlfn.XLOOKUP(AW71,Depths,_xlfn.XLOOKUP($G71,Structures,ContentDamages),,1)-_xlfn.XLOOKUP(AW71,Depths,_xlfn.XLOOKUP($G71,Structures,ContentDamages),,-1))/(MIN(IF(Depths&gt;AW71,Depths))-MAX(IF(Depths&lt;AW71,Depths))))*$R71)</f>
        <v>#N/A</v>
      </c>
      <c r="BT71" s="183" t="e" cm="1">
        <f t="array" ref="BT71">IF(AX71="no inundation",0,(_xlfn.XLOOKUP(AX71,Depths,_xlfn.XLOOKUP($G71,Structures,ContentDamages),,-1)+(AX71-MAX(IF(Depths&lt;AX71,Depths)))*(_xlfn.XLOOKUP(AX71,Depths,_xlfn.XLOOKUP($G71,Structures,ContentDamages),,1)-_xlfn.XLOOKUP(AX71,Depths,_xlfn.XLOOKUP($G71,Structures,ContentDamages),,-1))/(MIN(IF(Depths&gt;AX71,Depths))-MAX(IF(Depths&lt;AX71,Depths))))*$R71)</f>
        <v>#N/A</v>
      </c>
      <c r="BU71" s="183" t="e" cm="1">
        <f t="array" ref="BU71">IF(AY71="no inundation",0,(_xlfn.XLOOKUP(AY71,Depths,_xlfn.XLOOKUP($G71,Structures,ContentDamages),,-1)+(AY71-MAX(IF(Depths&lt;AY71,Depths)))*(_xlfn.XLOOKUP(AY71,Depths,_xlfn.XLOOKUP($G71,Structures,ContentDamages),,1)-_xlfn.XLOOKUP(AY71,Depths,_xlfn.XLOOKUP($G71,Structures,ContentDamages),,-1))/(MIN(IF(Depths&gt;AY71,Depths))-MAX(IF(Depths&lt;AY71,Depths))))*$R71)</f>
        <v>#N/A</v>
      </c>
      <c r="BV71" s="183" t="e" cm="1">
        <f t="array" ref="BV71">IF(AZ71="no inundation",0,(_xlfn.XLOOKUP(AZ71,Depths,_xlfn.XLOOKUP($G71,Structures,ContentDamages),,-1)+(AZ71-MAX(IF(Depths&lt;AZ71,Depths)))*(_xlfn.XLOOKUP(AZ71,Depths,_xlfn.XLOOKUP($G71,Structures,ContentDamages),,1)-_xlfn.XLOOKUP(AZ71,Depths,_xlfn.XLOOKUP($G71,Structures,ContentDamages),,-1))/(MIN(IF(Depths&gt;AZ71,Depths))-MAX(IF(Depths&lt;AZ71,Depths))))*$R71)</f>
        <v>#N/A</v>
      </c>
      <c r="BW71" s="183" t="e" cm="1">
        <f t="array" ref="BW71">IF(BA71="no inundation",0,(_xlfn.XLOOKUP(BA71,Depths,_xlfn.XLOOKUP($G71,Structures,ContentDamages),,-1)+(BA71-MAX(IF(Depths&lt;BA71,Depths)))*(_xlfn.XLOOKUP(BA71,Depths,_xlfn.XLOOKUP($G71,Structures,ContentDamages),,1)-_xlfn.XLOOKUP(BA71,Depths,_xlfn.XLOOKUP($G71,Structures,ContentDamages),,-1))/(MIN(IF(Depths&gt;BA71,Depths))-MAX(IF(Depths&lt;BA71,Depths))))*$R71)</f>
        <v>#N/A</v>
      </c>
      <c r="BX71" s="183" t="e" cm="1">
        <f t="array" ref="BX71">IF(BB71="no inundation",0,(_xlfn.XLOOKUP(BB71,Depths,_xlfn.XLOOKUP($G71,Structures,ContentDamages),,-1)+(BB71-MAX(IF(Depths&lt;BB71,Depths)))*(_xlfn.XLOOKUP(BB71,Depths,_xlfn.XLOOKUP($G71,Structures,ContentDamages),,1)-_xlfn.XLOOKUP(BB71,Depths,_xlfn.XLOOKUP($G71,Structures,ContentDamages),,-1))/(MIN(IF(Depths&gt;BB71,Depths))-MAX(IF(Depths&lt;BB71,Depths))))*$R71)</f>
        <v>#N/A</v>
      </c>
      <c r="BY71" s="183" t="e" cm="1">
        <f t="array" ref="BY71">IF(BC71="no inundation",0,(_xlfn.XLOOKUP(BC71,Depths,_xlfn.XLOOKUP($G71,Structures,ContentDamages),,-1)+(BC71-MAX(IF(Depths&lt;BC71,Depths)))*(_xlfn.XLOOKUP(BC71,Depths,_xlfn.XLOOKUP($G71,Structures,ContentDamages),,1)-_xlfn.XLOOKUP(BC71,Depths,_xlfn.XLOOKUP($G71,Structures,ContentDamages),,-1))/(MIN(IF(Depths&gt;BC71,Depths))-MAX(IF(Depths&lt;BC71,Depths))))*$R71)</f>
        <v>#N/A</v>
      </c>
      <c r="BZ71" s="181"/>
      <c r="CA71" s="182" t="e">
        <f t="shared" si="74"/>
        <v>#N/A</v>
      </c>
      <c r="CB71" s="183" t="e">
        <f t="shared" si="75"/>
        <v>#N/A</v>
      </c>
      <c r="CC71" s="183" t="e">
        <f t="shared" si="76"/>
        <v>#N/A</v>
      </c>
      <c r="CD71" s="183" t="e">
        <f t="shared" si="77"/>
        <v>#N/A</v>
      </c>
      <c r="CE71" s="183" t="e">
        <f t="shared" si="78"/>
        <v>#N/A</v>
      </c>
      <c r="CF71" s="183" t="e">
        <f t="shared" si="79"/>
        <v>#N/A</v>
      </c>
      <c r="CG71" s="183" t="e">
        <f t="shared" si="80"/>
        <v>#N/A</v>
      </c>
      <c r="CH71" s="183" t="e">
        <f t="shared" si="81"/>
        <v>#N/A</v>
      </c>
      <c r="CI71" s="183" t="e">
        <f t="shared" si="82"/>
        <v>#N/A</v>
      </c>
      <c r="CJ71" s="184" t="e">
        <f t="shared" si="83"/>
        <v>#N/A</v>
      </c>
      <c r="CK71" s="177"/>
    </row>
    <row r="72" spans="5:89" ht="16.5" customHeight="1" x14ac:dyDescent="0.35">
      <c r="E72" s="33" t="s">
        <v>3</v>
      </c>
      <c r="F72" s="35" t="s">
        <v>3</v>
      </c>
      <c r="G72" s="10" t="s">
        <v>200</v>
      </c>
      <c r="H72" s="11" t="s">
        <v>200</v>
      </c>
      <c r="I72" s="12"/>
      <c r="J72" s="14"/>
      <c r="K72" s="26"/>
      <c r="L72" s="12"/>
      <c r="M72" s="14"/>
      <c r="N72" s="138"/>
      <c r="O72" s="140"/>
      <c r="P72" s="195">
        <f t="shared" si="33"/>
        <v>0</v>
      </c>
      <c r="Q72" s="20" t="e">
        <f>_xlfn.XLOOKUP(G72,'Content to Structure Ratios'!$D$3:$D$55,'Content to Structure Ratios'!$E$3:$E$55)</f>
        <v>#N/A</v>
      </c>
      <c r="R72" s="183" t="e">
        <f t="shared" si="34"/>
        <v>#N/A</v>
      </c>
      <c r="S72" s="13"/>
      <c r="T72" s="14"/>
      <c r="U72" s="15"/>
      <c r="V72" s="179">
        <f t="shared" si="84"/>
        <v>0</v>
      </c>
      <c r="W72" s="192"/>
      <c r="X72" s="22"/>
      <c r="Y72" s="16"/>
      <c r="Z72" s="16"/>
      <c r="AA72" s="16"/>
      <c r="AB72" s="16"/>
      <c r="AC72" s="16"/>
      <c r="AD72" s="16"/>
      <c r="AE72" s="16"/>
      <c r="AF72" s="16"/>
      <c r="AG72" s="16"/>
      <c r="AH72" s="177"/>
      <c r="AI72" s="178">
        <f t="shared" si="86"/>
        <v>0</v>
      </c>
      <c r="AJ72" s="179">
        <f t="shared" si="85"/>
        <v>0</v>
      </c>
      <c r="AK72" s="179">
        <f t="shared" si="87"/>
        <v>0</v>
      </c>
      <c r="AL72" s="179">
        <f t="shared" si="88"/>
        <v>0</v>
      </c>
      <c r="AM72" s="179">
        <f t="shared" si="89"/>
        <v>0</v>
      </c>
      <c r="AN72" s="179">
        <f t="shared" si="90"/>
        <v>0</v>
      </c>
      <c r="AO72" s="179">
        <f t="shared" si="91"/>
        <v>0</v>
      </c>
      <c r="AP72" s="179">
        <f t="shared" si="92"/>
        <v>0</v>
      </c>
      <c r="AQ72" s="179">
        <f t="shared" si="93"/>
        <v>0</v>
      </c>
      <c r="AR72" s="180">
        <f t="shared" si="94"/>
        <v>0</v>
      </c>
      <c r="AS72" s="181"/>
      <c r="AT72" s="166">
        <f t="shared" si="95"/>
        <v>0</v>
      </c>
      <c r="AU72" s="87">
        <f t="shared" si="96"/>
        <v>0</v>
      </c>
      <c r="AV72" s="87">
        <f t="shared" si="97"/>
        <v>0</v>
      </c>
      <c r="AW72" s="87">
        <f t="shared" si="98"/>
        <v>0</v>
      </c>
      <c r="AX72" s="87">
        <f t="shared" si="99"/>
        <v>0</v>
      </c>
      <c r="AY72" s="87">
        <f t="shared" si="100"/>
        <v>0</v>
      </c>
      <c r="AZ72" s="87">
        <f t="shared" si="101"/>
        <v>0</v>
      </c>
      <c r="BA72" s="87">
        <f t="shared" si="102"/>
        <v>0</v>
      </c>
      <c r="BB72" s="87">
        <f t="shared" si="103"/>
        <v>0</v>
      </c>
      <c r="BC72" s="157">
        <f t="shared" si="104"/>
        <v>0</v>
      </c>
      <c r="BD72" s="177"/>
      <c r="BE72" s="182" t="e" cm="1">
        <f t="array" ref="BE72">IF(AT72="no inundation",0,(_xlfn.XLOOKUP(AT72,Depths,_xlfn.XLOOKUP($G72,Structures,StructureDamages),,-1)+(AT72-MAX(IF(Depths&lt;AT72,Depths)))*(_xlfn.XLOOKUP(AT72,Depths,_xlfn.XLOOKUP($G72,Structures,StructureDamages),,1)-_xlfn.XLOOKUP(AT72,Depths,_xlfn.XLOOKUP($G72,Structures,StructureDamages),,-1))/(MIN(IF(Depths&gt;AT72,Depths))-MAX(IF(Depths&lt;AT72,Depths))))*$P72)</f>
        <v>#N/A</v>
      </c>
      <c r="BF72" s="183" t="e" cm="1">
        <f t="array" ref="BF72">IF(AU72="no inundation",0,(_xlfn.XLOOKUP(AU72,Depths,_xlfn.XLOOKUP($G72,Structures,StructureDamages),,-1)+(AU72-MAX(IF(Depths&lt;AU72,Depths)))*(_xlfn.XLOOKUP(AU72,Depths,_xlfn.XLOOKUP($G72,Structures,StructureDamages),,1)-_xlfn.XLOOKUP(AU72,Depths,_xlfn.XLOOKUP($G72,Structures,StructureDamages),,-1))/(MIN(IF(Depths&gt;AU72,Depths))-MAX(IF(Depths&lt;AU72,Depths))))*$P72)</f>
        <v>#N/A</v>
      </c>
      <c r="BG72" s="183" t="e" cm="1">
        <f t="array" ref="BG72">IF(AV72="no inundation",0,(_xlfn.XLOOKUP(AV72,Depths,_xlfn.XLOOKUP($G72,Structures,StructureDamages),,-1)+(AV72-MAX(IF(Depths&lt;AV72,Depths)))*(_xlfn.XLOOKUP(AV72,Depths,_xlfn.XLOOKUP($G72,Structures,StructureDamages),,1)-_xlfn.XLOOKUP(AV72,Depths,_xlfn.XLOOKUP($G72,Structures,StructureDamages),,-1))/(MIN(IF(Depths&gt;AV72,Depths))-MAX(IF(Depths&lt;AV72,Depths))))*$P72)</f>
        <v>#N/A</v>
      </c>
      <c r="BH72" s="183" t="e" cm="1">
        <f t="array" ref="BH72">IF(AW72="no inundation",0,(_xlfn.XLOOKUP(AW72,Depths,_xlfn.XLOOKUP($G72,Structures,StructureDamages),,-1)+(AW72-MAX(IF(Depths&lt;AW72,Depths)))*(_xlfn.XLOOKUP(AW72,Depths,_xlfn.XLOOKUP($G72,Structures,StructureDamages),,1)-_xlfn.XLOOKUP(AW72,Depths,_xlfn.XLOOKUP($G72,Structures,StructureDamages),,-1))/(MIN(IF(Depths&gt;AW72,Depths))-MAX(IF(Depths&lt;AW72,Depths))))*$P72)</f>
        <v>#N/A</v>
      </c>
      <c r="BI72" s="183" t="e" cm="1">
        <f t="array" ref="BI72">IF(AX72="no inundation",0,(_xlfn.XLOOKUP(AX72,Depths,_xlfn.XLOOKUP($G72,Structures,StructureDamages),,-1)+(AX72-MAX(IF(Depths&lt;AX72,Depths)))*(_xlfn.XLOOKUP(AX72,Depths,_xlfn.XLOOKUP($G72,Structures,StructureDamages),,1)-_xlfn.XLOOKUP(AX72,Depths,_xlfn.XLOOKUP($G72,Structures,StructureDamages),,-1))/(MIN(IF(Depths&gt;AX72,Depths))-MAX(IF(Depths&lt;AX72,Depths))))*$P72)</f>
        <v>#N/A</v>
      </c>
      <c r="BJ72" s="183" t="e" cm="1">
        <f t="array" ref="BJ72">IF(AY72="no inundation",0,(_xlfn.XLOOKUP(AY72,Depths,_xlfn.XLOOKUP($G72,Structures,StructureDamages),,-1)+(AY72-MAX(IF(Depths&lt;AY72,Depths)))*(_xlfn.XLOOKUP(AY72,Depths,_xlfn.XLOOKUP($G72,Structures,StructureDamages),,1)-_xlfn.XLOOKUP(AY72,Depths,_xlfn.XLOOKUP($G72,Structures,StructureDamages),,-1))/(MIN(IF(Depths&gt;AY72,Depths))-MAX(IF(Depths&lt;AY72,Depths))))*$P72)</f>
        <v>#N/A</v>
      </c>
      <c r="BK72" s="183" t="e" cm="1">
        <f t="array" ref="BK72">IF(AZ72="no inundation",0,(_xlfn.XLOOKUP(AZ72,Depths,_xlfn.XLOOKUP($G72,Structures,StructureDamages),,-1)+(AZ72-MAX(IF(Depths&lt;AZ72,Depths)))*(_xlfn.XLOOKUP(AZ72,Depths,_xlfn.XLOOKUP($G72,Structures,StructureDamages),,1)-_xlfn.XLOOKUP(AZ72,Depths,_xlfn.XLOOKUP($G72,Structures,StructureDamages),,-1))/(MIN(IF(Depths&gt;AZ72,Depths))-MAX(IF(Depths&lt;AZ72,Depths))))*$P72)</f>
        <v>#N/A</v>
      </c>
      <c r="BL72" s="183" t="e" cm="1">
        <f t="array" ref="BL72">IF(BA72="no inundation",0,(_xlfn.XLOOKUP(BA72,Depths,_xlfn.XLOOKUP($G72,Structures,StructureDamages),,-1)+(BA72-MAX(IF(Depths&lt;BA72,Depths)))*(_xlfn.XLOOKUP(BA72,Depths,_xlfn.XLOOKUP($G72,Structures,StructureDamages),,1)-_xlfn.XLOOKUP(BA72,Depths,_xlfn.XLOOKUP($G72,Structures,StructureDamages),,-1))/(MIN(IF(Depths&gt;BA72,Depths))-MAX(IF(Depths&lt;BA72,Depths))))*$P72)</f>
        <v>#N/A</v>
      </c>
      <c r="BM72" s="183" t="e" cm="1">
        <f t="array" ref="BM72">IF(BB72="no inundation",0,(_xlfn.XLOOKUP(BB72,Depths,_xlfn.XLOOKUP($G72,Structures,StructureDamages),,-1)+(BB72-MAX(IF(Depths&lt;BB72,Depths)))*(_xlfn.XLOOKUP(BB72,Depths,_xlfn.XLOOKUP($G72,Structures,StructureDamages),,1)-_xlfn.XLOOKUP(BB72,Depths,_xlfn.XLOOKUP($G72,Structures,StructureDamages),,-1))/(MIN(IF(Depths&gt;BB72,Depths))-MAX(IF(Depths&lt;BB72,Depths))))*$P72)</f>
        <v>#N/A</v>
      </c>
      <c r="BN72" s="184" t="e" cm="1">
        <f t="array" ref="BN72">IF(BC72="no inundation",0,(_xlfn.XLOOKUP(BC72,Depths,_xlfn.XLOOKUP($G72,Structures,StructureDamages),,-1)+(BC72-MAX(IF(Depths&lt;BC72,Depths)))*(_xlfn.XLOOKUP(BC72,Depths,_xlfn.XLOOKUP($G72,Structures,StructureDamages),,1)-_xlfn.XLOOKUP(BC72,Depths,_xlfn.XLOOKUP($G72,Structures,StructureDamages),,-1))/(MIN(IF(Depths&gt;BC72,Depths))-MAX(IF(Depths&lt;BC72,Depths))))*$P72)</f>
        <v>#N/A</v>
      </c>
      <c r="BO72" s="185"/>
      <c r="BP72" s="182" t="e" cm="1">
        <f t="array" ref="BP72">IF(AT72="no inundation",0,(_xlfn.XLOOKUP(AT72,Depths,_xlfn.XLOOKUP($G72,Structures,ContentDamages),,-1)+(AT72-MAX(IF(Depths&lt;AT72,Depths)))*(_xlfn.XLOOKUP(AT72,Depths,_xlfn.XLOOKUP($G72,Structures,ContentDamages),,1)-_xlfn.XLOOKUP(AT72,Depths,_xlfn.XLOOKUP($G72,Structures,ContentDamages),,-1))/(MIN(IF(Depths&gt;AT72,Depths))-MAX(IF(Depths&lt;AT72,Depths))))*$R72)</f>
        <v>#N/A</v>
      </c>
      <c r="BQ72" s="183" t="e" cm="1">
        <f t="array" ref="BQ72">IF(AU72="no inundation",0,(_xlfn.XLOOKUP(AU72,Depths,_xlfn.XLOOKUP($G72,Structures,ContentDamages),,-1)+(AU72-MAX(IF(Depths&lt;AU72,Depths)))*(_xlfn.XLOOKUP(AU72,Depths,_xlfn.XLOOKUP($G72,Structures,ContentDamages),,1)-_xlfn.XLOOKUP(AU72,Depths,_xlfn.XLOOKUP($G72,Structures,ContentDamages),,-1))/(MIN(IF(Depths&gt;AU72,Depths))-MAX(IF(Depths&lt;AU72,Depths))))*$R72)</f>
        <v>#N/A</v>
      </c>
      <c r="BR72" s="183" t="e" cm="1">
        <f t="array" ref="BR72">IF(AV72="no inundation",0,(_xlfn.XLOOKUP(AV72,Depths,_xlfn.XLOOKUP($G72,Structures,ContentDamages),,-1)+(AV72-MAX(IF(Depths&lt;AV72,Depths)))*(_xlfn.XLOOKUP(AV72,Depths,_xlfn.XLOOKUP($G72,Structures,ContentDamages),,1)-_xlfn.XLOOKUP(AV72,Depths,_xlfn.XLOOKUP($G72,Structures,ContentDamages),,-1))/(MIN(IF(Depths&gt;AV72,Depths))-MAX(IF(Depths&lt;AV72,Depths))))*$R72)</f>
        <v>#N/A</v>
      </c>
      <c r="BS72" s="183" t="e" cm="1">
        <f t="array" ref="BS72">IF(AW72="no inundation",0,(_xlfn.XLOOKUP(AW72,Depths,_xlfn.XLOOKUP($G72,Structures,ContentDamages),,-1)+(AW72-MAX(IF(Depths&lt;AW72,Depths)))*(_xlfn.XLOOKUP(AW72,Depths,_xlfn.XLOOKUP($G72,Structures,ContentDamages),,1)-_xlfn.XLOOKUP(AW72,Depths,_xlfn.XLOOKUP($G72,Structures,ContentDamages),,-1))/(MIN(IF(Depths&gt;AW72,Depths))-MAX(IF(Depths&lt;AW72,Depths))))*$R72)</f>
        <v>#N/A</v>
      </c>
      <c r="BT72" s="183" t="e" cm="1">
        <f t="array" ref="BT72">IF(AX72="no inundation",0,(_xlfn.XLOOKUP(AX72,Depths,_xlfn.XLOOKUP($G72,Structures,ContentDamages),,-1)+(AX72-MAX(IF(Depths&lt;AX72,Depths)))*(_xlfn.XLOOKUP(AX72,Depths,_xlfn.XLOOKUP($G72,Structures,ContentDamages),,1)-_xlfn.XLOOKUP(AX72,Depths,_xlfn.XLOOKUP($G72,Structures,ContentDamages),,-1))/(MIN(IF(Depths&gt;AX72,Depths))-MAX(IF(Depths&lt;AX72,Depths))))*$R72)</f>
        <v>#N/A</v>
      </c>
      <c r="BU72" s="183" t="e" cm="1">
        <f t="array" ref="BU72">IF(AY72="no inundation",0,(_xlfn.XLOOKUP(AY72,Depths,_xlfn.XLOOKUP($G72,Structures,ContentDamages),,-1)+(AY72-MAX(IF(Depths&lt;AY72,Depths)))*(_xlfn.XLOOKUP(AY72,Depths,_xlfn.XLOOKUP($G72,Structures,ContentDamages),,1)-_xlfn.XLOOKUP(AY72,Depths,_xlfn.XLOOKUP($G72,Structures,ContentDamages),,-1))/(MIN(IF(Depths&gt;AY72,Depths))-MAX(IF(Depths&lt;AY72,Depths))))*$R72)</f>
        <v>#N/A</v>
      </c>
      <c r="BV72" s="183" t="e" cm="1">
        <f t="array" ref="BV72">IF(AZ72="no inundation",0,(_xlfn.XLOOKUP(AZ72,Depths,_xlfn.XLOOKUP($G72,Structures,ContentDamages),,-1)+(AZ72-MAX(IF(Depths&lt;AZ72,Depths)))*(_xlfn.XLOOKUP(AZ72,Depths,_xlfn.XLOOKUP($G72,Structures,ContentDamages),,1)-_xlfn.XLOOKUP(AZ72,Depths,_xlfn.XLOOKUP($G72,Structures,ContentDamages),,-1))/(MIN(IF(Depths&gt;AZ72,Depths))-MAX(IF(Depths&lt;AZ72,Depths))))*$R72)</f>
        <v>#N/A</v>
      </c>
      <c r="BW72" s="183" t="e" cm="1">
        <f t="array" ref="BW72">IF(BA72="no inundation",0,(_xlfn.XLOOKUP(BA72,Depths,_xlfn.XLOOKUP($G72,Structures,ContentDamages),,-1)+(BA72-MAX(IF(Depths&lt;BA72,Depths)))*(_xlfn.XLOOKUP(BA72,Depths,_xlfn.XLOOKUP($G72,Structures,ContentDamages),,1)-_xlfn.XLOOKUP(BA72,Depths,_xlfn.XLOOKUP($G72,Structures,ContentDamages),,-1))/(MIN(IF(Depths&gt;BA72,Depths))-MAX(IF(Depths&lt;BA72,Depths))))*$R72)</f>
        <v>#N/A</v>
      </c>
      <c r="BX72" s="183" t="e" cm="1">
        <f t="array" ref="BX72">IF(BB72="no inundation",0,(_xlfn.XLOOKUP(BB72,Depths,_xlfn.XLOOKUP($G72,Structures,ContentDamages),,-1)+(BB72-MAX(IF(Depths&lt;BB72,Depths)))*(_xlfn.XLOOKUP(BB72,Depths,_xlfn.XLOOKUP($G72,Structures,ContentDamages),,1)-_xlfn.XLOOKUP(BB72,Depths,_xlfn.XLOOKUP($G72,Structures,ContentDamages),,-1))/(MIN(IF(Depths&gt;BB72,Depths))-MAX(IF(Depths&lt;BB72,Depths))))*$R72)</f>
        <v>#N/A</v>
      </c>
      <c r="BY72" s="183" t="e" cm="1">
        <f t="array" ref="BY72">IF(BC72="no inundation",0,(_xlfn.XLOOKUP(BC72,Depths,_xlfn.XLOOKUP($G72,Structures,ContentDamages),,-1)+(BC72-MAX(IF(Depths&lt;BC72,Depths)))*(_xlfn.XLOOKUP(BC72,Depths,_xlfn.XLOOKUP($G72,Structures,ContentDamages),,1)-_xlfn.XLOOKUP(BC72,Depths,_xlfn.XLOOKUP($G72,Structures,ContentDamages),,-1))/(MIN(IF(Depths&gt;BC72,Depths))-MAX(IF(Depths&lt;BC72,Depths))))*$R72)</f>
        <v>#N/A</v>
      </c>
      <c r="BZ72" s="181"/>
      <c r="CA72" s="182" t="e">
        <f t="shared" si="74"/>
        <v>#N/A</v>
      </c>
      <c r="CB72" s="183" t="e">
        <f t="shared" si="75"/>
        <v>#N/A</v>
      </c>
      <c r="CC72" s="183" t="e">
        <f t="shared" si="76"/>
        <v>#N/A</v>
      </c>
      <c r="CD72" s="183" t="e">
        <f t="shared" si="77"/>
        <v>#N/A</v>
      </c>
      <c r="CE72" s="183" t="e">
        <f t="shared" si="78"/>
        <v>#N/A</v>
      </c>
      <c r="CF72" s="183" t="e">
        <f t="shared" si="79"/>
        <v>#N/A</v>
      </c>
      <c r="CG72" s="183" t="e">
        <f t="shared" si="80"/>
        <v>#N/A</v>
      </c>
      <c r="CH72" s="183" t="e">
        <f t="shared" si="81"/>
        <v>#N/A</v>
      </c>
      <c r="CI72" s="183" t="e">
        <f t="shared" si="82"/>
        <v>#N/A</v>
      </c>
      <c r="CJ72" s="184" t="e">
        <f t="shared" si="83"/>
        <v>#N/A</v>
      </c>
      <c r="CK72" s="177"/>
    </row>
    <row r="73" spans="5:89" ht="16.5" customHeight="1" x14ac:dyDescent="0.35">
      <c r="E73" s="33" t="s">
        <v>3</v>
      </c>
      <c r="F73" s="35" t="s">
        <v>3</v>
      </c>
      <c r="G73" s="10" t="s">
        <v>200</v>
      </c>
      <c r="H73" s="11" t="s">
        <v>200</v>
      </c>
      <c r="I73" s="12"/>
      <c r="J73" s="14"/>
      <c r="K73" s="26"/>
      <c r="L73" s="12"/>
      <c r="M73" s="14"/>
      <c r="N73" s="138"/>
      <c r="O73" s="140"/>
      <c r="P73" s="195">
        <f t="shared" si="33"/>
        <v>0</v>
      </c>
      <c r="Q73" s="20" t="e">
        <f>_xlfn.XLOOKUP(G73,'Content to Structure Ratios'!$D$3:$D$55,'Content to Structure Ratios'!$E$3:$E$55)</f>
        <v>#N/A</v>
      </c>
      <c r="R73" s="183" t="e">
        <f t="shared" si="34"/>
        <v>#N/A</v>
      </c>
      <c r="S73" s="13"/>
      <c r="T73" s="14"/>
      <c r="U73" s="15"/>
      <c r="V73" s="179">
        <f t="shared" ref="V73:V104" si="105">S73+U73</f>
        <v>0</v>
      </c>
      <c r="W73" s="192"/>
      <c r="X73" s="22"/>
      <c r="Y73" s="16"/>
      <c r="Z73" s="16"/>
      <c r="AA73" s="16"/>
      <c r="AB73" s="16"/>
      <c r="AC73" s="16"/>
      <c r="AD73" s="16"/>
      <c r="AE73" s="16"/>
      <c r="AF73" s="16"/>
      <c r="AG73" s="16"/>
      <c r="AH73" s="177"/>
      <c r="AI73" s="178">
        <f t="shared" si="86"/>
        <v>0</v>
      </c>
      <c r="AJ73" s="179">
        <f t="shared" si="85"/>
        <v>0</v>
      </c>
      <c r="AK73" s="179">
        <f t="shared" si="87"/>
        <v>0</v>
      </c>
      <c r="AL73" s="179">
        <f t="shared" si="88"/>
        <v>0</v>
      </c>
      <c r="AM73" s="179">
        <f t="shared" si="89"/>
        <v>0</v>
      </c>
      <c r="AN73" s="179">
        <f t="shared" si="90"/>
        <v>0</v>
      </c>
      <c r="AO73" s="179">
        <f t="shared" si="91"/>
        <v>0</v>
      </c>
      <c r="AP73" s="179">
        <f t="shared" si="92"/>
        <v>0</v>
      </c>
      <c r="AQ73" s="179">
        <f t="shared" si="93"/>
        <v>0</v>
      </c>
      <c r="AR73" s="180">
        <f t="shared" si="94"/>
        <v>0</v>
      </c>
      <c r="AS73" s="181"/>
      <c r="AT73" s="166">
        <f t="shared" si="95"/>
        <v>0</v>
      </c>
      <c r="AU73" s="87">
        <f t="shared" si="96"/>
        <v>0</v>
      </c>
      <c r="AV73" s="87">
        <f t="shared" si="97"/>
        <v>0</v>
      </c>
      <c r="AW73" s="87">
        <f t="shared" si="98"/>
        <v>0</v>
      </c>
      <c r="AX73" s="87">
        <f t="shared" si="99"/>
        <v>0</v>
      </c>
      <c r="AY73" s="87">
        <f t="shared" si="100"/>
        <v>0</v>
      </c>
      <c r="AZ73" s="87">
        <f t="shared" si="101"/>
        <v>0</v>
      </c>
      <c r="BA73" s="87">
        <f t="shared" si="102"/>
        <v>0</v>
      </c>
      <c r="BB73" s="87">
        <f t="shared" si="103"/>
        <v>0</v>
      </c>
      <c r="BC73" s="157">
        <f t="shared" si="104"/>
        <v>0</v>
      </c>
      <c r="BD73" s="177"/>
      <c r="BE73" s="182" t="e" cm="1">
        <f t="array" ref="BE73">IF(AT73="no inundation",0,(_xlfn.XLOOKUP(AT73,Depths,_xlfn.XLOOKUP($G73,Structures,StructureDamages),,-1)+(AT73-MAX(IF(Depths&lt;AT73,Depths)))*(_xlfn.XLOOKUP(AT73,Depths,_xlfn.XLOOKUP($G73,Structures,StructureDamages),,1)-_xlfn.XLOOKUP(AT73,Depths,_xlfn.XLOOKUP($G73,Structures,StructureDamages),,-1))/(MIN(IF(Depths&gt;AT73,Depths))-MAX(IF(Depths&lt;AT73,Depths))))*$P73)</f>
        <v>#N/A</v>
      </c>
      <c r="BF73" s="183" t="e" cm="1">
        <f t="array" ref="BF73">IF(AU73="no inundation",0,(_xlfn.XLOOKUP(AU73,Depths,_xlfn.XLOOKUP($G73,Structures,StructureDamages),,-1)+(AU73-MAX(IF(Depths&lt;AU73,Depths)))*(_xlfn.XLOOKUP(AU73,Depths,_xlfn.XLOOKUP($G73,Structures,StructureDamages),,1)-_xlfn.XLOOKUP(AU73,Depths,_xlfn.XLOOKUP($G73,Structures,StructureDamages),,-1))/(MIN(IF(Depths&gt;AU73,Depths))-MAX(IF(Depths&lt;AU73,Depths))))*$P73)</f>
        <v>#N/A</v>
      </c>
      <c r="BG73" s="183" t="e" cm="1">
        <f t="array" ref="BG73">IF(AV73="no inundation",0,(_xlfn.XLOOKUP(AV73,Depths,_xlfn.XLOOKUP($G73,Structures,StructureDamages),,-1)+(AV73-MAX(IF(Depths&lt;AV73,Depths)))*(_xlfn.XLOOKUP(AV73,Depths,_xlfn.XLOOKUP($G73,Structures,StructureDamages),,1)-_xlfn.XLOOKUP(AV73,Depths,_xlfn.XLOOKUP($G73,Structures,StructureDamages),,-1))/(MIN(IF(Depths&gt;AV73,Depths))-MAX(IF(Depths&lt;AV73,Depths))))*$P73)</f>
        <v>#N/A</v>
      </c>
      <c r="BH73" s="183" t="e" cm="1">
        <f t="array" ref="BH73">IF(AW73="no inundation",0,(_xlfn.XLOOKUP(AW73,Depths,_xlfn.XLOOKUP($G73,Structures,StructureDamages),,-1)+(AW73-MAX(IF(Depths&lt;AW73,Depths)))*(_xlfn.XLOOKUP(AW73,Depths,_xlfn.XLOOKUP($G73,Structures,StructureDamages),,1)-_xlfn.XLOOKUP(AW73,Depths,_xlfn.XLOOKUP($G73,Structures,StructureDamages),,-1))/(MIN(IF(Depths&gt;AW73,Depths))-MAX(IF(Depths&lt;AW73,Depths))))*$P73)</f>
        <v>#N/A</v>
      </c>
      <c r="BI73" s="183" t="e" cm="1">
        <f t="array" ref="BI73">IF(AX73="no inundation",0,(_xlfn.XLOOKUP(AX73,Depths,_xlfn.XLOOKUP($G73,Structures,StructureDamages),,-1)+(AX73-MAX(IF(Depths&lt;AX73,Depths)))*(_xlfn.XLOOKUP(AX73,Depths,_xlfn.XLOOKUP($G73,Structures,StructureDamages),,1)-_xlfn.XLOOKUP(AX73,Depths,_xlfn.XLOOKUP($G73,Structures,StructureDamages),,-1))/(MIN(IF(Depths&gt;AX73,Depths))-MAX(IF(Depths&lt;AX73,Depths))))*$P73)</f>
        <v>#N/A</v>
      </c>
      <c r="BJ73" s="183" t="e" cm="1">
        <f t="array" ref="BJ73">IF(AY73="no inundation",0,(_xlfn.XLOOKUP(AY73,Depths,_xlfn.XLOOKUP($G73,Structures,StructureDamages),,-1)+(AY73-MAX(IF(Depths&lt;AY73,Depths)))*(_xlfn.XLOOKUP(AY73,Depths,_xlfn.XLOOKUP($G73,Structures,StructureDamages),,1)-_xlfn.XLOOKUP(AY73,Depths,_xlfn.XLOOKUP($G73,Structures,StructureDamages),,-1))/(MIN(IF(Depths&gt;AY73,Depths))-MAX(IF(Depths&lt;AY73,Depths))))*$P73)</f>
        <v>#N/A</v>
      </c>
      <c r="BK73" s="183" t="e" cm="1">
        <f t="array" ref="BK73">IF(AZ73="no inundation",0,(_xlfn.XLOOKUP(AZ73,Depths,_xlfn.XLOOKUP($G73,Structures,StructureDamages),,-1)+(AZ73-MAX(IF(Depths&lt;AZ73,Depths)))*(_xlfn.XLOOKUP(AZ73,Depths,_xlfn.XLOOKUP($G73,Structures,StructureDamages),,1)-_xlfn.XLOOKUP(AZ73,Depths,_xlfn.XLOOKUP($G73,Structures,StructureDamages),,-1))/(MIN(IF(Depths&gt;AZ73,Depths))-MAX(IF(Depths&lt;AZ73,Depths))))*$P73)</f>
        <v>#N/A</v>
      </c>
      <c r="BL73" s="183" t="e" cm="1">
        <f t="array" ref="BL73">IF(BA73="no inundation",0,(_xlfn.XLOOKUP(BA73,Depths,_xlfn.XLOOKUP($G73,Structures,StructureDamages),,-1)+(BA73-MAX(IF(Depths&lt;BA73,Depths)))*(_xlfn.XLOOKUP(BA73,Depths,_xlfn.XLOOKUP($G73,Structures,StructureDamages),,1)-_xlfn.XLOOKUP(BA73,Depths,_xlfn.XLOOKUP($G73,Structures,StructureDamages),,-1))/(MIN(IF(Depths&gt;BA73,Depths))-MAX(IF(Depths&lt;BA73,Depths))))*$P73)</f>
        <v>#N/A</v>
      </c>
      <c r="BM73" s="183" t="e" cm="1">
        <f t="array" ref="BM73">IF(BB73="no inundation",0,(_xlfn.XLOOKUP(BB73,Depths,_xlfn.XLOOKUP($G73,Structures,StructureDamages),,-1)+(BB73-MAX(IF(Depths&lt;BB73,Depths)))*(_xlfn.XLOOKUP(BB73,Depths,_xlfn.XLOOKUP($G73,Structures,StructureDamages),,1)-_xlfn.XLOOKUP(BB73,Depths,_xlfn.XLOOKUP($G73,Structures,StructureDamages),,-1))/(MIN(IF(Depths&gt;BB73,Depths))-MAX(IF(Depths&lt;BB73,Depths))))*$P73)</f>
        <v>#N/A</v>
      </c>
      <c r="BN73" s="184" t="e" cm="1">
        <f t="array" ref="BN73">IF(BC73="no inundation",0,(_xlfn.XLOOKUP(BC73,Depths,_xlfn.XLOOKUP($G73,Structures,StructureDamages),,-1)+(BC73-MAX(IF(Depths&lt;BC73,Depths)))*(_xlfn.XLOOKUP(BC73,Depths,_xlfn.XLOOKUP($G73,Structures,StructureDamages),,1)-_xlfn.XLOOKUP(BC73,Depths,_xlfn.XLOOKUP($G73,Structures,StructureDamages),,-1))/(MIN(IF(Depths&gt;BC73,Depths))-MAX(IF(Depths&lt;BC73,Depths))))*$P73)</f>
        <v>#N/A</v>
      </c>
      <c r="BO73" s="185"/>
      <c r="BP73" s="182" t="e" cm="1">
        <f t="array" ref="BP73">IF(AT73="no inundation",0,(_xlfn.XLOOKUP(AT73,Depths,_xlfn.XLOOKUP($G73,Structures,ContentDamages),,-1)+(AT73-MAX(IF(Depths&lt;AT73,Depths)))*(_xlfn.XLOOKUP(AT73,Depths,_xlfn.XLOOKUP($G73,Structures,ContentDamages),,1)-_xlfn.XLOOKUP(AT73,Depths,_xlfn.XLOOKUP($G73,Structures,ContentDamages),,-1))/(MIN(IF(Depths&gt;AT73,Depths))-MAX(IF(Depths&lt;AT73,Depths))))*$R73)</f>
        <v>#N/A</v>
      </c>
      <c r="BQ73" s="183" t="e" cm="1">
        <f t="array" ref="BQ73">IF(AU73="no inundation",0,(_xlfn.XLOOKUP(AU73,Depths,_xlfn.XLOOKUP($G73,Structures,ContentDamages),,-1)+(AU73-MAX(IF(Depths&lt;AU73,Depths)))*(_xlfn.XLOOKUP(AU73,Depths,_xlfn.XLOOKUP($G73,Structures,ContentDamages),,1)-_xlfn.XLOOKUP(AU73,Depths,_xlfn.XLOOKUP($G73,Structures,ContentDamages),,-1))/(MIN(IF(Depths&gt;AU73,Depths))-MAX(IF(Depths&lt;AU73,Depths))))*$R73)</f>
        <v>#N/A</v>
      </c>
      <c r="BR73" s="183" t="e" cm="1">
        <f t="array" ref="BR73">IF(AV73="no inundation",0,(_xlfn.XLOOKUP(AV73,Depths,_xlfn.XLOOKUP($G73,Structures,ContentDamages),,-1)+(AV73-MAX(IF(Depths&lt;AV73,Depths)))*(_xlfn.XLOOKUP(AV73,Depths,_xlfn.XLOOKUP($G73,Structures,ContentDamages),,1)-_xlfn.XLOOKUP(AV73,Depths,_xlfn.XLOOKUP($G73,Structures,ContentDamages),,-1))/(MIN(IF(Depths&gt;AV73,Depths))-MAX(IF(Depths&lt;AV73,Depths))))*$R73)</f>
        <v>#N/A</v>
      </c>
      <c r="BS73" s="183" t="e" cm="1">
        <f t="array" ref="BS73">IF(AW73="no inundation",0,(_xlfn.XLOOKUP(AW73,Depths,_xlfn.XLOOKUP($G73,Structures,ContentDamages),,-1)+(AW73-MAX(IF(Depths&lt;AW73,Depths)))*(_xlfn.XLOOKUP(AW73,Depths,_xlfn.XLOOKUP($G73,Structures,ContentDamages),,1)-_xlfn.XLOOKUP(AW73,Depths,_xlfn.XLOOKUP($G73,Structures,ContentDamages),,-1))/(MIN(IF(Depths&gt;AW73,Depths))-MAX(IF(Depths&lt;AW73,Depths))))*$R73)</f>
        <v>#N/A</v>
      </c>
      <c r="BT73" s="183" t="e" cm="1">
        <f t="array" ref="BT73">IF(AX73="no inundation",0,(_xlfn.XLOOKUP(AX73,Depths,_xlfn.XLOOKUP($G73,Structures,ContentDamages),,-1)+(AX73-MAX(IF(Depths&lt;AX73,Depths)))*(_xlfn.XLOOKUP(AX73,Depths,_xlfn.XLOOKUP($G73,Structures,ContentDamages),,1)-_xlfn.XLOOKUP(AX73,Depths,_xlfn.XLOOKUP($G73,Structures,ContentDamages),,-1))/(MIN(IF(Depths&gt;AX73,Depths))-MAX(IF(Depths&lt;AX73,Depths))))*$R73)</f>
        <v>#N/A</v>
      </c>
      <c r="BU73" s="183" t="e" cm="1">
        <f t="array" ref="BU73">IF(AY73="no inundation",0,(_xlfn.XLOOKUP(AY73,Depths,_xlfn.XLOOKUP($G73,Structures,ContentDamages),,-1)+(AY73-MAX(IF(Depths&lt;AY73,Depths)))*(_xlfn.XLOOKUP(AY73,Depths,_xlfn.XLOOKUP($G73,Structures,ContentDamages),,1)-_xlfn.XLOOKUP(AY73,Depths,_xlfn.XLOOKUP($G73,Structures,ContentDamages),,-1))/(MIN(IF(Depths&gt;AY73,Depths))-MAX(IF(Depths&lt;AY73,Depths))))*$R73)</f>
        <v>#N/A</v>
      </c>
      <c r="BV73" s="183" t="e" cm="1">
        <f t="array" ref="BV73">IF(AZ73="no inundation",0,(_xlfn.XLOOKUP(AZ73,Depths,_xlfn.XLOOKUP($G73,Structures,ContentDamages),,-1)+(AZ73-MAX(IF(Depths&lt;AZ73,Depths)))*(_xlfn.XLOOKUP(AZ73,Depths,_xlfn.XLOOKUP($G73,Structures,ContentDamages),,1)-_xlfn.XLOOKUP(AZ73,Depths,_xlfn.XLOOKUP($G73,Structures,ContentDamages),,-1))/(MIN(IF(Depths&gt;AZ73,Depths))-MAX(IF(Depths&lt;AZ73,Depths))))*$R73)</f>
        <v>#N/A</v>
      </c>
      <c r="BW73" s="183" t="e" cm="1">
        <f t="array" ref="BW73">IF(BA73="no inundation",0,(_xlfn.XLOOKUP(BA73,Depths,_xlfn.XLOOKUP($G73,Structures,ContentDamages),,-1)+(BA73-MAX(IF(Depths&lt;BA73,Depths)))*(_xlfn.XLOOKUP(BA73,Depths,_xlfn.XLOOKUP($G73,Structures,ContentDamages),,1)-_xlfn.XLOOKUP(BA73,Depths,_xlfn.XLOOKUP($G73,Structures,ContentDamages),,-1))/(MIN(IF(Depths&gt;BA73,Depths))-MAX(IF(Depths&lt;BA73,Depths))))*$R73)</f>
        <v>#N/A</v>
      </c>
      <c r="BX73" s="183" t="e" cm="1">
        <f t="array" ref="BX73">IF(BB73="no inundation",0,(_xlfn.XLOOKUP(BB73,Depths,_xlfn.XLOOKUP($G73,Structures,ContentDamages),,-1)+(BB73-MAX(IF(Depths&lt;BB73,Depths)))*(_xlfn.XLOOKUP(BB73,Depths,_xlfn.XLOOKUP($G73,Structures,ContentDamages),,1)-_xlfn.XLOOKUP(BB73,Depths,_xlfn.XLOOKUP($G73,Structures,ContentDamages),,-1))/(MIN(IF(Depths&gt;BB73,Depths))-MAX(IF(Depths&lt;BB73,Depths))))*$R73)</f>
        <v>#N/A</v>
      </c>
      <c r="BY73" s="183" t="e" cm="1">
        <f t="array" ref="BY73">IF(BC73="no inundation",0,(_xlfn.XLOOKUP(BC73,Depths,_xlfn.XLOOKUP($G73,Structures,ContentDamages),,-1)+(BC73-MAX(IF(Depths&lt;BC73,Depths)))*(_xlfn.XLOOKUP(BC73,Depths,_xlfn.XLOOKUP($G73,Structures,ContentDamages),,1)-_xlfn.XLOOKUP(BC73,Depths,_xlfn.XLOOKUP($G73,Structures,ContentDamages),,-1))/(MIN(IF(Depths&gt;BC73,Depths))-MAX(IF(Depths&lt;BC73,Depths))))*$R73)</f>
        <v>#N/A</v>
      </c>
      <c r="BZ73" s="181"/>
      <c r="CA73" s="182" t="e">
        <f t="shared" si="74"/>
        <v>#N/A</v>
      </c>
      <c r="CB73" s="183" t="e">
        <f t="shared" si="75"/>
        <v>#N/A</v>
      </c>
      <c r="CC73" s="183" t="e">
        <f t="shared" si="76"/>
        <v>#N/A</v>
      </c>
      <c r="CD73" s="183" t="e">
        <f t="shared" si="77"/>
        <v>#N/A</v>
      </c>
      <c r="CE73" s="183" t="e">
        <f t="shared" si="78"/>
        <v>#N/A</v>
      </c>
      <c r="CF73" s="183" t="e">
        <f t="shared" si="79"/>
        <v>#N/A</v>
      </c>
      <c r="CG73" s="183" t="e">
        <f t="shared" si="80"/>
        <v>#N/A</v>
      </c>
      <c r="CH73" s="183" t="e">
        <f t="shared" si="81"/>
        <v>#N/A</v>
      </c>
      <c r="CI73" s="183" t="e">
        <f t="shared" si="82"/>
        <v>#N/A</v>
      </c>
      <c r="CJ73" s="184" t="e">
        <f t="shared" si="83"/>
        <v>#N/A</v>
      </c>
      <c r="CK73" s="177"/>
    </row>
    <row r="74" spans="5:89" ht="16.5" customHeight="1" x14ac:dyDescent="0.35">
      <c r="E74" s="33" t="s">
        <v>3</v>
      </c>
      <c r="F74" s="35" t="s">
        <v>3</v>
      </c>
      <c r="G74" s="10" t="s">
        <v>200</v>
      </c>
      <c r="H74" s="11" t="s">
        <v>200</v>
      </c>
      <c r="I74" s="12"/>
      <c r="J74" s="14"/>
      <c r="K74" s="26"/>
      <c r="L74" s="12"/>
      <c r="M74" s="14"/>
      <c r="N74" s="138"/>
      <c r="O74" s="140"/>
      <c r="P74" s="195">
        <f t="shared" ref="P74:P137" si="106">N74*(1-O74)</f>
        <v>0</v>
      </c>
      <c r="Q74" s="20" t="e">
        <f>_xlfn.XLOOKUP(G74,'Content to Structure Ratios'!$D$3:$D$55,'Content to Structure Ratios'!$E$3:$E$55)</f>
        <v>#N/A</v>
      </c>
      <c r="R74" s="183" t="e">
        <f t="shared" ref="R74:R137" si="107">P74*Q74</f>
        <v>#N/A</v>
      </c>
      <c r="S74" s="13"/>
      <c r="T74" s="14"/>
      <c r="U74" s="15"/>
      <c r="V74" s="179">
        <f t="shared" si="105"/>
        <v>0</v>
      </c>
      <c r="W74" s="192"/>
      <c r="X74" s="22"/>
      <c r="Y74" s="16"/>
      <c r="Z74" s="16"/>
      <c r="AA74" s="16"/>
      <c r="AB74" s="16"/>
      <c r="AC74" s="16"/>
      <c r="AD74" s="16"/>
      <c r="AE74" s="16"/>
      <c r="AF74" s="16"/>
      <c r="AG74" s="16"/>
      <c r="AH74" s="177"/>
      <c r="AI74" s="178">
        <f t="shared" si="86"/>
        <v>0</v>
      </c>
      <c r="AJ74" s="179">
        <f t="shared" si="85"/>
        <v>0</v>
      </c>
      <c r="AK74" s="179">
        <f t="shared" si="87"/>
        <v>0</v>
      </c>
      <c r="AL74" s="179">
        <f t="shared" si="88"/>
        <v>0</v>
      </c>
      <c r="AM74" s="179">
        <f t="shared" si="89"/>
        <v>0</v>
      </c>
      <c r="AN74" s="179">
        <f t="shared" si="90"/>
        <v>0</v>
      </c>
      <c r="AO74" s="179">
        <f t="shared" si="91"/>
        <v>0</v>
      </c>
      <c r="AP74" s="179">
        <f t="shared" si="92"/>
        <v>0</v>
      </c>
      <c r="AQ74" s="179">
        <f t="shared" si="93"/>
        <v>0</v>
      </c>
      <c r="AR74" s="180">
        <f t="shared" si="94"/>
        <v>0</v>
      </c>
      <c r="AS74" s="181"/>
      <c r="AT74" s="166">
        <f t="shared" si="95"/>
        <v>0</v>
      </c>
      <c r="AU74" s="87">
        <f t="shared" si="96"/>
        <v>0</v>
      </c>
      <c r="AV74" s="87">
        <f t="shared" si="97"/>
        <v>0</v>
      </c>
      <c r="AW74" s="87">
        <f t="shared" si="98"/>
        <v>0</v>
      </c>
      <c r="AX74" s="87">
        <f t="shared" si="99"/>
        <v>0</v>
      </c>
      <c r="AY74" s="87">
        <f t="shared" si="100"/>
        <v>0</v>
      </c>
      <c r="AZ74" s="87">
        <f t="shared" si="101"/>
        <v>0</v>
      </c>
      <c r="BA74" s="87">
        <f t="shared" si="102"/>
        <v>0</v>
      </c>
      <c r="BB74" s="87">
        <f t="shared" si="103"/>
        <v>0</v>
      </c>
      <c r="BC74" s="157">
        <f t="shared" si="104"/>
        <v>0</v>
      </c>
      <c r="BD74" s="177"/>
      <c r="BE74" s="182" t="e" cm="1">
        <f t="array" ref="BE74">IF(AT74="no inundation",0,(_xlfn.XLOOKUP(AT74,Depths,_xlfn.XLOOKUP($G74,Structures,StructureDamages),,-1)+(AT74-MAX(IF(Depths&lt;AT74,Depths)))*(_xlfn.XLOOKUP(AT74,Depths,_xlfn.XLOOKUP($G74,Structures,StructureDamages),,1)-_xlfn.XLOOKUP(AT74,Depths,_xlfn.XLOOKUP($G74,Structures,StructureDamages),,-1))/(MIN(IF(Depths&gt;AT74,Depths))-MAX(IF(Depths&lt;AT74,Depths))))*$P74)</f>
        <v>#N/A</v>
      </c>
      <c r="BF74" s="183" t="e" cm="1">
        <f t="array" ref="BF74">IF(AU74="no inundation",0,(_xlfn.XLOOKUP(AU74,Depths,_xlfn.XLOOKUP($G74,Structures,StructureDamages),,-1)+(AU74-MAX(IF(Depths&lt;AU74,Depths)))*(_xlfn.XLOOKUP(AU74,Depths,_xlfn.XLOOKUP($G74,Structures,StructureDamages),,1)-_xlfn.XLOOKUP(AU74,Depths,_xlfn.XLOOKUP($G74,Structures,StructureDamages),,-1))/(MIN(IF(Depths&gt;AU74,Depths))-MAX(IF(Depths&lt;AU74,Depths))))*$P74)</f>
        <v>#N/A</v>
      </c>
      <c r="BG74" s="183" t="e" cm="1">
        <f t="array" ref="BG74">IF(AV74="no inundation",0,(_xlfn.XLOOKUP(AV74,Depths,_xlfn.XLOOKUP($G74,Structures,StructureDamages),,-1)+(AV74-MAX(IF(Depths&lt;AV74,Depths)))*(_xlfn.XLOOKUP(AV74,Depths,_xlfn.XLOOKUP($G74,Structures,StructureDamages),,1)-_xlfn.XLOOKUP(AV74,Depths,_xlfn.XLOOKUP($G74,Structures,StructureDamages),,-1))/(MIN(IF(Depths&gt;AV74,Depths))-MAX(IF(Depths&lt;AV74,Depths))))*$P74)</f>
        <v>#N/A</v>
      </c>
      <c r="BH74" s="183" t="e" cm="1">
        <f t="array" ref="BH74">IF(AW74="no inundation",0,(_xlfn.XLOOKUP(AW74,Depths,_xlfn.XLOOKUP($G74,Structures,StructureDamages),,-1)+(AW74-MAX(IF(Depths&lt;AW74,Depths)))*(_xlfn.XLOOKUP(AW74,Depths,_xlfn.XLOOKUP($G74,Structures,StructureDamages),,1)-_xlfn.XLOOKUP(AW74,Depths,_xlfn.XLOOKUP($G74,Structures,StructureDamages),,-1))/(MIN(IF(Depths&gt;AW74,Depths))-MAX(IF(Depths&lt;AW74,Depths))))*$P74)</f>
        <v>#N/A</v>
      </c>
      <c r="BI74" s="183" t="e" cm="1">
        <f t="array" ref="BI74">IF(AX74="no inundation",0,(_xlfn.XLOOKUP(AX74,Depths,_xlfn.XLOOKUP($G74,Structures,StructureDamages),,-1)+(AX74-MAX(IF(Depths&lt;AX74,Depths)))*(_xlfn.XLOOKUP(AX74,Depths,_xlfn.XLOOKUP($G74,Structures,StructureDamages),,1)-_xlfn.XLOOKUP(AX74,Depths,_xlfn.XLOOKUP($G74,Structures,StructureDamages),,-1))/(MIN(IF(Depths&gt;AX74,Depths))-MAX(IF(Depths&lt;AX74,Depths))))*$P74)</f>
        <v>#N/A</v>
      </c>
      <c r="BJ74" s="183" t="e" cm="1">
        <f t="array" ref="BJ74">IF(AY74="no inundation",0,(_xlfn.XLOOKUP(AY74,Depths,_xlfn.XLOOKUP($G74,Structures,StructureDamages),,-1)+(AY74-MAX(IF(Depths&lt;AY74,Depths)))*(_xlfn.XLOOKUP(AY74,Depths,_xlfn.XLOOKUP($G74,Structures,StructureDamages),,1)-_xlfn.XLOOKUP(AY74,Depths,_xlfn.XLOOKUP($G74,Structures,StructureDamages),,-1))/(MIN(IF(Depths&gt;AY74,Depths))-MAX(IF(Depths&lt;AY74,Depths))))*$P74)</f>
        <v>#N/A</v>
      </c>
      <c r="BK74" s="183" t="e" cm="1">
        <f t="array" ref="BK74">IF(AZ74="no inundation",0,(_xlfn.XLOOKUP(AZ74,Depths,_xlfn.XLOOKUP($G74,Structures,StructureDamages),,-1)+(AZ74-MAX(IF(Depths&lt;AZ74,Depths)))*(_xlfn.XLOOKUP(AZ74,Depths,_xlfn.XLOOKUP($G74,Structures,StructureDamages),,1)-_xlfn.XLOOKUP(AZ74,Depths,_xlfn.XLOOKUP($G74,Structures,StructureDamages),,-1))/(MIN(IF(Depths&gt;AZ74,Depths))-MAX(IF(Depths&lt;AZ74,Depths))))*$P74)</f>
        <v>#N/A</v>
      </c>
      <c r="BL74" s="183" t="e" cm="1">
        <f t="array" ref="BL74">IF(BA74="no inundation",0,(_xlfn.XLOOKUP(BA74,Depths,_xlfn.XLOOKUP($G74,Structures,StructureDamages),,-1)+(BA74-MAX(IF(Depths&lt;BA74,Depths)))*(_xlfn.XLOOKUP(BA74,Depths,_xlfn.XLOOKUP($G74,Structures,StructureDamages),,1)-_xlfn.XLOOKUP(BA74,Depths,_xlfn.XLOOKUP($G74,Structures,StructureDamages),,-1))/(MIN(IF(Depths&gt;BA74,Depths))-MAX(IF(Depths&lt;BA74,Depths))))*$P74)</f>
        <v>#N/A</v>
      </c>
      <c r="BM74" s="183" t="e" cm="1">
        <f t="array" ref="BM74">IF(BB74="no inundation",0,(_xlfn.XLOOKUP(BB74,Depths,_xlfn.XLOOKUP($G74,Structures,StructureDamages),,-1)+(BB74-MAX(IF(Depths&lt;BB74,Depths)))*(_xlfn.XLOOKUP(BB74,Depths,_xlfn.XLOOKUP($G74,Structures,StructureDamages),,1)-_xlfn.XLOOKUP(BB74,Depths,_xlfn.XLOOKUP($G74,Structures,StructureDamages),,-1))/(MIN(IF(Depths&gt;BB74,Depths))-MAX(IF(Depths&lt;BB74,Depths))))*$P74)</f>
        <v>#N/A</v>
      </c>
      <c r="BN74" s="184" t="e" cm="1">
        <f t="array" ref="BN74">IF(BC74="no inundation",0,(_xlfn.XLOOKUP(BC74,Depths,_xlfn.XLOOKUP($G74,Structures,StructureDamages),,-1)+(BC74-MAX(IF(Depths&lt;BC74,Depths)))*(_xlfn.XLOOKUP(BC74,Depths,_xlfn.XLOOKUP($G74,Structures,StructureDamages),,1)-_xlfn.XLOOKUP(BC74,Depths,_xlfn.XLOOKUP($G74,Structures,StructureDamages),,-1))/(MIN(IF(Depths&gt;BC74,Depths))-MAX(IF(Depths&lt;BC74,Depths))))*$P74)</f>
        <v>#N/A</v>
      </c>
      <c r="BO74" s="185"/>
      <c r="BP74" s="182" t="e" cm="1">
        <f t="array" ref="BP74">IF(AT74="no inundation",0,(_xlfn.XLOOKUP(AT74,Depths,_xlfn.XLOOKUP($G74,Structures,ContentDamages),,-1)+(AT74-MAX(IF(Depths&lt;AT74,Depths)))*(_xlfn.XLOOKUP(AT74,Depths,_xlfn.XLOOKUP($G74,Structures,ContentDamages),,1)-_xlfn.XLOOKUP(AT74,Depths,_xlfn.XLOOKUP($G74,Structures,ContentDamages),,-1))/(MIN(IF(Depths&gt;AT74,Depths))-MAX(IF(Depths&lt;AT74,Depths))))*$R74)</f>
        <v>#N/A</v>
      </c>
      <c r="BQ74" s="183" t="e" cm="1">
        <f t="array" ref="BQ74">IF(AU74="no inundation",0,(_xlfn.XLOOKUP(AU74,Depths,_xlfn.XLOOKUP($G74,Structures,ContentDamages),,-1)+(AU74-MAX(IF(Depths&lt;AU74,Depths)))*(_xlfn.XLOOKUP(AU74,Depths,_xlfn.XLOOKUP($G74,Structures,ContentDamages),,1)-_xlfn.XLOOKUP(AU74,Depths,_xlfn.XLOOKUP($G74,Structures,ContentDamages),,-1))/(MIN(IF(Depths&gt;AU74,Depths))-MAX(IF(Depths&lt;AU74,Depths))))*$R74)</f>
        <v>#N/A</v>
      </c>
      <c r="BR74" s="183" t="e" cm="1">
        <f t="array" ref="BR74">IF(AV74="no inundation",0,(_xlfn.XLOOKUP(AV74,Depths,_xlfn.XLOOKUP($G74,Structures,ContentDamages),,-1)+(AV74-MAX(IF(Depths&lt;AV74,Depths)))*(_xlfn.XLOOKUP(AV74,Depths,_xlfn.XLOOKUP($G74,Structures,ContentDamages),,1)-_xlfn.XLOOKUP(AV74,Depths,_xlfn.XLOOKUP($G74,Structures,ContentDamages),,-1))/(MIN(IF(Depths&gt;AV74,Depths))-MAX(IF(Depths&lt;AV74,Depths))))*$R74)</f>
        <v>#N/A</v>
      </c>
      <c r="BS74" s="183" t="e" cm="1">
        <f t="array" ref="BS74">IF(AW74="no inundation",0,(_xlfn.XLOOKUP(AW74,Depths,_xlfn.XLOOKUP($G74,Structures,ContentDamages),,-1)+(AW74-MAX(IF(Depths&lt;AW74,Depths)))*(_xlfn.XLOOKUP(AW74,Depths,_xlfn.XLOOKUP($G74,Structures,ContentDamages),,1)-_xlfn.XLOOKUP(AW74,Depths,_xlfn.XLOOKUP($G74,Structures,ContentDamages),,-1))/(MIN(IF(Depths&gt;AW74,Depths))-MAX(IF(Depths&lt;AW74,Depths))))*$R74)</f>
        <v>#N/A</v>
      </c>
      <c r="BT74" s="183" t="e" cm="1">
        <f t="array" ref="BT74">IF(AX74="no inundation",0,(_xlfn.XLOOKUP(AX74,Depths,_xlfn.XLOOKUP($G74,Structures,ContentDamages),,-1)+(AX74-MAX(IF(Depths&lt;AX74,Depths)))*(_xlfn.XLOOKUP(AX74,Depths,_xlfn.XLOOKUP($G74,Structures,ContentDamages),,1)-_xlfn.XLOOKUP(AX74,Depths,_xlfn.XLOOKUP($G74,Structures,ContentDamages),,-1))/(MIN(IF(Depths&gt;AX74,Depths))-MAX(IF(Depths&lt;AX74,Depths))))*$R74)</f>
        <v>#N/A</v>
      </c>
      <c r="BU74" s="183" t="e" cm="1">
        <f t="array" ref="BU74">IF(AY74="no inundation",0,(_xlfn.XLOOKUP(AY74,Depths,_xlfn.XLOOKUP($G74,Structures,ContentDamages),,-1)+(AY74-MAX(IF(Depths&lt;AY74,Depths)))*(_xlfn.XLOOKUP(AY74,Depths,_xlfn.XLOOKUP($G74,Structures,ContentDamages),,1)-_xlfn.XLOOKUP(AY74,Depths,_xlfn.XLOOKUP($G74,Structures,ContentDamages),,-1))/(MIN(IF(Depths&gt;AY74,Depths))-MAX(IF(Depths&lt;AY74,Depths))))*$R74)</f>
        <v>#N/A</v>
      </c>
      <c r="BV74" s="183" t="e" cm="1">
        <f t="array" ref="BV74">IF(AZ74="no inundation",0,(_xlfn.XLOOKUP(AZ74,Depths,_xlfn.XLOOKUP($G74,Structures,ContentDamages),,-1)+(AZ74-MAX(IF(Depths&lt;AZ74,Depths)))*(_xlfn.XLOOKUP(AZ74,Depths,_xlfn.XLOOKUP($G74,Structures,ContentDamages),,1)-_xlfn.XLOOKUP(AZ74,Depths,_xlfn.XLOOKUP($G74,Structures,ContentDamages),,-1))/(MIN(IF(Depths&gt;AZ74,Depths))-MAX(IF(Depths&lt;AZ74,Depths))))*$R74)</f>
        <v>#N/A</v>
      </c>
      <c r="BW74" s="183" t="e" cm="1">
        <f t="array" ref="BW74">IF(BA74="no inundation",0,(_xlfn.XLOOKUP(BA74,Depths,_xlfn.XLOOKUP($G74,Structures,ContentDamages),,-1)+(BA74-MAX(IF(Depths&lt;BA74,Depths)))*(_xlfn.XLOOKUP(BA74,Depths,_xlfn.XLOOKUP($G74,Structures,ContentDamages),,1)-_xlfn.XLOOKUP(BA74,Depths,_xlfn.XLOOKUP($G74,Structures,ContentDamages),,-1))/(MIN(IF(Depths&gt;BA74,Depths))-MAX(IF(Depths&lt;BA74,Depths))))*$R74)</f>
        <v>#N/A</v>
      </c>
      <c r="BX74" s="183" t="e" cm="1">
        <f t="array" ref="BX74">IF(BB74="no inundation",0,(_xlfn.XLOOKUP(BB74,Depths,_xlfn.XLOOKUP($G74,Structures,ContentDamages),,-1)+(BB74-MAX(IF(Depths&lt;BB74,Depths)))*(_xlfn.XLOOKUP(BB74,Depths,_xlfn.XLOOKUP($G74,Structures,ContentDamages),,1)-_xlfn.XLOOKUP(BB74,Depths,_xlfn.XLOOKUP($G74,Structures,ContentDamages),,-1))/(MIN(IF(Depths&gt;BB74,Depths))-MAX(IF(Depths&lt;BB74,Depths))))*$R74)</f>
        <v>#N/A</v>
      </c>
      <c r="BY74" s="183" t="e" cm="1">
        <f t="array" ref="BY74">IF(BC74="no inundation",0,(_xlfn.XLOOKUP(BC74,Depths,_xlfn.XLOOKUP($G74,Structures,ContentDamages),,-1)+(BC74-MAX(IF(Depths&lt;BC74,Depths)))*(_xlfn.XLOOKUP(BC74,Depths,_xlfn.XLOOKUP($G74,Structures,ContentDamages),,1)-_xlfn.XLOOKUP(BC74,Depths,_xlfn.XLOOKUP($G74,Structures,ContentDamages),,-1))/(MIN(IF(Depths&gt;BC74,Depths))-MAX(IF(Depths&lt;BC74,Depths))))*$R74)</f>
        <v>#N/A</v>
      </c>
      <c r="BZ74" s="181"/>
      <c r="CA74" s="182" t="e">
        <f t="shared" si="74"/>
        <v>#N/A</v>
      </c>
      <c r="CB74" s="183" t="e">
        <f t="shared" si="75"/>
        <v>#N/A</v>
      </c>
      <c r="CC74" s="183" t="e">
        <f t="shared" si="76"/>
        <v>#N/A</v>
      </c>
      <c r="CD74" s="183" t="e">
        <f t="shared" si="77"/>
        <v>#N/A</v>
      </c>
      <c r="CE74" s="183" t="e">
        <f t="shared" si="78"/>
        <v>#N/A</v>
      </c>
      <c r="CF74" s="183" t="e">
        <f t="shared" si="79"/>
        <v>#N/A</v>
      </c>
      <c r="CG74" s="183" t="e">
        <f t="shared" si="80"/>
        <v>#N/A</v>
      </c>
      <c r="CH74" s="183" t="e">
        <f t="shared" si="81"/>
        <v>#N/A</v>
      </c>
      <c r="CI74" s="183" t="e">
        <f t="shared" si="82"/>
        <v>#N/A</v>
      </c>
      <c r="CJ74" s="184" t="e">
        <f t="shared" si="83"/>
        <v>#N/A</v>
      </c>
      <c r="CK74" s="177"/>
    </row>
    <row r="75" spans="5:89" ht="16.5" customHeight="1" x14ac:dyDescent="0.35">
      <c r="E75" s="33" t="s">
        <v>3</v>
      </c>
      <c r="F75" s="35" t="s">
        <v>3</v>
      </c>
      <c r="G75" s="10" t="s">
        <v>200</v>
      </c>
      <c r="H75" s="11" t="s">
        <v>200</v>
      </c>
      <c r="I75" s="12"/>
      <c r="J75" s="14"/>
      <c r="K75" s="26"/>
      <c r="L75" s="12"/>
      <c r="M75" s="14"/>
      <c r="N75" s="138"/>
      <c r="O75" s="140"/>
      <c r="P75" s="195">
        <f t="shared" si="106"/>
        <v>0</v>
      </c>
      <c r="Q75" s="20" t="e">
        <f>_xlfn.XLOOKUP(G75,'Content to Structure Ratios'!$D$3:$D$55,'Content to Structure Ratios'!$E$3:$E$55)</f>
        <v>#N/A</v>
      </c>
      <c r="R75" s="183" t="e">
        <f t="shared" si="107"/>
        <v>#N/A</v>
      </c>
      <c r="S75" s="13"/>
      <c r="T75" s="14"/>
      <c r="U75" s="15"/>
      <c r="V75" s="179">
        <f t="shared" si="105"/>
        <v>0</v>
      </c>
      <c r="W75" s="192"/>
      <c r="X75" s="22"/>
      <c r="Y75" s="16"/>
      <c r="Z75" s="16"/>
      <c r="AA75" s="16"/>
      <c r="AB75" s="16"/>
      <c r="AC75" s="16"/>
      <c r="AD75" s="16"/>
      <c r="AE75" s="16"/>
      <c r="AF75" s="16"/>
      <c r="AG75" s="16"/>
      <c r="AH75" s="177"/>
      <c r="AI75" s="178">
        <f t="shared" si="86"/>
        <v>0</v>
      </c>
      <c r="AJ75" s="179">
        <f t="shared" si="85"/>
        <v>0</v>
      </c>
      <c r="AK75" s="179">
        <f t="shared" si="87"/>
        <v>0</v>
      </c>
      <c r="AL75" s="179">
        <f t="shared" si="88"/>
        <v>0</v>
      </c>
      <c r="AM75" s="179">
        <f t="shared" si="89"/>
        <v>0</v>
      </c>
      <c r="AN75" s="179">
        <f t="shared" si="90"/>
        <v>0</v>
      </c>
      <c r="AO75" s="179">
        <f t="shared" si="91"/>
        <v>0</v>
      </c>
      <c r="AP75" s="179">
        <f t="shared" si="92"/>
        <v>0</v>
      </c>
      <c r="AQ75" s="179">
        <f t="shared" si="93"/>
        <v>0</v>
      </c>
      <c r="AR75" s="180">
        <f t="shared" si="94"/>
        <v>0</v>
      </c>
      <c r="AS75" s="181"/>
      <c r="AT75" s="166">
        <f t="shared" si="95"/>
        <v>0</v>
      </c>
      <c r="AU75" s="87">
        <f t="shared" si="96"/>
        <v>0</v>
      </c>
      <c r="AV75" s="87">
        <f t="shared" si="97"/>
        <v>0</v>
      </c>
      <c r="AW75" s="87">
        <f t="shared" si="98"/>
        <v>0</v>
      </c>
      <c r="AX75" s="87">
        <f t="shared" si="99"/>
        <v>0</v>
      </c>
      <c r="AY75" s="87">
        <f t="shared" si="100"/>
        <v>0</v>
      </c>
      <c r="AZ75" s="87">
        <f t="shared" si="101"/>
        <v>0</v>
      </c>
      <c r="BA75" s="87">
        <f t="shared" si="102"/>
        <v>0</v>
      </c>
      <c r="BB75" s="87">
        <f t="shared" si="103"/>
        <v>0</v>
      </c>
      <c r="BC75" s="157">
        <f t="shared" si="104"/>
        <v>0</v>
      </c>
      <c r="BD75" s="177"/>
      <c r="BE75" s="182" t="e" cm="1">
        <f t="array" ref="BE75">IF(AT75="no inundation",0,(_xlfn.XLOOKUP(AT75,Depths,_xlfn.XLOOKUP($G75,Structures,StructureDamages),,-1)+(AT75-MAX(IF(Depths&lt;AT75,Depths)))*(_xlfn.XLOOKUP(AT75,Depths,_xlfn.XLOOKUP($G75,Structures,StructureDamages),,1)-_xlfn.XLOOKUP(AT75,Depths,_xlfn.XLOOKUP($G75,Structures,StructureDamages),,-1))/(MIN(IF(Depths&gt;AT75,Depths))-MAX(IF(Depths&lt;AT75,Depths))))*$P75)</f>
        <v>#N/A</v>
      </c>
      <c r="BF75" s="183" t="e" cm="1">
        <f t="array" ref="BF75">IF(AU75="no inundation",0,(_xlfn.XLOOKUP(AU75,Depths,_xlfn.XLOOKUP($G75,Structures,StructureDamages),,-1)+(AU75-MAX(IF(Depths&lt;AU75,Depths)))*(_xlfn.XLOOKUP(AU75,Depths,_xlfn.XLOOKUP($G75,Structures,StructureDamages),,1)-_xlfn.XLOOKUP(AU75,Depths,_xlfn.XLOOKUP($G75,Structures,StructureDamages),,-1))/(MIN(IF(Depths&gt;AU75,Depths))-MAX(IF(Depths&lt;AU75,Depths))))*$P75)</f>
        <v>#N/A</v>
      </c>
      <c r="BG75" s="183" t="e" cm="1">
        <f t="array" ref="BG75">IF(AV75="no inundation",0,(_xlfn.XLOOKUP(AV75,Depths,_xlfn.XLOOKUP($G75,Structures,StructureDamages),,-1)+(AV75-MAX(IF(Depths&lt;AV75,Depths)))*(_xlfn.XLOOKUP(AV75,Depths,_xlfn.XLOOKUP($G75,Structures,StructureDamages),,1)-_xlfn.XLOOKUP(AV75,Depths,_xlfn.XLOOKUP($G75,Structures,StructureDamages),,-1))/(MIN(IF(Depths&gt;AV75,Depths))-MAX(IF(Depths&lt;AV75,Depths))))*$P75)</f>
        <v>#N/A</v>
      </c>
      <c r="BH75" s="183" t="e" cm="1">
        <f t="array" ref="BH75">IF(AW75="no inundation",0,(_xlfn.XLOOKUP(AW75,Depths,_xlfn.XLOOKUP($G75,Structures,StructureDamages),,-1)+(AW75-MAX(IF(Depths&lt;AW75,Depths)))*(_xlfn.XLOOKUP(AW75,Depths,_xlfn.XLOOKUP($G75,Structures,StructureDamages),,1)-_xlfn.XLOOKUP(AW75,Depths,_xlfn.XLOOKUP($G75,Structures,StructureDamages),,-1))/(MIN(IF(Depths&gt;AW75,Depths))-MAX(IF(Depths&lt;AW75,Depths))))*$P75)</f>
        <v>#N/A</v>
      </c>
      <c r="BI75" s="183" t="e" cm="1">
        <f t="array" ref="BI75">IF(AX75="no inundation",0,(_xlfn.XLOOKUP(AX75,Depths,_xlfn.XLOOKUP($G75,Structures,StructureDamages),,-1)+(AX75-MAX(IF(Depths&lt;AX75,Depths)))*(_xlfn.XLOOKUP(AX75,Depths,_xlfn.XLOOKUP($G75,Structures,StructureDamages),,1)-_xlfn.XLOOKUP(AX75,Depths,_xlfn.XLOOKUP($G75,Structures,StructureDamages),,-1))/(MIN(IF(Depths&gt;AX75,Depths))-MAX(IF(Depths&lt;AX75,Depths))))*$P75)</f>
        <v>#N/A</v>
      </c>
      <c r="BJ75" s="183" t="e" cm="1">
        <f t="array" ref="BJ75">IF(AY75="no inundation",0,(_xlfn.XLOOKUP(AY75,Depths,_xlfn.XLOOKUP($G75,Structures,StructureDamages),,-1)+(AY75-MAX(IF(Depths&lt;AY75,Depths)))*(_xlfn.XLOOKUP(AY75,Depths,_xlfn.XLOOKUP($G75,Structures,StructureDamages),,1)-_xlfn.XLOOKUP(AY75,Depths,_xlfn.XLOOKUP($G75,Structures,StructureDamages),,-1))/(MIN(IF(Depths&gt;AY75,Depths))-MAX(IF(Depths&lt;AY75,Depths))))*$P75)</f>
        <v>#N/A</v>
      </c>
      <c r="BK75" s="183" t="e" cm="1">
        <f t="array" ref="BK75">IF(AZ75="no inundation",0,(_xlfn.XLOOKUP(AZ75,Depths,_xlfn.XLOOKUP($G75,Structures,StructureDamages),,-1)+(AZ75-MAX(IF(Depths&lt;AZ75,Depths)))*(_xlfn.XLOOKUP(AZ75,Depths,_xlfn.XLOOKUP($G75,Structures,StructureDamages),,1)-_xlfn.XLOOKUP(AZ75,Depths,_xlfn.XLOOKUP($G75,Structures,StructureDamages),,-1))/(MIN(IF(Depths&gt;AZ75,Depths))-MAX(IF(Depths&lt;AZ75,Depths))))*$P75)</f>
        <v>#N/A</v>
      </c>
      <c r="BL75" s="183" t="e" cm="1">
        <f t="array" ref="BL75">IF(BA75="no inundation",0,(_xlfn.XLOOKUP(BA75,Depths,_xlfn.XLOOKUP($G75,Structures,StructureDamages),,-1)+(BA75-MAX(IF(Depths&lt;BA75,Depths)))*(_xlfn.XLOOKUP(BA75,Depths,_xlfn.XLOOKUP($G75,Structures,StructureDamages),,1)-_xlfn.XLOOKUP(BA75,Depths,_xlfn.XLOOKUP($G75,Structures,StructureDamages),,-1))/(MIN(IF(Depths&gt;BA75,Depths))-MAX(IF(Depths&lt;BA75,Depths))))*$P75)</f>
        <v>#N/A</v>
      </c>
      <c r="BM75" s="183" t="e" cm="1">
        <f t="array" ref="BM75">IF(BB75="no inundation",0,(_xlfn.XLOOKUP(BB75,Depths,_xlfn.XLOOKUP($G75,Structures,StructureDamages),,-1)+(BB75-MAX(IF(Depths&lt;BB75,Depths)))*(_xlfn.XLOOKUP(BB75,Depths,_xlfn.XLOOKUP($G75,Structures,StructureDamages),,1)-_xlfn.XLOOKUP(BB75,Depths,_xlfn.XLOOKUP($G75,Structures,StructureDamages),,-1))/(MIN(IF(Depths&gt;BB75,Depths))-MAX(IF(Depths&lt;BB75,Depths))))*$P75)</f>
        <v>#N/A</v>
      </c>
      <c r="BN75" s="184" t="e" cm="1">
        <f t="array" ref="BN75">IF(BC75="no inundation",0,(_xlfn.XLOOKUP(BC75,Depths,_xlfn.XLOOKUP($G75,Structures,StructureDamages),,-1)+(BC75-MAX(IF(Depths&lt;BC75,Depths)))*(_xlfn.XLOOKUP(BC75,Depths,_xlfn.XLOOKUP($G75,Structures,StructureDamages),,1)-_xlfn.XLOOKUP(BC75,Depths,_xlfn.XLOOKUP($G75,Structures,StructureDamages),,-1))/(MIN(IF(Depths&gt;BC75,Depths))-MAX(IF(Depths&lt;BC75,Depths))))*$P75)</f>
        <v>#N/A</v>
      </c>
      <c r="BO75" s="185"/>
      <c r="BP75" s="182" t="e" cm="1">
        <f t="array" ref="BP75">IF(AT75="no inundation",0,(_xlfn.XLOOKUP(AT75,Depths,_xlfn.XLOOKUP($G75,Structures,ContentDamages),,-1)+(AT75-MAX(IF(Depths&lt;AT75,Depths)))*(_xlfn.XLOOKUP(AT75,Depths,_xlfn.XLOOKUP($G75,Structures,ContentDamages),,1)-_xlfn.XLOOKUP(AT75,Depths,_xlfn.XLOOKUP($G75,Structures,ContentDamages),,-1))/(MIN(IF(Depths&gt;AT75,Depths))-MAX(IF(Depths&lt;AT75,Depths))))*$R75)</f>
        <v>#N/A</v>
      </c>
      <c r="BQ75" s="183" t="e" cm="1">
        <f t="array" ref="BQ75">IF(AU75="no inundation",0,(_xlfn.XLOOKUP(AU75,Depths,_xlfn.XLOOKUP($G75,Structures,ContentDamages),,-1)+(AU75-MAX(IF(Depths&lt;AU75,Depths)))*(_xlfn.XLOOKUP(AU75,Depths,_xlfn.XLOOKUP($G75,Structures,ContentDamages),,1)-_xlfn.XLOOKUP(AU75,Depths,_xlfn.XLOOKUP($G75,Structures,ContentDamages),,-1))/(MIN(IF(Depths&gt;AU75,Depths))-MAX(IF(Depths&lt;AU75,Depths))))*$R75)</f>
        <v>#N/A</v>
      </c>
      <c r="BR75" s="183" t="e" cm="1">
        <f t="array" ref="BR75">IF(AV75="no inundation",0,(_xlfn.XLOOKUP(AV75,Depths,_xlfn.XLOOKUP($G75,Structures,ContentDamages),,-1)+(AV75-MAX(IF(Depths&lt;AV75,Depths)))*(_xlfn.XLOOKUP(AV75,Depths,_xlfn.XLOOKUP($G75,Structures,ContentDamages),,1)-_xlfn.XLOOKUP(AV75,Depths,_xlfn.XLOOKUP($G75,Structures,ContentDamages),,-1))/(MIN(IF(Depths&gt;AV75,Depths))-MAX(IF(Depths&lt;AV75,Depths))))*$R75)</f>
        <v>#N/A</v>
      </c>
      <c r="BS75" s="183" t="e" cm="1">
        <f t="array" ref="BS75">IF(AW75="no inundation",0,(_xlfn.XLOOKUP(AW75,Depths,_xlfn.XLOOKUP($G75,Structures,ContentDamages),,-1)+(AW75-MAX(IF(Depths&lt;AW75,Depths)))*(_xlfn.XLOOKUP(AW75,Depths,_xlfn.XLOOKUP($G75,Structures,ContentDamages),,1)-_xlfn.XLOOKUP(AW75,Depths,_xlfn.XLOOKUP($G75,Structures,ContentDamages),,-1))/(MIN(IF(Depths&gt;AW75,Depths))-MAX(IF(Depths&lt;AW75,Depths))))*$R75)</f>
        <v>#N/A</v>
      </c>
      <c r="BT75" s="183" t="e" cm="1">
        <f t="array" ref="BT75">IF(AX75="no inundation",0,(_xlfn.XLOOKUP(AX75,Depths,_xlfn.XLOOKUP($G75,Structures,ContentDamages),,-1)+(AX75-MAX(IF(Depths&lt;AX75,Depths)))*(_xlfn.XLOOKUP(AX75,Depths,_xlfn.XLOOKUP($G75,Structures,ContentDamages),,1)-_xlfn.XLOOKUP(AX75,Depths,_xlfn.XLOOKUP($G75,Structures,ContentDamages),,-1))/(MIN(IF(Depths&gt;AX75,Depths))-MAX(IF(Depths&lt;AX75,Depths))))*$R75)</f>
        <v>#N/A</v>
      </c>
      <c r="BU75" s="183" t="e" cm="1">
        <f t="array" ref="BU75">IF(AY75="no inundation",0,(_xlfn.XLOOKUP(AY75,Depths,_xlfn.XLOOKUP($G75,Structures,ContentDamages),,-1)+(AY75-MAX(IF(Depths&lt;AY75,Depths)))*(_xlfn.XLOOKUP(AY75,Depths,_xlfn.XLOOKUP($G75,Structures,ContentDamages),,1)-_xlfn.XLOOKUP(AY75,Depths,_xlfn.XLOOKUP($G75,Structures,ContentDamages),,-1))/(MIN(IF(Depths&gt;AY75,Depths))-MAX(IF(Depths&lt;AY75,Depths))))*$R75)</f>
        <v>#N/A</v>
      </c>
      <c r="BV75" s="183" t="e" cm="1">
        <f t="array" ref="BV75">IF(AZ75="no inundation",0,(_xlfn.XLOOKUP(AZ75,Depths,_xlfn.XLOOKUP($G75,Structures,ContentDamages),,-1)+(AZ75-MAX(IF(Depths&lt;AZ75,Depths)))*(_xlfn.XLOOKUP(AZ75,Depths,_xlfn.XLOOKUP($G75,Structures,ContentDamages),,1)-_xlfn.XLOOKUP(AZ75,Depths,_xlfn.XLOOKUP($G75,Structures,ContentDamages),,-1))/(MIN(IF(Depths&gt;AZ75,Depths))-MAX(IF(Depths&lt;AZ75,Depths))))*$R75)</f>
        <v>#N/A</v>
      </c>
      <c r="BW75" s="183" t="e" cm="1">
        <f t="array" ref="BW75">IF(BA75="no inundation",0,(_xlfn.XLOOKUP(BA75,Depths,_xlfn.XLOOKUP($G75,Structures,ContentDamages),,-1)+(BA75-MAX(IF(Depths&lt;BA75,Depths)))*(_xlfn.XLOOKUP(BA75,Depths,_xlfn.XLOOKUP($G75,Structures,ContentDamages),,1)-_xlfn.XLOOKUP(BA75,Depths,_xlfn.XLOOKUP($G75,Structures,ContentDamages),,-1))/(MIN(IF(Depths&gt;BA75,Depths))-MAX(IF(Depths&lt;BA75,Depths))))*$R75)</f>
        <v>#N/A</v>
      </c>
      <c r="BX75" s="183" t="e" cm="1">
        <f t="array" ref="BX75">IF(BB75="no inundation",0,(_xlfn.XLOOKUP(BB75,Depths,_xlfn.XLOOKUP($G75,Structures,ContentDamages),,-1)+(BB75-MAX(IF(Depths&lt;BB75,Depths)))*(_xlfn.XLOOKUP(BB75,Depths,_xlfn.XLOOKUP($G75,Structures,ContentDamages),,1)-_xlfn.XLOOKUP(BB75,Depths,_xlfn.XLOOKUP($G75,Structures,ContentDamages),,-1))/(MIN(IF(Depths&gt;BB75,Depths))-MAX(IF(Depths&lt;BB75,Depths))))*$R75)</f>
        <v>#N/A</v>
      </c>
      <c r="BY75" s="183" t="e" cm="1">
        <f t="array" ref="BY75">IF(BC75="no inundation",0,(_xlfn.XLOOKUP(BC75,Depths,_xlfn.XLOOKUP($G75,Structures,ContentDamages),,-1)+(BC75-MAX(IF(Depths&lt;BC75,Depths)))*(_xlfn.XLOOKUP(BC75,Depths,_xlfn.XLOOKUP($G75,Structures,ContentDamages),,1)-_xlfn.XLOOKUP(BC75,Depths,_xlfn.XLOOKUP($G75,Structures,ContentDamages),,-1))/(MIN(IF(Depths&gt;BC75,Depths))-MAX(IF(Depths&lt;BC75,Depths))))*$R75)</f>
        <v>#N/A</v>
      </c>
      <c r="BZ75" s="181"/>
      <c r="CA75" s="182" t="e">
        <f t="shared" si="74"/>
        <v>#N/A</v>
      </c>
      <c r="CB75" s="183" t="e">
        <f t="shared" si="75"/>
        <v>#N/A</v>
      </c>
      <c r="CC75" s="183" t="e">
        <f t="shared" si="76"/>
        <v>#N/A</v>
      </c>
      <c r="CD75" s="183" t="e">
        <f t="shared" si="77"/>
        <v>#N/A</v>
      </c>
      <c r="CE75" s="183" t="e">
        <f t="shared" si="78"/>
        <v>#N/A</v>
      </c>
      <c r="CF75" s="183" t="e">
        <f t="shared" si="79"/>
        <v>#N/A</v>
      </c>
      <c r="CG75" s="183" t="e">
        <f t="shared" si="80"/>
        <v>#N/A</v>
      </c>
      <c r="CH75" s="183" t="e">
        <f t="shared" si="81"/>
        <v>#N/A</v>
      </c>
      <c r="CI75" s="183" t="e">
        <f t="shared" si="82"/>
        <v>#N/A</v>
      </c>
      <c r="CJ75" s="184" t="e">
        <f t="shared" si="83"/>
        <v>#N/A</v>
      </c>
      <c r="CK75" s="177"/>
    </row>
    <row r="76" spans="5:89" ht="16.5" customHeight="1" x14ac:dyDescent="0.35">
      <c r="E76" s="33" t="s">
        <v>3</v>
      </c>
      <c r="F76" s="35" t="s">
        <v>3</v>
      </c>
      <c r="G76" s="10" t="s">
        <v>200</v>
      </c>
      <c r="H76" s="11" t="s">
        <v>200</v>
      </c>
      <c r="I76" s="12"/>
      <c r="J76" s="14"/>
      <c r="K76" s="26"/>
      <c r="L76" s="12"/>
      <c r="M76" s="14"/>
      <c r="N76" s="138"/>
      <c r="O76" s="140"/>
      <c r="P76" s="195">
        <f t="shared" si="106"/>
        <v>0</v>
      </c>
      <c r="Q76" s="20" t="e">
        <f>_xlfn.XLOOKUP(G76,'Content to Structure Ratios'!$D$3:$D$55,'Content to Structure Ratios'!$E$3:$E$55)</f>
        <v>#N/A</v>
      </c>
      <c r="R76" s="183" t="e">
        <f t="shared" si="107"/>
        <v>#N/A</v>
      </c>
      <c r="S76" s="13"/>
      <c r="T76" s="14"/>
      <c r="U76" s="15"/>
      <c r="V76" s="179">
        <f t="shared" si="105"/>
        <v>0</v>
      </c>
      <c r="W76" s="192"/>
      <c r="X76" s="22"/>
      <c r="Y76" s="16"/>
      <c r="Z76" s="16"/>
      <c r="AA76" s="16"/>
      <c r="AB76" s="16"/>
      <c r="AC76" s="16"/>
      <c r="AD76" s="16"/>
      <c r="AE76" s="16"/>
      <c r="AF76" s="16"/>
      <c r="AG76" s="16"/>
      <c r="AH76" s="177"/>
      <c r="AI76" s="178">
        <f t="shared" si="86"/>
        <v>0</v>
      </c>
      <c r="AJ76" s="179">
        <f t="shared" si="85"/>
        <v>0</v>
      </c>
      <c r="AK76" s="179">
        <f t="shared" si="87"/>
        <v>0</v>
      </c>
      <c r="AL76" s="179">
        <f t="shared" si="88"/>
        <v>0</v>
      </c>
      <c r="AM76" s="179">
        <f t="shared" si="89"/>
        <v>0</v>
      </c>
      <c r="AN76" s="179">
        <f t="shared" si="90"/>
        <v>0</v>
      </c>
      <c r="AO76" s="179">
        <f t="shared" si="91"/>
        <v>0</v>
      </c>
      <c r="AP76" s="179">
        <f t="shared" si="92"/>
        <v>0</v>
      </c>
      <c r="AQ76" s="179">
        <f t="shared" si="93"/>
        <v>0</v>
      </c>
      <c r="AR76" s="180">
        <f t="shared" si="94"/>
        <v>0</v>
      </c>
      <c r="AS76" s="181"/>
      <c r="AT76" s="166">
        <f t="shared" si="95"/>
        <v>0</v>
      </c>
      <c r="AU76" s="87">
        <f t="shared" si="96"/>
        <v>0</v>
      </c>
      <c r="AV76" s="87">
        <f t="shared" si="97"/>
        <v>0</v>
      </c>
      <c r="AW76" s="87">
        <f t="shared" si="98"/>
        <v>0</v>
      </c>
      <c r="AX76" s="87">
        <f t="shared" si="99"/>
        <v>0</v>
      </c>
      <c r="AY76" s="87">
        <f t="shared" si="100"/>
        <v>0</v>
      </c>
      <c r="AZ76" s="87">
        <f t="shared" si="101"/>
        <v>0</v>
      </c>
      <c r="BA76" s="87">
        <f t="shared" si="102"/>
        <v>0</v>
      </c>
      <c r="BB76" s="87">
        <f t="shared" si="103"/>
        <v>0</v>
      </c>
      <c r="BC76" s="157">
        <f t="shared" si="104"/>
        <v>0</v>
      </c>
      <c r="BD76" s="177"/>
      <c r="BE76" s="182" t="e" cm="1">
        <f t="array" ref="BE76">IF(AT76="no inundation",0,(_xlfn.XLOOKUP(AT76,Depths,_xlfn.XLOOKUP($G76,Structures,StructureDamages),,-1)+(AT76-MAX(IF(Depths&lt;AT76,Depths)))*(_xlfn.XLOOKUP(AT76,Depths,_xlfn.XLOOKUP($G76,Structures,StructureDamages),,1)-_xlfn.XLOOKUP(AT76,Depths,_xlfn.XLOOKUP($G76,Structures,StructureDamages),,-1))/(MIN(IF(Depths&gt;AT76,Depths))-MAX(IF(Depths&lt;AT76,Depths))))*$P76)</f>
        <v>#N/A</v>
      </c>
      <c r="BF76" s="183" t="e" cm="1">
        <f t="array" ref="BF76">IF(AU76="no inundation",0,(_xlfn.XLOOKUP(AU76,Depths,_xlfn.XLOOKUP($G76,Structures,StructureDamages),,-1)+(AU76-MAX(IF(Depths&lt;AU76,Depths)))*(_xlfn.XLOOKUP(AU76,Depths,_xlfn.XLOOKUP($G76,Structures,StructureDamages),,1)-_xlfn.XLOOKUP(AU76,Depths,_xlfn.XLOOKUP($G76,Structures,StructureDamages),,-1))/(MIN(IF(Depths&gt;AU76,Depths))-MAX(IF(Depths&lt;AU76,Depths))))*$P76)</f>
        <v>#N/A</v>
      </c>
      <c r="BG76" s="183" t="e" cm="1">
        <f t="array" ref="BG76">IF(AV76="no inundation",0,(_xlfn.XLOOKUP(AV76,Depths,_xlfn.XLOOKUP($G76,Structures,StructureDamages),,-1)+(AV76-MAX(IF(Depths&lt;AV76,Depths)))*(_xlfn.XLOOKUP(AV76,Depths,_xlfn.XLOOKUP($G76,Structures,StructureDamages),,1)-_xlfn.XLOOKUP(AV76,Depths,_xlfn.XLOOKUP($G76,Structures,StructureDamages),,-1))/(MIN(IF(Depths&gt;AV76,Depths))-MAX(IF(Depths&lt;AV76,Depths))))*$P76)</f>
        <v>#N/A</v>
      </c>
      <c r="BH76" s="183" t="e" cm="1">
        <f t="array" ref="BH76">IF(AW76="no inundation",0,(_xlfn.XLOOKUP(AW76,Depths,_xlfn.XLOOKUP($G76,Structures,StructureDamages),,-1)+(AW76-MAX(IF(Depths&lt;AW76,Depths)))*(_xlfn.XLOOKUP(AW76,Depths,_xlfn.XLOOKUP($G76,Structures,StructureDamages),,1)-_xlfn.XLOOKUP(AW76,Depths,_xlfn.XLOOKUP($G76,Structures,StructureDamages),,-1))/(MIN(IF(Depths&gt;AW76,Depths))-MAX(IF(Depths&lt;AW76,Depths))))*$P76)</f>
        <v>#N/A</v>
      </c>
      <c r="BI76" s="183" t="e" cm="1">
        <f t="array" ref="BI76">IF(AX76="no inundation",0,(_xlfn.XLOOKUP(AX76,Depths,_xlfn.XLOOKUP($G76,Structures,StructureDamages),,-1)+(AX76-MAX(IF(Depths&lt;AX76,Depths)))*(_xlfn.XLOOKUP(AX76,Depths,_xlfn.XLOOKUP($G76,Structures,StructureDamages),,1)-_xlfn.XLOOKUP(AX76,Depths,_xlfn.XLOOKUP($G76,Structures,StructureDamages),,-1))/(MIN(IF(Depths&gt;AX76,Depths))-MAX(IF(Depths&lt;AX76,Depths))))*$P76)</f>
        <v>#N/A</v>
      </c>
      <c r="BJ76" s="183" t="e" cm="1">
        <f t="array" ref="BJ76">IF(AY76="no inundation",0,(_xlfn.XLOOKUP(AY76,Depths,_xlfn.XLOOKUP($G76,Structures,StructureDamages),,-1)+(AY76-MAX(IF(Depths&lt;AY76,Depths)))*(_xlfn.XLOOKUP(AY76,Depths,_xlfn.XLOOKUP($G76,Structures,StructureDamages),,1)-_xlfn.XLOOKUP(AY76,Depths,_xlfn.XLOOKUP($G76,Structures,StructureDamages),,-1))/(MIN(IF(Depths&gt;AY76,Depths))-MAX(IF(Depths&lt;AY76,Depths))))*$P76)</f>
        <v>#N/A</v>
      </c>
      <c r="BK76" s="183" t="e" cm="1">
        <f t="array" ref="BK76">IF(AZ76="no inundation",0,(_xlfn.XLOOKUP(AZ76,Depths,_xlfn.XLOOKUP($G76,Structures,StructureDamages),,-1)+(AZ76-MAX(IF(Depths&lt;AZ76,Depths)))*(_xlfn.XLOOKUP(AZ76,Depths,_xlfn.XLOOKUP($G76,Structures,StructureDamages),,1)-_xlfn.XLOOKUP(AZ76,Depths,_xlfn.XLOOKUP($G76,Structures,StructureDamages),,-1))/(MIN(IF(Depths&gt;AZ76,Depths))-MAX(IF(Depths&lt;AZ76,Depths))))*$P76)</f>
        <v>#N/A</v>
      </c>
      <c r="BL76" s="183" t="e" cm="1">
        <f t="array" ref="BL76">IF(BA76="no inundation",0,(_xlfn.XLOOKUP(BA76,Depths,_xlfn.XLOOKUP($G76,Structures,StructureDamages),,-1)+(BA76-MAX(IF(Depths&lt;BA76,Depths)))*(_xlfn.XLOOKUP(BA76,Depths,_xlfn.XLOOKUP($G76,Structures,StructureDamages),,1)-_xlfn.XLOOKUP(BA76,Depths,_xlfn.XLOOKUP($G76,Structures,StructureDamages),,-1))/(MIN(IF(Depths&gt;BA76,Depths))-MAX(IF(Depths&lt;BA76,Depths))))*$P76)</f>
        <v>#N/A</v>
      </c>
      <c r="BM76" s="183" t="e" cm="1">
        <f t="array" ref="BM76">IF(BB76="no inundation",0,(_xlfn.XLOOKUP(BB76,Depths,_xlfn.XLOOKUP($G76,Structures,StructureDamages),,-1)+(BB76-MAX(IF(Depths&lt;BB76,Depths)))*(_xlfn.XLOOKUP(BB76,Depths,_xlfn.XLOOKUP($G76,Structures,StructureDamages),,1)-_xlfn.XLOOKUP(BB76,Depths,_xlfn.XLOOKUP($G76,Structures,StructureDamages),,-1))/(MIN(IF(Depths&gt;BB76,Depths))-MAX(IF(Depths&lt;BB76,Depths))))*$P76)</f>
        <v>#N/A</v>
      </c>
      <c r="BN76" s="184" t="e" cm="1">
        <f t="array" ref="BN76">IF(BC76="no inundation",0,(_xlfn.XLOOKUP(BC76,Depths,_xlfn.XLOOKUP($G76,Structures,StructureDamages),,-1)+(BC76-MAX(IF(Depths&lt;BC76,Depths)))*(_xlfn.XLOOKUP(BC76,Depths,_xlfn.XLOOKUP($G76,Structures,StructureDamages),,1)-_xlfn.XLOOKUP(BC76,Depths,_xlfn.XLOOKUP($G76,Structures,StructureDamages),,-1))/(MIN(IF(Depths&gt;BC76,Depths))-MAX(IF(Depths&lt;BC76,Depths))))*$P76)</f>
        <v>#N/A</v>
      </c>
      <c r="BO76" s="185"/>
      <c r="BP76" s="182" t="e" cm="1">
        <f t="array" ref="BP76">IF(AT76="no inundation",0,(_xlfn.XLOOKUP(AT76,Depths,_xlfn.XLOOKUP($G76,Structures,ContentDamages),,-1)+(AT76-MAX(IF(Depths&lt;AT76,Depths)))*(_xlfn.XLOOKUP(AT76,Depths,_xlfn.XLOOKUP($G76,Structures,ContentDamages),,1)-_xlfn.XLOOKUP(AT76,Depths,_xlfn.XLOOKUP($G76,Structures,ContentDamages),,-1))/(MIN(IF(Depths&gt;AT76,Depths))-MAX(IF(Depths&lt;AT76,Depths))))*$R76)</f>
        <v>#N/A</v>
      </c>
      <c r="BQ76" s="183" t="e" cm="1">
        <f t="array" ref="BQ76">IF(AU76="no inundation",0,(_xlfn.XLOOKUP(AU76,Depths,_xlfn.XLOOKUP($G76,Structures,ContentDamages),,-1)+(AU76-MAX(IF(Depths&lt;AU76,Depths)))*(_xlfn.XLOOKUP(AU76,Depths,_xlfn.XLOOKUP($G76,Structures,ContentDamages),,1)-_xlfn.XLOOKUP(AU76,Depths,_xlfn.XLOOKUP($G76,Structures,ContentDamages),,-1))/(MIN(IF(Depths&gt;AU76,Depths))-MAX(IF(Depths&lt;AU76,Depths))))*$R76)</f>
        <v>#N/A</v>
      </c>
      <c r="BR76" s="183" t="e" cm="1">
        <f t="array" ref="BR76">IF(AV76="no inundation",0,(_xlfn.XLOOKUP(AV76,Depths,_xlfn.XLOOKUP($G76,Structures,ContentDamages),,-1)+(AV76-MAX(IF(Depths&lt;AV76,Depths)))*(_xlfn.XLOOKUP(AV76,Depths,_xlfn.XLOOKUP($G76,Structures,ContentDamages),,1)-_xlfn.XLOOKUP(AV76,Depths,_xlfn.XLOOKUP($G76,Structures,ContentDamages),,-1))/(MIN(IF(Depths&gt;AV76,Depths))-MAX(IF(Depths&lt;AV76,Depths))))*$R76)</f>
        <v>#N/A</v>
      </c>
      <c r="BS76" s="183" t="e" cm="1">
        <f t="array" ref="BS76">IF(AW76="no inundation",0,(_xlfn.XLOOKUP(AW76,Depths,_xlfn.XLOOKUP($G76,Structures,ContentDamages),,-1)+(AW76-MAX(IF(Depths&lt;AW76,Depths)))*(_xlfn.XLOOKUP(AW76,Depths,_xlfn.XLOOKUP($G76,Structures,ContentDamages),,1)-_xlfn.XLOOKUP(AW76,Depths,_xlfn.XLOOKUP($G76,Structures,ContentDamages),,-1))/(MIN(IF(Depths&gt;AW76,Depths))-MAX(IF(Depths&lt;AW76,Depths))))*$R76)</f>
        <v>#N/A</v>
      </c>
      <c r="BT76" s="183" t="e" cm="1">
        <f t="array" ref="BT76">IF(AX76="no inundation",0,(_xlfn.XLOOKUP(AX76,Depths,_xlfn.XLOOKUP($G76,Structures,ContentDamages),,-1)+(AX76-MAX(IF(Depths&lt;AX76,Depths)))*(_xlfn.XLOOKUP(AX76,Depths,_xlfn.XLOOKUP($G76,Structures,ContentDamages),,1)-_xlfn.XLOOKUP(AX76,Depths,_xlfn.XLOOKUP($G76,Structures,ContentDamages),,-1))/(MIN(IF(Depths&gt;AX76,Depths))-MAX(IF(Depths&lt;AX76,Depths))))*$R76)</f>
        <v>#N/A</v>
      </c>
      <c r="BU76" s="183" t="e" cm="1">
        <f t="array" ref="BU76">IF(AY76="no inundation",0,(_xlfn.XLOOKUP(AY76,Depths,_xlfn.XLOOKUP($G76,Structures,ContentDamages),,-1)+(AY76-MAX(IF(Depths&lt;AY76,Depths)))*(_xlfn.XLOOKUP(AY76,Depths,_xlfn.XLOOKUP($G76,Structures,ContentDamages),,1)-_xlfn.XLOOKUP(AY76,Depths,_xlfn.XLOOKUP($G76,Structures,ContentDamages),,-1))/(MIN(IF(Depths&gt;AY76,Depths))-MAX(IF(Depths&lt;AY76,Depths))))*$R76)</f>
        <v>#N/A</v>
      </c>
      <c r="BV76" s="183" t="e" cm="1">
        <f t="array" ref="BV76">IF(AZ76="no inundation",0,(_xlfn.XLOOKUP(AZ76,Depths,_xlfn.XLOOKUP($G76,Structures,ContentDamages),,-1)+(AZ76-MAX(IF(Depths&lt;AZ76,Depths)))*(_xlfn.XLOOKUP(AZ76,Depths,_xlfn.XLOOKUP($G76,Structures,ContentDamages),,1)-_xlfn.XLOOKUP(AZ76,Depths,_xlfn.XLOOKUP($G76,Structures,ContentDamages),,-1))/(MIN(IF(Depths&gt;AZ76,Depths))-MAX(IF(Depths&lt;AZ76,Depths))))*$R76)</f>
        <v>#N/A</v>
      </c>
      <c r="BW76" s="183" t="e" cm="1">
        <f t="array" ref="BW76">IF(BA76="no inundation",0,(_xlfn.XLOOKUP(BA76,Depths,_xlfn.XLOOKUP($G76,Structures,ContentDamages),,-1)+(BA76-MAX(IF(Depths&lt;BA76,Depths)))*(_xlfn.XLOOKUP(BA76,Depths,_xlfn.XLOOKUP($G76,Structures,ContentDamages),,1)-_xlfn.XLOOKUP(BA76,Depths,_xlfn.XLOOKUP($G76,Structures,ContentDamages),,-1))/(MIN(IF(Depths&gt;BA76,Depths))-MAX(IF(Depths&lt;BA76,Depths))))*$R76)</f>
        <v>#N/A</v>
      </c>
      <c r="BX76" s="183" t="e" cm="1">
        <f t="array" ref="BX76">IF(BB76="no inundation",0,(_xlfn.XLOOKUP(BB76,Depths,_xlfn.XLOOKUP($G76,Structures,ContentDamages),,-1)+(BB76-MAX(IF(Depths&lt;BB76,Depths)))*(_xlfn.XLOOKUP(BB76,Depths,_xlfn.XLOOKUP($G76,Structures,ContentDamages),,1)-_xlfn.XLOOKUP(BB76,Depths,_xlfn.XLOOKUP($G76,Structures,ContentDamages),,-1))/(MIN(IF(Depths&gt;BB76,Depths))-MAX(IF(Depths&lt;BB76,Depths))))*$R76)</f>
        <v>#N/A</v>
      </c>
      <c r="BY76" s="183" t="e" cm="1">
        <f t="array" ref="BY76">IF(BC76="no inundation",0,(_xlfn.XLOOKUP(BC76,Depths,_xlfn.XLOOKUP($G76,Structures,ContentDamages),,-1)+(BC76-MAX(IF(Depths&lt;BC76,Depths)))*(_xlfn.XLOOKUP(BC76,Depths,_xlfn.XLOOKUP($G76,Structures,ContentDamages),,1)-_xlfn.XLOOKUP(BC76,Depths,_xlfn.XLOOKUP($G76,Structures,ContentDamages),,-1))/(MIN(IF(Depths&gt;BC76,Depths))-MAX(IF(Depths&lt;BC76,Depths))))*$R76)</f>
        <v>#N/A</v>
      </c>
      <c r="BZ76" s="181"/>
      <c r="CA76" s="182" t="e">
        <f t="shared" si="74"/>
        <v>#N/A</v>
      </c>
      <c r="CB76" s="183" t="e">
        <f t="shared" si="75"/>
        <v>#N/A</v>
      </c>
      <c r="CC76" s="183" t="e">
        <f t="shared" si="76"/>
        <v>#N/A</v>
      </c>
      <c r="CD76" s="183" t="e">
        <f t="shared" si="77"/>
        <v>#N/A</v>
      </c>
      <c r="CE76" s="183" t="e">
        <f t="shared" si="78"/>
        <v>#N/A</v>
      </c>
      <c r="CF76" s="183" t="e">
        <f t="shared" si="79"/>
        <v>#N/A</v>
      </c>
      <c r="CG76" s="183" t="e">
        <f t="shared" si="80"/>
        <v>#N/A</v>
      </c>
      <c r="CH76" s="183" t="e">
        <f t="shared" si="81"/>
        <v>#N/A</v>
      </c>
      <c r="CI76" s="183" t="e">
        <f t="shared" si="82"/>
        <v>#N/A</v>
      </c>
      <c r="CJ76" s="184" t="e">
        <f t="shared" si="83"/>
        <v>#N/A</v>
      </c>
      <c r="CK76" s="177"/>
    </row>
    <row r="77" spans="5:89" ht="16.5" customHeight="1" x14ac:dyDescent="0.35">
      <c r="E77" s="33" t="s">
        <v>3</v>
      </c>
      <c r="F77" s="35" t="s">
        <v>3</v>
      </c>
      <c r="G77" s="10" t="s">
        <v>200</v>
      </c>
      <c r="H77" s="11" t="s">
        <v>200</v>
      </c>
      <c r="I77" s="12"/>
      <c r="J77" s="14"/>
      <c r="K77" s="26"/>
      <c r="L77" s="12"/>
      <c r="M77" s="14"/>
      <c r="N77" s="138"/>
      <c r="O77" s="140"/>
      <c r="P77" s="195">
        <f t="shared" si="106"/>
        <v>0</v>
      </c>
      <c r="Q77" s="20" t="e">
        <f>_xlfn.XLOOKUP(G77,'Content to Structure Ratios'!$D$3:$D$55,'Content to Structure Ratios'!$E$3:$E$55)</f>
        <v>#N/A</v>
      </c>
      <c r="R77" s="183" t="e">
        <f t="shared" si="107"/>
        <v>#N/A</v>
      </c>
      <c r="S77" s="13"/>
      <c r="T77" s="14"/>
      <c r="U77" s="15"/>
      <c r="V77" s="179">
        <f t="shared" si="105"/>
        <v>0</v>
      </c>
      <c r="W77" s="192"/>
      <c r="X77" s="22"/>
      <c r="Y77" s="16"/>
      <c r="Z77" s="16"/>
      <c r="AA77" s="16"/>
      <c r="AB77" s="16"/>
      <c r="AC77" s="16"/>
      <c r="AD77" s="16"/>
      <c r="AE77" s="16"/>
      <c r="AF77" s="16"/>
      <c r="AG77" s="16"/>
      <c r="AH77" s="177"/>
      <c r="AI77" s="178">
        <f t="shared" si="86"/>
        <v>0</v>
      </c>
      <c r="AJ77" s="179">
        <f t="shared" si="85"/>
        <v>0</v>
      </c>
      <c r="AK77" s="179">
        <f t="shared" si="87"/>
        <v>0</v>
      </c>
      <c r="AL77" s="179">
        <f t="shared" si="88"/>
        <v>0</v>
      </c>
      <c r="AM77" s="179">
        <f t="shared" si="89"/>
        <v>0</v>
      </c>
      <c r="AN77" s="179">
        <f t="shared" si="90"/>
        <v>0</v>
      </c>
      <c r="AO77" s="179">
        <f t="shared" si="91"/>
        <v>0</v>
      </c>
      <c r="AP77" s="179">
        <f t="shared" si="92"/>
        <v>0</v>
      </c>
      <c r="AQ77" s="179">
        <f t="shared" si="93"/>
        <v>0</v>
      </c>
      <c r="AR77" s="180">
        <f t="shared" si="94"/>
        <v>0</v>
      </c>
      <c r="AS77" s="181"/>
      <c r="AT77" s="166">
        <f t="shared" si="95"/>
        <v>0</v>
      </c>
      <c r="AU77" s="87">
        <f t="shared" si="96"/>
        <v>0</v>
      </c>
      <c r="AV77" s="87">
        <f t="shared" si="97"/>
        <v>0</v>
      </c>
      <c r="AW77" s="87">
        <f t="shared" si="98"/>
        <v>0</v>
      </c>
      <c r="AX77" s="87">
        <f t="shared" si="99"/>
        <v>0</v>
      </c>
      <c r="AY77" s="87">
        <f t="shared" si="100"/>
        <v>0</v>
      </c>
      <c r="AZ77" s="87">
        <f t="shared" si="101"/>
        <v>0</v>
      </c>
      <c r="BA77" s="87">
        <f t="shared" si="102"/>
        <v>0</v>
      </c>
      <c r="BB77" s="87">
        <f t="shared" si="103"/>
        <v>0</v>
      </c>
      <c r="BC77" s="157">
        <f t="shared" si="104"/>
        <v>0</v>
      </c>
      <c r="BD77" s="177"/>
      <c r="BE77" s="182" t="e" cm="1">
        <f t="array" ref="BE77">IF(AT77="no inundation",0,(_xlfn.XLOOKUP(AT77,Depths,_xlfn.XLOOKUP($G77,Structures,StructureDamages),,-1)+(AT77-MAX(IF(Depths&lt;AT77,Depths)))*(_xlfn.XLOOKUP(AT77,Depths,_xlfn.XLOOKUP($G77,Structures,StructureDamages),,1)-_xlfn.XLOOKUP(AT77,Depths,_xlfn.XLOOKUP($G77,Structures,StructureDamages),,-1))/(MIN(IF(Depths&gt;AT77,Depths))-MAX(IF(Depths&lt;AT77,Depths))))*$P77)</f>
        <v>#N/A</v>
      </c>
      <c r="BF77" s="183" t="e" cm="1">
        <f t="array" ref="BF77">IF(AU77="no inundation",0,(_xlfn.XLOOKUP(AU77,Depths,_xlfn.XLOOKUP($G77,Structures,StructureDamages),,-1)+(AU77-MAX(IF(Depths&lt;AU77,Depths)))*(_xlfn.XLOOKUP(AU77,Depths,_xlfn.XLOOKUP($G77,Structures,StructureDamages),,1)-_xlfn.XLOOKUP(AU77,Depths,_xlfn.XLOOKUP($G77,Structures,StructureDamages),,-1))/(MIN(IF(Depths&gt;AU77,Depths))-MAX(IF(Depths&lt;AU77,Depths))))*$P77)</f>
        <v>#N/A</v>
      </c>
      <c r="BG77" s="183" t="e" cm="1">
        <f t="array" ref="BG77">IF(AV77="no inundation",0,(_xlfn.XLOOKUP(AV77,Depths,_xlfn.XLOOKUP($G77,Structures,StructureDamages),,-1)+(AV77-MAX(IF(Depths&lt;AV77,Depths)))*(_xlfn.XLOOKUP(AV77,Depths,_xlfn.XLOOKUP($G77,Structures,StructureDamages),,1)-_xlfn.XLOOKUP(AV77,Depths,_xlfn.XLOOKUP($G77,Structures,StructureDamages),,-1))/(MIN(IF(Depths&gt;AV77,Depths))-MAX(IF(Depths&lt;AV77,Depths))))*$P77)</f>
        <v>#N/A</v>
      </c>
      <c r="BH77" s="183" t="e" cm="1">
        <f t="array" ref="BH77">IF(AW77="no inundation",0,(_xlfn.XLOOKUP(AW77,Depths,_xlfn.XLOOKUP($G77,Structures,StructureDamages),,-1)+(AW77-MAX(IF(Depths&lt;AW77,Depths)))*(_xlfn.XLOOKUP(AW77,Depths,_xlfn.XLOOKUP($G77,Structures,StructureDamages),,1)-_xlfn.XLOOKUP(AW77,Depths,_xlfn.XLOOKUP($G77,Structures,StructureDamages),,-1))/(MIN(IF(Depths&gt;AW77,Depths))-MAX(IF(Depths&lt;AW77,Depths))))*$P77)</f>
        <v>#N/A</v>
      </c>
      <c r="BI77" s="183" t="e" cm="1">
        <f t="array" ref="BI77">IF(AX77="no inundation",0,(_xlfn.XLOOKUP(AX77,Depths,_xlfn.XLOOKUP($G77,Structures,StructureDamages),,-1)+(AX77-MAX(IF(Depths&lt;AX77,Depths)))*(_xlfn.XLOOKUP(AX77,Depths,_xlfn.XLOOKUP($G77,Structures,StructureDamages),,1)-_xlfn.XLOOKUP(AX77,Depths,_xlfn.XLOOKUP($G77,Structures,StructureDamages),,-1))/(MIN(IF(Depths&gt;AX77,Depths))-MAX(IF(Depths&lt;AX77,Depths))))*$P77)</f>
        <v>#N/A</v>
      </c>
      <c r="BJ77" s="183" t="e" cm="1">
        <f t="array" ref="BJ77">IF(AY77="no inundation",0,(_xlfn.XLOOKUP(AY77,Depths,_xlfn.XLOOKUP($G77,Structures,StructureDamages),,-1)+(AY77-MAX(IF(Depths&lt;AY77,Depths)))*(_xlfn.XLOOKUP(AY77,Depths,_xlfn.XLOOKUP($G77,Structures,StructureDamages),,1)-_xlfn.XLOOKUP(AY77,Depths,_xlfn.XLOOKUP($G77,Structures,StructureDamages),,-1))/(MIN(IF(Depths&gt;AY77,Depths))-MAX(IF(Depths&lt;AY77,Depths))))*$P77)</f>
        <v>#N/A</v>
      </c>
      <c r="BK77" s="183" t="e" cm="1">
        <f t="array" ref="BK77">IF(AZ77="no inundation",0,(_xlfn.XLOOKUP(AZ77,Depths,_xlfn.XLOOKUP($G77,Structures,StructureDamages),,-1)+(AZ77-MAX(IF(Depths&lt;AZ77,Depths)))*(_xlfn.XLOOKUP(AZ77,Depths,_xlfn.XLOOKUP($G77,Structures,StructureDamages),,1)-_xlfn.XLOOKUP(AZ77,Depths,_xlfn.XLOOKUP($G77,Structures,StructureDamages),,-1))/(MIN(IF(Depths&gt;AZ77,Depths))-MAX(IF(Depths&lt;AZ77,Depths))))*$P77)</f>
        <v>#N/A</v>
      </c>
      <c r="BL77" s="183" t="e" cm="1">
        <f t="array" ref="BL77">IF(BA77="no inundation",0,(_xlfn.XLOOKUP(BA77,Depths,_xlfn.XLOOKUP($G77,Structures,StructureDamages),,-1)+(BA77-MAX(IF(Depths&lt;BA77,Depths)))*(_xlfn.XLOOKUP(BA77,Depths,_xlfn.XLOOKUP($G77,Structures,StructureDamages),,1)-_xlfn.XLOOKUP(BA77,Depths,_xlfn.XLOOKUP($G77,Structures,StructureDamages),,-1))/(MIN(IF(Depths&gt;BA77,Depths))-MAX(IF(Depths&lt;BA77,Depths))))*$P77)</f>
        <v>#N/A</v>
      </c>
      <c r="BM77" s="183" t="e" cm="1">
        <f t="array" ref="BM77">IF(BB77="no inundation",0,(_xlfn.XLOOKUP(BB77,Depths,_xlfn.XLOOKUP($G77,Structures,StructureDamages),,-1)+(BB77-MAX(IF(Depths&lt;BB77,Depths)))*(_xlfn.XLOOKUP(BB77,Depths,_xlfn.XLOOKUP($G77,Structures,StructureDamages),,1)-_xlfn.XLOOKUP(BB77,Depths,_xlfn.XLOOKUP($G77,Structures,StructureDamages),,-1))/(MIN(IF(Depths&gt;BB77,Depths))-MAX(IF(Depths&lt;BB77,Depths))))*$P77)</f>
        <v>#N/A</v>
      </c>
      <c r="BN77" s="184" t="e" cm="1">
        <f t="array" ref="BN77">IF(BC77="no inundation",0,(_xlfn.XLOOKUP(BC77,Depths,_xlfn.XLOOKUP($G77,Structures,StructureDamages),,-1)+(BC77-MAX(IF(Depths&lt;BC77,Depths)))*(_xlfn.XLOOKUP(BC77,Depths,_xlfn.XLOOKUP($G77,Structures,StructureDamages),,1)-_xlfn.XLOOKUP(BC77,Depths,_xlfn.XLOOKUP($G77,Structures,StructureDamages),,-1))/(MIN(IF(Depths&gt;BC77,Depths))-MAX(IF(Depths&lt;BC77,Depths))))*$P77)</f>
        <v>#N/A</v>
      </c>
      <c r="BO77" s="185"/>
      <c r="BP77" s="182" t="e" cm="1">
        <f t="array" ref="BP77">IF(AT77="no inundation",0,(_xlfn.XLOOKUP(AT77,Depths,_xlfn.XLOOKUP($G77,Structures,ContentDamages),,-1)+(AT77-MAX(IF(Depths&lt;AT77,Depths)))*(_xlfn.XLOOKUP(AT77,Depths,_xlfn.XLOOKUP($G77,Structures,ContentDamages),,1)-_xlfn.XLOOKUP(AT77,Depths,_xlfn.XLOOKUP($G77,Structures,ContentDamages),,-1))/(MIN(IF(Depths&gt;AT77,Depths))-MAX(IF(Depths&lt;AT77,Depths))))*$R77)</f>
        <v>#N/A</v>
      </c>
      <c r="BQ77" s="183" t="e" cm="1">
        <f t="array" ref="BQ77">IF(AU77="no inundation",0,(_xlfn.XLOOKUP(AU77,Depths,_xlfn.XLOOKUP($G77,Structures,ContentDamages),,-1)+(AU77-MAX(IF(Depths&lt;AU77,Depths)))*(_xlfn.XLOOKUP(AU77,Depths,_xlfn.XLOOKUP($G77,Structures,ContentDamages),,1)-_xlfn.XLOOKUP(AU77,Depths,_xlfn.XLOOKUP($G77,Structures,ContentDamages),,-1))/(MIN(IF(Depths&gt;AU77,Depths))-MAX(IF(Depths&lt;AU77,Depths))))*$R77)</f>
        <v>#N/A</v>
      </c>
      <c r="BR77" s="183" t="e" cm="1">
        <f t="array" ref="BR77">IF(AV77="no inundation",0,(_xlfn.XLOOKUP(AV77,Depths,_xlfn.XLOOKUP($G77,Structures,ContentDamages),,-1)+(AV77-MAX(IF(Depths&lt;AV77,Depths)))*(_xlfn.XLOOKUP(AV77,Depths,_xlfn.XLOOKUP($G77,Structures,ContentDamages),,1)-_xlfn.XLOOKUP(AV77,Depths,_xlfn.XLOOKUP($G77,Structures,ContentDamages),,-1))/(MIN(IF(Depths&gt;AV77,Depths))-MAX(IF(Depths&lt;AV77,Depths))))*$R77)</f>
        <v>#N/A</v>
      </c>
      <c r="BS77" s="183" t="e" cm="1">
        <f t="array" ref="BS77">IF(AW77="no inundation",0,(_xlfn.XLOOKUP(AW77,Depths,_xlfn.XLOOKUP($G77,Structures,ContentDamages),,-1)+(AW77-MAX(IF(Depths&lt;AW77,Depths)))*(_xlfn.XLOOKUP(AW77,Depths,_xlfn.XLOOKUP($G77,Structures,ContentDamages),,1)-_xlfn.XLOOKUP(AW77,Depths,_xlfn.XLOOKUP($G77,Structures,ContentDamages),,-1))/(MIN(IF(Depths&gt;AW77,Depths))-MAX(IF(Depths&lt;AW77,Depths))))*$R77)</f>
        <v>#N/A</v>
      </c>
      <c r="BT77" s="183" t="e" cm="1">
        <f t="array" ref="BT77">IF(AX77="no inundation",0,(_xlfn.XLOOKUP(AX77,Depths,_xlfn.XLOOKUP($G77,Structures,ContentDamages),,-1)+(AX77-MAX(IF(Depths&lt;AX77,Depths)))*(_xlfn.XLOOKUP(AX77,Depths,_xlfn.XLOOKUP($G77,Structures,ContentDamages),,1)-_xlfn.XLOOKUP(AX77,Depths,_xlfn.XLOOKUP($G77,Structures,ContentDamages),,-1))/(MIN(IF(Depths&gt;AX77,Depths))-MAX(IF(Depths&lt;AX77,Depths))))*$R77)</f>
        <v>#N/A</v>
      </c>
      <c r="BU77" s="183" t="e" cm="1">
        <f t="array" ref="BU77">IF(AY77="no inundation",0,(_xlfn.XLOOKUP(AY77,Depths,_xlfn.XLOOKUP($G77,Structures,ContentDamages),,-1)+(AY77-MAX(IF(Depths&lt;AY77,Depths)))*(_xlfn.XLOOKUP(AY77,Depths,_xlfn.XLOOKUP($G77,Structures,ContentDamages),,1)-_xlfn.XLOOKUP(AY77,Depths,_xlfn.XLOOKUP($G77,Structures,ContentDamages),,-1))/(MIN(IF(Depths&gt;AY77,Depths))-MAX(IF(Depths&lt;AY77,Depths))))*$R77)</f>
        <v>#N/A</v>
      </c>
      <c r="BV77" s="183" t="e" cm="1">
        <f t="array" ref="BV77">IF(AZ77="no inundation",0,(_xlfn.XLOOKUP(AZ77,Depths,_xlfn.XLOOKUP($G77,Structures,ContentDamages),,-1)+(AZ77-MAX(IF(Depths&lt;AZ77,Depths)))*(_xlfn.XLOOKUP(AZ77,Depths,_xlfn.XLOOKUP($G77,Structures,ContentDamages),,1)-_xlfn.XLOOKUP(AZ77,Depths,_xlfn.XLOOKUP($G77,Structures,ContentDamages),,-1))/(MIN(IF(Depths&gt;AZ77,Depths))-MAX(IF(Depths&lt;AZ77,Depths))))*$R77)</f>
        <v>#N/A</v>
      </c>
      <c r="BW77" s="183" t="e" cm="1">
        <f t="array" ref="BW77">IF(BA77="no inundation",0,(_xlfn.XLOOKUP(BA77,Depths,_xlfn.XLOOKUP($G77,Structures,ContentDamages),,-1)+(BA77-MAX(IF(Depths&lt;BA77,Depths)))*(_xlfn.XLOOKUP(BA77,Depths,_xlfn.XLOOKUP($G77,Structures,ContentDamages),,1)-_xlfn.XLOOKUP(BA77,Depths,_xlfn.XLOOKUP($G77,Structures,ContentDamages),,-1))/(MIN(IF(Depths&gt;BA77,Depths))-MAX(IF(Depths&lt;BA77,Depths))))*$R77)</f>
        <v>#N/A</v>
      </c>
      <c r="BX77" s="183" t="e" cm="1">
        <f t="array" ref="BX77">IF(BB77="no inundation",0,(_xlfn.XLOOKUP(BB77,Depths,_xlfn.XLOOKUP($G77,Structures,ContentDamages),,-1)+(BB77-MAX(IF(Depths&lt;BB77,Depths)))*(_xlfn.XLOOKUP(BB77,Depths,_xlfn.XLOOKUP($G77,Structures,ContentDamages),,1)-_xlfn.XLOOKUP(BB77,Depths,_xlfn.XLOOKUP($G77,Structures,ContentDamages),,-1))/(MIN(IF(Depths&gt;BB77,Depths))-MAX(IF(Depths&lt;BB77,Depths))))*$R77)</f>
        <v>#N/A</v>
      </c>
      <c r="BY77" s="183" t="e" cm="1">
        <f t="array" ref="BY77">IF(BC77="no inundation",0,(_xlfn.XLOOKUP(BC77,Depths,_xlfn.XLOOKUP($G77,Structures,ContentDamages),,-1)+(BC77-MAX(IF(Depths&lt;BC77,Depths)))*(_xlfn.XLOOKUP(BC77,Depths,_xlfn.XLOOKUP($G77,Structures,ContentDamages),,1)-_xlfn.XLOOKUP(BC77,Depths,_xlfn.XLOOKUP($G77,Structures,ContentDamages),,-1))/(MIN(IF(Depths&gt;BC77,Depths))-MAX(IF(Depths&lt;BC77,Depths))))*$R77)</f>
        <v>#N/A</v>
      </c>
      <c r="BZ77" s="181"/>
      <c r="CA77" s="182" t="e">
        <f t="shared" si="74"/>
        <v>#N/A</v>
      </c>
      <c r="CB77" s="183" t="e">
        <f t="shared" si="75"/>
        <v>#N/A</v>
      </c>
      <c r="CC77" s="183" t="e">
        <f t="shared" si="76"/>
        <v>#N/A</v>
      </c>
      <c r="CD77" s="183" t="e">
        <f t="shared" si="77"/>
        <v>#N/A</v>
      </c>
      <c r="CE77" s="183" t="e">
        <f t="shared" si="78"/>
        <v>#N/A</v>
      </c>
      <c r="CF77" s="183" t="e">
        <f t="shared" si="79"/>
        <v>#N/A</v>
      </c>
      <c r="CG77" s="183" t="e">
        <f t="shared" si="80"/>
        <v>#N/A</v>
      </c>
      <c r="CH77" s="183" t="e">
        <f t="shared" si="81"/>
        <v>#N/A</v>
      </c>
      <c r="CI77" s="183" t="e">
        <f t="shared" si="82"/>
        <v>#N/A</v>
      </c>
      <c r="CJ77" s="184" t="e">
        <f t="shared" si="83"/>
        <v>#N/A</v>
      </c>
      <c r="CK77" s="177"/>
    </row>
    <row r="78" spans="5:89" ht="16.5" customHeight="1" x14ac:dyDescent="0.35">
      <c r="E78" s="33" t="s">
        <v>3</v>
      </c>
      <c r="F78" s="35" t="s">
        <v>3</v>
      </c>
      <c r="G78" s="10" t="s">
        <v>200</v>
      </c>
      <c r="H78" s="11" t="s">
        <v>200</v>
      </c>
      <c r="I78" s="12"/>
      <c r="J78" s="14"/>
      <c r="K78" s="26"/>
      <c r="L78" s="12"/>
      <c r="M78" s="14"/>
      <c r="N78" s="138"/>
      <c r="O78" s="140"/>
      <c r="P78" s="195">
        <f t="shared" si="106"/>
        <v>0</v>
      </c>
      <c r="Q78" s="20" t="e">
        <f>_xlfn.XLOOKUP(G78,'Content to Structure Ratios'!$D$3:$D$55,'Content to Structure Ratios'!$E$3:$E$55)</f>
        <v>#N/A</v>
      </c>
      <c r="R78" s="183" t="e">
        <f t="shared" si="107"/>
        <v>#N/A</v>
      </c>
      <c r="S78" s="13"/>
      <c r="T78" s="14"/>
      <c r="U78" s="15"/>
      <c r="V78" s="179">
        <f t="shared" si="105"/>
        <v>0</v>
      </c>
      <c r="W78" s="192"/>
      <c r="X78" s="22"/>
      <c r="Y78" s="16"/>
      <c r="Z78" s="16"/>
      <c r="AA78" s="16"/>
      <c r="AB78" s="16"/>
      <c r="AC78" s="16"/>
      <c r="AD78" s="16"/>
      <c r="AE78" s="16"/>
      <c r="AF78" s="16"/>
      <c r="AG78" s="16"/>
      <c r="AH78" s="177"/>
      <c r="AI78" s="178">
        <f t="shared" si="86"/>
        <v>0</v>
      </c>
      <c r="AJ78" s="179">
        <f t="shared" si="85"/>
        <v>0</v>
      </c>
      <c r="AK78" s="179">
        <f t="shared" si="87"/>
        <v>0</v>
      </c>
      <c r="AL78" s="179">
        <f t="shared" si="88"/>
        <v>0</v>
      </c>
      <c r="AM78" s="179">
        <f t="shared" si="89"/>
        <v>0</v>
      </c>
      <c r="AN78" s="179">
        <f t="shared" si="90"/>
        <v>0</v>
      </c>
      <c r="AO78" s="179">
        <f t="shared" si="91"/>
        <v>0</v>
      </c>
      <c r="AP78" s="179">
        <f t="shared" si="92"/>
        <v>0</v>
      </c>
      <c r="AQ78" s="179">
        <f t="shared" si="93"/>
        <v>0</v>
      </c>
      <c r="AR78" s="180">
        <f t="shared" si="94"/>
        <v>0</v>
      </c>
      <c r="AS78" s="181"/>
      <c r="AT78" s="166">
        <f t="shared" si="95"/>
        <v>0</v>
      </c>
      <c r="AU78" s="87">
        <f t="shared" si="96"/>
        <v>0</v>
      </c>
      <c r="AV78" s="87">
        <f t="shared" si="97"/>
        <v>0</v>
      </c>
      <c r="AW78" s="87">
        <f t="shared" si="98"/>
        <v>0</v>
      </c>
      <c r="AX78" s="87">
        <f t="shared" si="99"/>
        <v>0</v>
      </c>
      <c r="AY78" s="87">
        <f t="shared" si="100"/>
        <v>0</v>
      </c>
      <c r="AZ78" s="87">
        <f t="shared" si="101"/>
        <v>0</v>
      </c>
      <c r="BA78" s="87">
        <f t="shared" si="102"/>
        <v>0</v>
      </c>
      <c r="BB78" s="87">
        <f t="shared" si="103"/>
        <v>0</v>
      </c>
      <c r="BC78" s="157">
        <f t="shared" si="104"/>
        <v>0</v>
      </c>
      <c r="BD78" s="177"/>
      <c r="BE78" s="182" t="e" cm="1">
        <f t="array" ref="BE78">IF(AT78="no inundation",0,(_xlfn.XLOOKUP(AT78,Depths,_xlfn.XLOOKUP($G78,Structures,StructureDamages),,-1)+(AT78-MAX(IF(Depths&lt;AT78,Depths)))*(_xlfn.XLOOKUP(AT78,Depths,_xlfn.XLOOKUP($G78,Structures,StructureDamages),,1)-_xlfn.XLOOKUP(AT78,Depths,_xlfn.XLOOKUP($G78,Structures,StructureDamages),,-1))/(MIN(IF(Depths&gt;AT78,Depths))-MAX(IF(Depths&lt;AT78,Depths))))*$P78)</f>
        <v>#N/A</v>
      </c>
      <c r="BF78" s="183" t="e" cm="1">
        <f t="array" ref="BF78">IF(AU78="no inundation",0,(_xlfn.XLOOKUP(AU78,Depths,_xlfn.XLOOKUP($G78,Structures,StructureDamages),,-1)+(AU78-MAX(IF(Depths&lt;AU78,Depths)))*(_xlfn.XLOOKUP(AU78,Depths,_xlfn.XLOOKUP($G78,Structures,StructureDamages),,1)-_xlfn.XLOOKUP(AU78,Depths,_xlfn.XLOOKUP($G78,Structures,StructureDamages),,-1))/(MIN(IF(Depths&gt;AU78,Depths))-MAX(IF(Depths&lt;AU78,Depths))))*$P78)</f>
        <v>#N/A</v>
      </c>
      <c r="BG78" s="183" t="e" cm="1">
        <f t="array" ref="BG78">IF(AV78="no inundation",0,(_xlfn.XLOOKUP(AV78,Depths,_xlfn.XLOOKUP($G78,Structures,StructureDamages),,-1)+(AV78-MAX(IF(Depths&lt;AV78,Depths)))*(_xlfn.XLOOKUP(AV78,Depths,_xlfn.XLOOKUP($G78,Structures,StructureDamages),,1)-_xlfn.XLOOKUP(AV78,Depths,_xlfn.XLOOKUP($G78,Structures,StructureDamages),,-1))/(MIN(IF(Depths&gt;AV78,Depths))-MAX(IF(Depths&lt;AV78,Depths))))*$P78)</f>
        <v>#N/A</v>
      </c>
      <c r="BH78" s="183" t="e" cm="1">
        <f t="array" ref="BH78">IF(AW78="no inundation",0,(_xlfn.XLOOKUP(AW78,Depths,_xlfn.XLOOKUP($G78,Structures,StructureDamages),,-1)+(AW78-MAX(IF(Depths&lt;AW78,Depths)))*(_xlfn.XLOOKUP(AW78,Depths,_xlfn.XLOOKUP($G78,Structures,StructureDamages),,1)-_xlfn.XLOOKUP(AW78,Depths,_xlfn.XLOOKUP($G78,Structures,StructureDamages),,-1))/(MIN(IF(Depths&gt;AW78,Depths))-MAX(IF(Depths&lt;AW78,Depths))))*$P78)</f>
        <v>#N/A</v>
      </c>
      <c r="BI78" s="183" t="e" cm="1">
        <f t="array" ref="BI78">IF(AX78="no inundation",0,(_xlfn.XLOOKUP(AX78,Depths,_xlfn.XLOOKUP($G78,Structures,StructureDamages),,-1)+(AX78-MAX(IF(Depths&lt;AX78,Depths)))*(_xlfn.XLOOKUP(AX78,Depths,_xlfn.XLOOKUP($G78,Structures,StructureDamages),,1)-_xlfn.XLOOKUP(AX78,Depths,_xlfn.XLOOKUP($G78,Structures,StructureDamages),,-1))/(MIN(IF(Depths&gt;AX78,Depths))-MAX(IF(Depths&lt;AX78,Depths))))*$P78)</f>
        <v>#N/A</v>
      </c>
      <c r="BJ78" s="183" t="e" cm="1">
        <f t="array" ref="BJ78">IF(AY78="no inundation",0,(_xlfn.XLOOKUP(AY78,Depths,_xlfn.XLOOKUP($G78,Structures,StructureDamages),,-1)+(AY78-MAX(IF(Depths&lt;AY78,Depths)))*(_xlfn.XLOOKUP(AY78,Depths,_xlfn.XLOOKUP($G78,Structures,StructureDamages),,1)-_xlfn.XLOOKUP(AY78,Depths,_xlfn.XLOOKUP($G78,Structures,StructureDamages),,-1))/(MIN(IF(Depths&gt;AY78,Depths))-MAX(IF(Depths&lt;AY78,Depths))))*$P78)</f>
        <v>#N/A</v>
      </c>
      <c r="BK78" s="183" t="e" cm="1">
        <f t="array" ref="BK78">IF(AZ78="no inundation",0,(_xlfn.XLOOKUP(AZ78,Depths,_xlfn.XLOOKUP($G78,Structures,StructureDamages),,-1)+(AZ78-MAX(IF(Depths&lt;AZ78,Depths)))*(_xlfn.XLOOKUP(AZ78,Depths,_xlfn.XLOOKUP($G78,Structures,StructureDamages),,1)-_xlfn.XLOOKUP(AZ78,Depths,_xlfn.XLOOKUP($G78,Structures,StructureDamages),,-1))/(MIN(IF(Depths&gt;AZ78,Depths))-MAX(IF(Depths&lt;AZ78,Depths))))*$P78)</f>
        <v>#N/A</v>
      </c>
      <c r="BL78" s="183" t="e" cm="1">
        <f t="array" ref="BL78">IF(BA78="no inundation",0,(_xlfn.XLOOKUP(BA78,Depths,_xlfn.XLOOKUP($G78,Structures,StructureDamages),,-1)+(BA78-MAX(IF(Depths&lt;BA78,Depths)))*(_xlfn.XLOOKUP(BA78,Depths,_xlfn.XLOOKUP($G78,Structures,StructureDamages),,1)-_xlfn.XLOOKUP(BA78,Depths,_xlfn.XLOOKUP($G78,Structures,StructureDamages),,-1))/(MIN(IF(Depths&gt;BA78,Depths))-MAX(IF(Depths&lt;BA78,Depths))))*$P78)</f>
        <v>#N/A</v>
      </c>
      <c r="BM78" s="183" t="e" cm="1">
        <f t="array" ref="BM78">IF(BB78="no inundation",0,(_xlfn.XLOOKUP(BB78,Depths,_xlfn.XLOOKUP($G78,Structures,StructureDamages),,-1)+(BB78-MAX(IF(Depths&lt;BB78,Depths)))*(_xlfn.XLOOKUP(BB78,Depths,_xlfn.XLOOKUP($G78,Structures,StructureDamages),,1)-_xlfn.XLOOKUP(BB78,Depths,_xlfn.XLOOKUP($G78,Structures,StructureDamages),,-1))/(MIN(IF(Depths&gt;BB78,Depths))-MAX(IF(Depths&lt;BB78,Depths))))*$P78)</f>
        <v>#N/A</v>
      </c>
      <c r="BN78" s="184" t="e" cm="1">
        <f t="array" ref="BN78">IF(BC78="no inundation",0,(_xlfn.XLOOKUP(BC78,Depths,_xlfn.XLOOKUP($G78,Structures,StructureDamages),,-1)+(BC78-MAX(IF(Depths&lt;BC78,Depths)))*(_xlfn.XLOOKUP(BC78,Depths,_xlfn.XLOOKUP($G78,Structures,StructureDamages),,1)-_xlfn.XLOOKUP(BC78,Depths,_xlfn.XLOOKUP($G78,Structures,StructureDamages),,-1))/(MIN(IF(Depths&gt;BC78,Depths))-MAX(IF(Depths&lt;BC78,Depths))))*$P78)</f>
        <v>#N/A</v>
      </c>
      <c r="BO78" s="185"/>
      <c r="BP78" s="182" t="e" cm="1">
        <f t="array" ref="BP78">IF(AT78="no inundation",0,(_xlfn.XLOOKUP(AT78,Depths,_xlfn.XLOOKUP($G78,Structures,ContentDamages),,-1)+(AT78-MAX(IF(Depths&lt;AT78,Depths)))*(_xlfn.XLOOKUP(AT78,Depths,_xlfn.XLOOKUP($G78,Structures,ContentDamages),,1)-_xlfn.XLOOKUP(AT78,Depths,_xlfn.XLOOKUP($G78,Structures,ContentDamages),,-1))/(MIN(IF(Depths&gt;AT78,Depths))-MAX(IF(Depths&lt;AT78,Depths))))*$R78)</f>
        <v>#N/A</v>
      </c>
      <c r="BQ78" s="183" t="e" cm="1">
        <f t="array" ref="BQ78">IF(AU78="no inundation",0,(_xlfn.XLOOKUP(AU78,Depths,_xlfn.XLOOKUP($G78,Structures,ContentDamages),,-1)+(AU78-MAX(IF(Depths&lt;AU78,Depths)))*(_xlfn.XLOOKUP(AU78,Depths,_xlfn.XLOOKUP($G78,Structures,ContentDamages),,1)-_xlfn.XLOOKUP(AU78,Depths,_xlfn.XLOOKUP($G78,Structures,ContentDamages),,-1))/(MIN(IF(Depths&gt;AU78,Depths))-MAX(IF(Depths&lt;AU78,Depths))))*$R78)</f>
        <v>#N/A</v>
      </c>
      <c r="BR78" s="183" t="e" cm="1">
        <f t="array" ref="BR78">IF(AV78="no inundation",0,(_xlfn.XLOOKUP(AV78,Depths,_xlfn.XLOOKUP($G78,Structures,ContentDamages),,-1)+(AV78-MAX(IF(Depths&lt;AV78,Depths)))*(_xlfn.XLOOKUP(AV78,Depths,_xlfn.XLOOKUP($G78,Structures,ContentDamages),,1)-_xlfn.XLOOKUP(AV78,Depths,_xlfn.XLOOKUP($G78,Structures,ContentDamages),,-1))/(MIN(IF(Depths&gt;AV78,Depths))-MAX(IF(Depths&lt;AV78,Depths))))*$R78)</f>
        <v>#N/A</v>
      </c>
      <c r="BS78" s="183" t="e" cm="1">
        <f t="array" ref="BS78">IF(AW78="no inundation",0,(_xlfn.XLOOKUP(AW78,Depths,_xlfn.XLOOKUP($G78,Structures,ContentDamages),,-1)+(AW78-MAX(IF(Depths&lt;AW78,Depths)))*(_xlfn.XLOOKUP(AW78,Depths,_xlfn.XLOOKUP($G78,Structures,ContentDamages),,1)-_xlfn.XLOOKUP(AW78,Depths,_xlfn.XLOOKUP($G78,Structures,ContentDamages),,-1))/(MIN(IF(Depths&gt;AW78,Depths))-MAX(IF(Depths&lt;AW78,Depths))))*$R78)</f>
        <v>#N/A</v>
      </c>
      <c r="BT78" s="183" t="e" cm="1">
        <f t="array" ref="BT78">IF(AX78="no inundation",0,(_xlfn.XLOOKUP(AX78,Depths,_xlfn.XLOOKUP($G78,Structures,ContentDamages),,-1)+(AX78-MAX(IF(Depths&lt;AX78,Depths)))*(_xlfn.XLOOKUP(AX78,Depths,_xlfn.XLOOKUP($G78,Structures,ContentDamages),,1)-_xlfn.XLOOKUP(AX78,Depths,_xlfn.XLOOKUP($G78,Structures,ContentDamages),,-1))/(MIN(IF(Depths&gt;AX78,Depths))-MAX(IF(Depths&lt;AX78,Depths))))*$R78)</f>
        <v>#N/A</v>
      </c>
      <c r="BU78" s="183" t="e" cm="1">
        <f t="array" ref="BU78">IF(AY78="no inundation",0,(_xlfn.XLOOKUP(AY78,Depths,_xlfn.XLOOKUP($G78,Structures,ContentDamages),,-1)+(AY78-MAX(IF(Depths&lt;AY78,Depths)))*(_xlfn.XLOOKUP(AY78,Depths,_xlfn.XLOOKUP($G78,Structures,ContentDamages),,1)-_xlfn.XLOOKUP(AY78,Depths,_xlfn.XLOOKUP($G78,Structures,ContentDamages),,-1))/(MIN(IF(Depths&gt;AY78,Depths))-MAX(IF(Depths&lt;AY78,Depths))))*$R78)</f>
        <v>#N/A</v>
      </c>
      <c r="BV78" s="183" t="e" cm="1">
        <f t="array" ref="BV78">IF(AZ78="no inundation",0,(_xlfn.XLOOKUP(AZ78,Depths,_xlfn.XLOOKUP($G78,Structures,ContentDamages),,-1)+(AZ78-MAX(IF(Depths&lt;AZ78,Depths)))*(_xlfn.XLOOKUP(AZ78,Depths,_xlfn.XLOOKUP($G78,Structures,ContentDamages),,1)-_xlfn.XLOOKUP(AZ78,Depths,_xlfn.XLOOKUP($G78,Structures,ContentDamages),,-1))/(MIN(IF(Depths&gt;AZ78,Depths))-MAX(IF(Depths&lt;AZ78,Depths))))*$R78)</f>
        <v>#N/A</v>
      </c>
      <c r="BW78" s="183" t="e" cm="1">
        <f t="array" ref="BW78">IF(BA78="no inundation",0,(_xlfn.XLOOKUP(BA78,Depths,_xlfn.XLOOKUP($G78,Structures,ContentDamages),,-1)+(BA78-MAX(IF(Depths&lt;BA78,Depths)))*(_xlfn.XLOOKUP(BA78,Depths,_xlfn.XLOOKUP($G78,Structures,ContentDamages),,1)-_xlfn.XLOOKUP(BA78,Depths,_xlfn.XLOOKUP($G78,Structures,ContentDamages),,-1))/(MIN(IF(Depths&gt;BA78,Depths))-MAX(IF(Depths&lt;BA78,Depths))))*$R78)</f>
        <v>#N/A</v>
      </c>
      <c r="BX78" s="183" t="e" cm="1">
        <f t="array" ref="BX78">IF(BB78="no inundation",0,(_xlfn.XLOOKUP(BB78,Depths,_xlfn.XLOOKUP($G78,Structures,ContentDamages),,-1)+(BB78-MAX(IF(Depths&lt;BB78,Depths)))*(_xlfn.XLOOKUP(BB78,Depths,_xlfn.XLOOKUP($G78,Structures,ContentDamages),,1)-_xlfn.XLOOKUP(BB78,Depths,_xlfn.XLOOKUP($G78,Structures,ContentDamages),,-1))/(MIN(IF(Depths&gt;BB78,Depths))-MAX(IF(Depths&lt;BB78,Depths))))*$R78)</f>
        <v>#N/A</v>
      </c>
      <c r="BY78" s="183" t="e" cm="1">
        <f t="array" ref="BY78">IF(BC78="no inundation",0,(_xlfn.XLOOKUP(BC78,Depths,_xlfn.XLOOKUP($G78,Structures,ContentDamages),,-1)+(BC78-MAX(IF(Depths&lt;BC78,Depths)))*(_xlfn.XLOOKUP(BC78,Depths,_xlfn.XLOOKUP($G78,Structures,ContentDamages),,1)-_xlfn.XLOOKUP(BC78,Depths,_xlfn.XLOOKUP($G78,Structures,ContentDamages),,-1))/(MIN(IF(Depths&gt;BC78,Depths))-MAX(IF(Depths&lt;BC78,Depths))))*$R78)</f>
        <v>#N/A</v>
      </c>
      <c r="BZ78" s="181"/>
      <c r="CA78" s="182" t="e">
        <f t="shared" si="74"/>
        <v>#N/A</v>
      </c>
      <c r="CB78" s="183" t="e">
        <f t="shared" si="75"/>
        <v>#N/A</v>
      </c>
      <c r="CC78" s="183" t="e">
        <f t="shared" si="76"/>
        <v>#N/A</v>
      </c>
      <c r="CD78" s="183" t="e">
        <f t="shared" si="77"/>
        <v>#N/A</v>
      </c>
      <c r="CE78" s="183" t="e">
        <f t="shared" si="78"/>
        <v>#N/A</v>
      </c>
      <c r="CF78" s="183" t="e">
        <f t="shared" si="79"/>
        <v>#N/A</v>
      </c>
      <c r="CG78" s="183" t="e">
        <f t="shared" si="80"/>
        <v>#N/A</v>
      </c>
      <c r="CH78" s="183" t="e">
        <f t="shared" si="81"/>
        <v>#N/A</v>
      </c>
      <c r="CI78" s="183" t="e">
        <f t="shared" si="82"/>
        <v>#N/A</v>
      </c>
      <c r="CJ78" s="184" t="e">
        <f t="shared" si="83"/>
        <v>#N/A</v>
      </c>
      <c r="CK78" s="177"/>
    </row>
    <row r="79" spans="5:89" ht="16.5" customHeight="1" x14ac:dyDescent="0.35">
      <c r="E79" s="33" t="s">
        <v>3</v>
      </c>
      <c r="F79" s="35" t="s">
        <v>3</v>
      </c>
      <c r="G79" s="10" t="s">
        <v>200</v>
      </c>
      <c r="H79" s="11" t="s">
        <v>200</v>
      </c>
      <c r="I79" s="12"/>
      <c r="J79" s="14"/>
      <c r="K79" s="26"/>
      <c r="L79" s="12"/>
      <c r="M79" s="14"/>
      <c r="N79" s="138"/>
      <c r="O79" s="140"/>
      <c r="P79" s="195">
        <f t="shared" si="106"/>
        <v>0</v>
      </c>
      <c r="Q79" s="20" t="e">
        <f>_xlfn.XLOOKUP(G79,'Content to Structure Ratios'!$D$3:$D$55,'Content to Structure Ratios'!$E$3:$E$55)</f>
        <v>#N/A</v>
      </c>
      <c r="R79" s="183" t="e">
        <f t="shared" si="107"/>
        <v>#N/A</v>
      </c>
      <c r="S79" s="13"/>
      <c r="T79" s="14"/>
      <c r="U79" s="15"/>
      <c r="V79" s="179">
        <f t="shared" si="105"/>
        <v>0</v>
      </c>
      <c r="W79" s="192"/>
      <c r="X79" s="22"/>
      <c r="Y79" s="16"/>
      <c r="Z79" s="16"/>
      <c r="AA79" s="16"/>
      <c r="AB79" s="16"/>
      <c r="AC79" s="16"/>
      <c r="AD79" s="16"/>
      <c r="AE79" s="16"/>
      <c r="AF79" s="16"/>
      <c r="AG79" s="16"/>
      <c r="AH79" s="177"/>
      <c r="AI79" s="178">
        <f t="shared" si="86"/>
        <v>0</v>
      </c>
      <c r="AJ79" s="179">
        <f t="shared" si="85"/>
        <v>0</v>
      </c>
      <c r="AK79" s="179">
        <f t="shared" si="87"/>
        <v>0</v>
      </c>
      <c r="AL79" s="179">
        <f t="shared" si="88"/>
        <v>0</v>
      </c>
      <c r="AM79" s="179">
        <f t="shared" si="89"/>
        <v>0</v>
      </c>
      <c r="AN79" s="179">
        <f t="shared" si="90"/>
        <v>0</v>
      </c>
      <c r="AO79" s="179">
        <f t="shared" si="91"/>
        <v>0</v>
      </c>
      <c r="AP79" s="179">
        <f t="shared" si="92"/>
        <v>0</v>
      </c>
      <c r="AQ79" s="179">
        <f t="shared" si="93"/>
        <v>0</v>
      </c>
      <c r="AR79" s="180">
        <f t="shared" si="94"/>
        <v>0</v>
      </c>
      <c r="AS79" s="181"/>
      <c r="AT79" s="166">
        <f t="shared" si="95"/>
        <v>0</v>
      </c>
      <c r="AU79" s="87">
        <f t="shared" si="96"/>
        <v>0</v>
      </c>
      <c r="AV79" s="87">
        <f t="shared" si="97"/>
        <v>0</v>
      </c>
      <c r="AW79" s="87">
        <f t="shared" si="98"/>
        <v>0</v>
      </c>
      <c r="AX79" s="87">
        <f t="shared" si="99"/>
        <v>0</v>
      </c>
      <c r="AY79" s="87">
        <f t="shared" si="100"/>
        <v>0</v>
      </c>
      <c r="AZ79" s="87">
        <f t="shared" si="101"/>
        <v>0</v>
      </c>
      <c r="BA79" s="87">
        <f t="shared" si="102"/>
        <v>0</v>
      </c>
      <c r="BB79" s="87">
        <f t="shared" si="103"/>
        <v>0</v>
      </c>
      <c r="BC79" s="157">
        <f t="shared" si="104"/>
        <v>0</v>
      </c>
      <c r="BD79" s="177"/>
      <c r="BE79" s="182" t="e" cm="1">
        <f t="array" ref="BE79">IF(AT79="no inundation",0,(_xlfn.XLOOKUP(AT79,Depths,_xlfn.XLOOKUP($G79,Structures,StructureDamages),,-1)+(AT79-MAX(IF(Depths&lt;AT79,Depths)))*(_xlfn.XLOOKUP(AT79,Depths,_xlfn.XLOOKUP($G79,Structures,StructureDamages),,1)-_xlfn.XLOOKUP(AT79,Depths,_xlfn.XLOOKUP($G79,Structures,StructureDamages),,-1))/(MIN(IF(Depths&gt;AT79,Depths))-MAX(IF(Depths&lt;AT79,Depths))))*$P79)</f>
        <v>#N/A</v>
      </c>
      <c r="BF79" s="183" t="e" cm="1">
        <f t="array" ref="BF79">IF(AU79="no inundation",0,(_xlfn.XLOOKUP(AU79,Depths,_xlfn.XLOOKUP($G79,Structures,StructureDamages),,-1)+(AU79-MAX(IF(Depths&lt;AU79,Depths)))*(_xlfn.XLOOKUP(AU79,Depths,_xlfn.XLOOKUP($G79,Structures,StructureDamages),,1)-_xlfn.XLOOKUP(AU79,Depths,_xlfn.XLOOKUP($G79,Structures,StructureDamages),,-1))/(MIN(IF(Depths&gt;AU79,Depths))-MAX(IF(Depths&lt;AU79,Depths))))*$P79)</f>
        <v>#N/A</v>
      </c>
      <c r="BG79" s="183" t="e" cm="1">
        <f t="array" ref="BG79">IF(AV79="no inundation",0,(_xlfn.XLOOKUP(AV79,Depths,_xlfn.XLOOKUP($G79,Structures,StructureDamages),,-1)+(AV79-MAX(IF(Depths&lt;AV79,Depths)))*(_xlfn.XLOOKUP(AV79,Depths,_xlfn.XLOOKUP($G79,Structures,StructureDamages),,1)-_xlfn.XLOOKUP(AV79,Depths,_xlfn.XLOOKUP($G79,Structures,StructureDamages),,-1))/(MIN(IF(Depths&gt;AV79,Depths))-MAX(IF(Depths&lt;AV79,Depths))))*$P79)</f>
        <v>#N/A</v>
      </c>
      <c r="BH79" s="183" t="e" cm="1">
        <f t="array" ref="BH79">IF(AW79="no inundation",0,(_xlfn.XLOOKUP(AW79,Depths,_xlfn.XLOOKUP($G79,Structures,StructureDamages),,-1)+(AW79-MAX(IF(Depths&lt;AW79,Depths)))*(_xlfn.XLOOKUP(AW79,Depths,_xlfn.XLOOKUP($G79,Structures,StructureDamages),,1)-_xlfn.XLOOKUP(AW79,Depths,_xlfn.XLOOKUP($G79,Structures,StructureDamages),,-1))/(MIN(IF(Depths&gt;AW79,Depths))-MAX(IF(Depths&lt;AW79,Depths))))*$P79)</f>
        <v>#N/A</v>
      </c>
      <c r="BI79" s="183" t="e" cm="1">
        <f t="array" ref="BI79">IF(AX79="no inundation",0,(_xlfn.XLOOKUP(AX79,Depths,_xlfn.XLOOKUP($G79,Structures,StructureDamages),,-1)+(AX79-MAX(IF(Depths&lt;AX79,Depths)))*(_xlfn.XLOOKUP(AX79,Depths,_xlfn.XLOOKUP($G79,Structures,StructureDamages),,1)-_xlfn.XLOOKUP(AX79,Depths,_xlfn.XLOOKUP($G79,Structures,StructureDamages),,-1))/(MIN(IF(Depths&gt;AX79,Depths))-MAX(IF(Depths&lt;AX79,Depths))))*$P79)</f>
        <v>#N/A</v>
      </c>
      <c r="BJ79" s="183" t="e" cm="1">
        <f t="array" ref="BJ79">IF(AY79="no inundation",0,(_xlfn.XLOOKUP(AY79,Depths,_xlfn.XLOOKUP($G79,Structures,StructureDamages),,-1)+(AY79-MAX(IF(Depths&lt;AY79,Depths)))*(_xlfn.XLOOKUP(AY79,Depths,_xlfn.XLOOKUP($G79,Structures,StructureDamages),,1)-_xlfn.XLOOKUP(AY79,Depths,_xlfn.XLOOKUP($G79,Structures,StructureDamages),,-1))/(MIN(IF(Depths&gt;AY79,Depths))-MAX(IF(Depths&lt;AY79,Depths))))*$P79)</f>
        <v>#N/A</v>
      </c>
      <c r="BK79" s="183" t="e" cm="1">
        <f t="array" ref="BK79">IF(AZ79="no inundation",0,(_xlfn.XLOOKUP(AZ79,Depths,_xlfn.XLOOKUP($G79,Structures,StructureDamages),,-1)+(AZ79-MAX(IF(Depths&lt;AZ79,Depths)))*(_xlfn.XLOOKUP(AZ79,Depths,_xlfn.XLOOKUP($G79,Structures,StructureDamages),,1)-_xlfn.XLOOKUP(AZ79,Depths,_xlfn.XLOOKUP($G79,Structures,StructureDamages),,-1))/(MIN(IF(Depths&gt;AZ79,Depths))-MAX(IF(Depths&lt;AZ79,Depths))))*$P79)</f>
        <v>#N/A</v>
      </c>
      <c r="BL79" s="183" t="e" cm="1">
        <f t="array" ref="BL79">IF(BA79="no inundation",0,(_xlfn.XLOOKUP(BA79,Depths,_xlfn.XLOOKUP($G79,Structures,StructureDamages),,-1)+(BA79-MAX(IF(Depths&lt;BA79,Depths)))*(_xlfn.XLOOKUP(BA79,Depths,_xlfn.XLOOKUP($G79,Structures,StructureDamages),,1)-_xlfn.XLOOKUP(BA79,Depths,_xlfn.XLOOKUP($G79,Structures,StructureDamages),,-1))/(MIN(IF(Depths&gt;BA79,Depths))-MAX(IF(Depths&lt;BA79,Depths))))*$P79)</f>
        <v>#N/A</v>
      </c>
      <c r="BM79" s="183" t="e" cm="1">
        <f t="array" ref="BM79">IF(BB79="no inundation",0,(_xlfn.XLOOKUP(BB79,Depths,_xlfn.XLOOKUP($G79,Structures,StructureDamages),,-1)+(BB79-MAX(IF(Depths&lt;BB79,Depths)))*(_xlfn.XLOOKUP(BB79,Depths,_xlfn.XLOOKUP($G79,Structures,StructureDamages),,1)-_xlfn.XLOOKUP(BB79,Depths,_xlfn.XLOOKUP($G79,Structures,StructureDamages),,-1))/(MIN(IF(Depths&gt;BB79,Depths))-MAX(IF(Depths&lt;BB79,Depths))))*$P79)</f>
        <v>#N/A</v>
      </c>
      <c r="BN79" s="184" t="e" cm="1">
        <f t="array" ref="BN79">IF(BC79="no inundation",0,(_xlfn.XLOOKUP(BC79,Depths,_xlfn.XLOOKUP($G79,Structures,StructureDamages),,-1)+(BC79-MAX(IF(Depths&lt;BC79,Depths)))*(_xlfn.XLOOKUP(BC79,Depths,_xlfn.XLOOKUP($G79,Structures,StructureDamages),,1)-_xlfn.XLOOKUP(BC79,Depths,_xlfn.XLOOKUP($G79,Structures,StructureDamages),,-1))/(MIN(IF(Depths&gt;BC79,Depths))-MAX(IF(Depths&lt;BC79,Depths))))*$P79)</f>
        <v>#N/A</v>
      </c>
      <c r="BO79" s="185"/>
      <c r="BP79" s="182" t="e" cm="1">
        <f t="array" ref="BP79">IF(AT79="no inundation",0,(_xlfn.XLOOKUP(AT79,Depths,_xlfn.XLOOKUP($G79,Structures,ContentDamages),,-1)+(AT79-MAX(IF(Depths&lt;AT79,Depths)))*(_xlfn.XLOOKUP(AT79,Depths,_xlfn.XLOOKUP($G79,Structures,ContentDamages),,1)-_xlfn.XLOOKUP(AT79,Depths,_xlfn.XLOOKUP($G79,Structures,ContentDamages),,-1))/(MIN(IF(Depths&gt;AT79,Depths))-MAX(IF(Depths&lt;AT79,Depths))))*$R79)</f>
        <v>#N/A</v>
      </c>
      <c r="BQ79" s="183" t="e" cm="1">
        <f t="array" ref="BQ79">IF(AU79="no inundation",0,(_xlfn.XLOOKUP(AU79,Depths,_xlfn.XLOOKUP($G79,Structures,ContentDamages),,-1)+(AU79-MAX(IF(Depths&lt;AU79,Depths)))*(_xlfn.XLOOKUP(AU79,Depths,_xlfn.XLOOKUP($G79,Structures,ContentDamages),,1)-_xlfn.XLOOKUP(AU79,Depths,_xlfn.XLOOKUP($G79,Structures,ContentDamages),,-1))/(MIN(IF(Depths&gt;AU79,Depths))-MAX(IF(Depths&lt;AU79,Depths))))*$R79)</f>
        <v>#N/A</v>
      </c>
      <c r="BR79" s="183" t="e" cm="1">
        <f t="array" ref="BR79">IF(AV79="no inundation",0,(_xlfn.XLOOKUP(AV79,Depths,_xlfn.XLOOKUP($G79,Structures,ContentDamages),,-1)+(AV79-MAX(IF(Depths&lt;AV79,Depths)))*(_xlfn.XLOOKUP(AV79,Depths,_xlfn.XLOOKUP($G79,Structures,ContentDamages),,1)-_xlfn.XLOOKUP(AV79,Depths,_xlfn.XLOOKUP($G79,Structures,ContentDamages),,-1))/(MIN(IF(Depths&gt;AV79,Depths))-MAX(IF(Depths&lt;AV79,Depths))))*$R79)</f>
        <v>#N/A</v>
      </c>
      <c r="BS79" s="183" t="e" cm="1">
        <f t="array" ref="BS79">IF(AW79="no inundation",0,(_xlfn.XLOOKUP(AW79,Depths,_xlfn.XLOOKUP($G79,Structures,ContentDamages),,-1)+(AW79-MAX(IF(Depths&lt;AW79,Depths)))*(_xlfn.XLOOKUP(AW79,Depths,_xlfn.XLOOKUP($G79,Structures,ContentDamages),,1)-_xlfn.XLOOKUP(AW79,Depths,_xlfn.XLOOKUP($G79,Structures,ContentDamages),,-1))/(MIN(IF(Depths&gt;AW79,Depths))-MAX(IF(Depths&lt;AW79,Depths))))*$R79)</f>
        <v>#N/A</v>
      </c>
      <c r="BT79" s="183" t="e" cm="1">
        <f t="array" ref="BT79">IF(AX79="no inundation",0,(_xlfn.XLOOKUP(AX79,Depths,_xlfn.XLOOKUP($G79,Structures,ContentDamages),,-1)+(AX79-MAX(IF(Depths&lt;AX79,Depths)))*(_xlfn.XLOOKUP(AX79,Depths,_xlfn.XLOOKUP($G79,Structures,ContentDamages),,1)-_xlfn.XLOOKUP(AX79,Depths,_xlfn.XLOOKUP($G79,Structures,ContentDamages),,-1))/(MIN(IF(Depths&gt;AX79,Depths))-MAX(IF(Depths&lt;AX79,Depths))))*$R79)</f>
        <v>#N/A</v>
      </c>
      <c r="BU79" s="183" t="e" cm="1">
        <f t="array" ref="BU79">IF(AY79="no inundation",0,(_xlfn.XLOOKUP(AY79,Depths,_xlfn.XLOOKUP($G79,Structures,ContentDamages),,-1)+(AY79-MAX(IF(Depths&lt;AY79,Depths)))*(_xlfn.XLOOKUP(AY79,Depths,_xlfn.XLOOKUP($G79,Structures,ContentDamages),,1)-_xlfn.XLOOKUP(AY79,Depths,_xlfn.XLOOKUP($G79,Structures,ContentDamages),,-1))/(MIN(IF(Depths&gt;AY79,Depths))-MAX(IF(Depths&lt;AY79,Depths))))*$R79)</f>
        <v>#N/A</v>
      </c>
      <c r="BV79" s="183" t="e" cm="1">
        <f t="array" ref="BV79">IF(AZ79="no inundation",0,(_xlfn.XLOOKUP(AZ79,Depths,_xlfn.XLOOKUP($G79,Structures,ContentDamages),,-1)+(AZ79-MAX(IF(Depths&lt;AZ79,Depths)))*(_xlfn.XLOOKUP(AZ79,Depths,_xlfn.XLOOKUP($G79,Structures,ContentDamages),,1)-_xlfn.XLOOKUP(AZ79,Depths,_xlfn.XLOOKUP($G79,Structures,ContentDamages),,-1))/(MIN(IF(Depths&gt;AZ79,Depths))-MAX(IF(Depths&lt;AZ79,Depths))))*$R79)</f>
        <v>#N/A</v>
      </c>
      <c r="BW79" s="183" t="e" cm="1">
        <f t="array" ref="BW79">IF(BA79="no inundation",0,(_xlfn.XLOOKUP(BA79,Depths,_xlfn.XLOOKUP($G79,Structures,ContentDamages),,-1)+(BA79-MAX(IF(Depths&lt;BA79,Depths)))*(_xlfn.XLOOKUP(BA79,Depths,_xlfn.XLOOKUP($G79,Structures,ContentDamages),,1)-_xlfn.XLOOKUP(BA79,Depths,_xlfn.XLOOKUP($G79,Structures,ContentDamages),,-1))/(MIN(IF(Depths&gt;BA79,Depths))-MAX(IF(Depths&lt;BA79,Depths))))*$R79)</f>
        <v>#N/A</v>
      </c>
      <c r="BX79" s="183" t="e" cm="1">
        <f t="array" ref="BX79">IF(BB79="no inundation",0,(_xlfn.XLOOKUP(BB79,Depths,_xlfn.XLOOKUP($G79,Structures,ContentDamages),,-1)+(BB79-MAX(IF(Depths&lt;BB79,Depths)))*(_xlfn.XLOOKUP(BB79,Depths,_xlfn.XLOOKUP($G79,Structures,ContentDamages),,1)-_xlfn.XLOOKUP(BB79,Depths,_xlfn.XLOOKUP($G79,Structures,ContentDamages),,-1))/(MIN(IF(Depths&gt;BB79,Depths))-MAX(IF(Depths&lt;BB79,Depths))))*$R79)</f>
        <v>#N/A</v>
      </c>
      <c r="BY79" s="183" t="e" cm="1">
        <f t="array" ref="BY79">IF(BC79="no inundation",0,(_xlfn.XLOOKUP(BC79,Depths,_xlfn.XLOOKUP($G79,Structures,ContentDamages),,-1)+(BC79-MAX(IF(Depths&lt;BC79,Depths)))*(_xlfn.XLOOKUP(BC79,Depths,_xlfn.XLOOKUP($G79,Structures,ContentDamages),,1)-_xlfn.XLOOKUP(BC79,Depths,_xlfn.XLOOKUP($G79,Structures,ContentDamages),,-1))/(MIN(IF(Depths&gt;BC79,Depths))-MAX(IF(Depths&lt;BC79,Depths))))*$R79)</f>
        <v>#N/A</v>
      </c>
      <c r="BZ79" s="181"/>
      <c r="CA79" s="182" t="e">
        <f t="shared" si="74"/>
        <v>#N/A</v>
      </c>
      <c r="CB79" s="183" t="e">
        <f t="shared" si="75"/>
        <v>#N/A</v>
      </c>
      <c r="CC79" s="183" t="e">
        <f t="shared" si="76"/>
        <v>#N/A</v>
      </c>
      <c r="CD79" s="183" t="e">
        <f t="shared" si="77"/>
        <v>#N/A</v>
      </c>
      <c r="CE79" s="183" t="e">
        <f t="shared" si="78"/>
        <v>#N/A</v>
      </c>
      <c r="CF79" s="183" t="e">
        <f t="shared" si="79"/>
        <v>#N/A</v>
      </c>
      <c r="CG79" s="183" t="e">
        <f t="shared" si="80"/>
        <v>#N/A</v>
      </c>
      <c r="CH79" s="183" t="e">
        <f t="shared" si="81"/>
        <v>#N/A</v>
      </c>
      <c r="CI79" s="183" t="e">
        <f t="shared" si="82"/>
        <v>#N/A</v>
      </c>
      <c r="CJ79" s="184" t="e">
        <f t="shared" si="83"/>
        <v>#N/A</v>
      </c>
      <c r="CK79" s="177"/>
    </row>
    <row r="80" spans="5:89" ht="16.5" customHeight="1" x14ac:dyDescent="0.35">
      <c r="E80" s="33" t="s">
        <v>3</v>
      </c>
      <c r="F80" s="35" t="s">
        <v>3</v>
      </c>
      <c r="G80" s="10" t="s">
        <v>200</v>
      </c>
      <c r="H80" s="11" t="s">
        <v>200</v>
      </c>
      <c r="I80" s="12"/>
      <c r="J80" s="14"/>
      <c r="K80" s="26"/>
      <c r="L80" s="12"/>
      <c r="M80" s="14"/>
      <c r="N80" s="138"/>
      <c r="O80" s="140"/>
      <c r="P80" s="195">
        <f t="shared" si="106"/>
        <v>0</v>
      </c>
      <c r="Q80" s="20" t="e">
        <f>_xlfn.XLOOKUP(G80,'Content to Structure Ratios'!$D$3:$D$55,'Content to Structure Ratios'!$E$3:$E$55)</f>
        <v>#N/A</v>
      </c>
      <c r="R80" s="183" t="e">
        <f t="shared" si="107"/>
        <v>#N/A</v>
      </c>
      <c r="S80" s="13"/>
      <c r="T80" s="14"/>
      <c r="U80" s="15"/>
      <c r="V80" s="179">
        <f t="shared" si="105"/>
        <v>0</v>
      </c>
      <c r="W80" s="192"/>
      <c r="X80" s="22"/>
      <c r="Y80" s="16"/>
      <c r="Z80" s="16"/>
      <c r="AA80" s="16"/>
      <c r="AB80" s="16"/>
      <c r="AC80" s="16"/>
      <c r="AD80" s="16"/>
      <c r="AE80" s="16"/>
      <c r="AF80" s="16"/>
      <c r="AG80" s="16"/>
      <c r="AH80" s="177"/>
      <c r="AI80" s="178">
        <f t="shared" si="86"/>
        <v>0</v>
      </c>
      <c r="AJ80" s="179">
        <f t="shared" si="85"/>
        <v>0</v>
      </c>
      <c r="AK80" s="179">
        <f t="shared" si="87"/>
        <v>0</v>
      </c>
      <c r="AL80" s="179">
        <f t="shared" si="88"/>
        <v>0</v>
      </c>
      <c r="AM80" s="179">
        <f t="shared" si="89"/>
        <v>0</v>
      </c>
      <c r="AN80" s="179">
        <f t="shared" si="90"/>
        <v>0</v>
      </c>
      <c r="AO80" s="179">
        <f t="shared" si="91"/>
        <v>0</v>
      </c>
      <c r="AP80" s="179">
        <f t="shared" si="92"/>
        <v>0</v>
      </c>
      <c r="AQ80" s="179">
        <f t="shared" si="93"/>
        <v>0</v>
      </c>
      <c r="AR80" s="180">
        <f t="shared" si="94"/>
        <v>0</v>
      </c>
      <c r="AS80" s="181"/>
      <c r="AT80" s="166">
        <f t="shared" si="95"/>
        <v>0</v>
      </c>
      <c r="AU80" s="87">
        <f t="shared" si="96"/>
        <v>0</v>
      </c>
      <c r="AV80" s="87">
        <f t="shared" si="97"/>
        <v>0</v>
      </c>
      <c r="AW80" s="87">
        <f t="shared" si="98"/>
        <v>0</v>
      </c>
      <c r="AX80" s="87">
        <f t="shared" si="99"/>
        <v>0</v>
      </c>
      <c r="AY80" s="87">
        <f t="shared" si="100"/>
        <v>0</v>
      </c>
      <c r="AZ80" s="87">
        <f t="shared" si="101"/>
        <v>0</v>
      </c>
      <c r="BA80" s="87">
        <f t="shared" si="102"/>
        <v>0</v>
      </c>
      <c r="BB80" s="87">
        <f t="shared" si="103"/>
        <v>0</v>
      </c>
      <c r="BC80" s="157">
        <f t="shared" si="104"/>
        <v>0</v>
      </c>
      <c r="BD80" s="177"/>
      <c r="BE80" s="182" t="e" cm="1">
        <f t="array" ref="BE80">IF(AT80="no inundation",0,(_xlfn.XLOOKUP(AT80,Depths,_xlfn.XLOOKUP($G80,Structures,StructureDamages),,-1)+(AT80-MAX(IF(Depths&lt;AT80,Depths)))*(_xlfn.XLOOKUP(AT80,Depths,_xlfn.XLOOKUP($G80,Structures,StructureDamages),,1)-_xlfn.XLOOKUP(AT80,Depths,_xlfn.XLOOKUP($G80,Structures,StructureDamages),,-1))/(MIN(IF(Depths&gt;AT80,Depths))-MAX(IF(Depths&lt;AT80,Depths))))*$P80)</f>
        <v>#N/A</v>
      </c>
      <c r="BF80" s="183" t="e" cm="1">
        <f t="array" ref="BF80">IF(AU80="no inundation",0,(_xlfn.XLOOKUP(AU80,Depths,_xlfn.XLOOKUP($G80,Structures,StructureDamages),,-1)+(AU80-MAX(IF(Depths&lt;AU80,Depths)))*(_xlfn.XLOOKUP(AU80,Depths,_xlfn.XLOOKUP($G80,Structures,StructureDamages),,1)-_xlfn.XLOOKUP(AU80,Depths,_xlfn.XLOOKUP($G80,Structures,StructureDamages),,-1))/(MIN(IF(Depths&gt;AU80,Depths))-MAX(IF(Depths&lt;AU80,Depths))))*$P80)</f>
        <v>#N/A</v>
      </c>
      <c r="BG80" s="183" t="e" cm="1">
        <f t="array" ref="BG80">IF(AV80="no inundation",0,(_xlfn.XLOOKUP(AV80,Depths,_xlfn.XLOOKUP($G80,Structures,StructureDamages),,-1)+(AV80-MAX(IF(Depths&lt;AV80,Depths)))*(_xlfn.XLOOKUP(AV80,Depths,_xlfn.XLOOKUP($G80,Structures,StructureDamages),,1)-_xlfn.XLOOKUP(AV80,Depths,_xlfn.XLOOKUP($G80,Structures,StructureDamages),,-1))/(MIN(IF(Depths&gt;AV80,Depths))-MAX(IF(Depths&lt;AV80,Depths))))*$P80)</f>
        <v>#N/A</v>
      </c>
      <c r="BH80" s="183" t="e" cm="1">
        <f t="array" ref="BH80">IF(AW80="no inundation",0,(_xlfn.XLOOKUP(AW80,Depths,_xlfn.XLOOKUP($G80,Structures,StructureDamages),,-1)+(AW80-MAX(IF(Depths&lt;AW80,Depths)))*(_xlfn.XLOOKUP(AW80,Depths,_xlfn.XLOOKUP($G80,Structures,StructureDamages),,1)-_xlfn.XLOOKUP(AW80,Depths,_xlfn.XLOOKUP($G80,Structures,StructureDamages),,-1))/(MIN(IF(Depths&gt;AW80,Depths))-MAX(IF(Depths&lt;AW80,Depths))))*$P80)</f>
        <v>#N/A</v>
      </c>
      <c r="BI80" s="183" t="e" cm="1">
        <f t="array" ref="BI80">IF(AX80="no inundation",0,(_xlfn.XLOOKUP(AX80,Depths,_xlfn.XLOOKUP($G80,Structures,StructureDamages),,-1)+(AX80-MAX(IF(Depths&lt;AX80,Depths)))*(_xlfn.XLOOKUP(AX80,Depths,_xlfn.XLOOKUP($G80,Structures,StructureDamages),,1)-_xlfn.XLOOKUP(AX80,Depths,_xlfn.XLOOKUP($G80,Structures,StructureDamages),,-1))/(MIN(IF(Depths&gt;AX80,Depths))-MAX(IF(Depths&lt;AX80,Depths))))*$P80)</f>
        <v>#N/A</v>
      </c>
      <c r="BJ80" s="183" t="e" cm="1">
        <f t="array" ref="BJ80">IF(AY80="no inundation",0,(_xlfn.XLOOKUP(AY80,Depths,_xlfn.XLOOKUP($G80,Structures,StructureDamages),,-1)+(AY80-MAX(IF(Depths&lt;AY80,Depths)))*(_xlfn.XLOOKUP(AY80,Depths,_xlfn.XLOOKUP($G80,Structures,StructureDamages),,1)-_xlfn.XLOOKUP(AY80,Depths,_xlfn.XLOOKUP($G80,Structures,StructureDamages),,-1))/(MIN(IF(Depths&gt;AY80,Depths))-MAX(IF(Depths&lt;AY80,Depths))))*$P80)</f>
        <v>#N/A</v>
      </c>
      <c r="BK80" s="183" t="e" cm="1">
        <f t="array" ref="BK80">IF(AZ80="no inundation",0,(_xlfn.XLOOKUP(AZ80,Depths,_xlfn.XLOOKUP($G80,Structures,StructureDamages),,-1)+(AZ80-MAX(IF(Depths&lt;AZ80,Depths)))*(_xlfn.XLOOKUP(AZ80,Depths,_xlfn.XLOOKUP($G80,Structures,StructureDamages),,1)-_xlfn.XLOOKUP(AZ80,Depths,_xlfn.XLOOKUP($G80,Structures,StructureDamages),,-1))/(MIN(IF(Depths&gt;AZ80,Depths))-MAX(IF(Depths&lt;AZ80,Depths))))*$P80)</f>
        <v>#N/A</v>
      </c>
      <c r="BL80" s="183" t="e" cm="1">
        <f t="array" ref="BL80">IF(BA80="no inundation",0,(_xlfn.XLOOKUP(BA80,Depths,_xlfn.XLOOKUP($G80,Structures,StructureDamages),,-1)+(BA80-MAX(IF(Depths&lt;BA80,Depths)))*(_xlfn.XLOOKUP(BA80,Depths,_xlfn.XLOOKUP($G80,Structures,StructureDamages),,1)-_xlfn.XLOOKUP(BA80,Depths,_xlfn.XLOOKUP($G80,Structures,StructureDamages),,-1))/(MIN(IF(Depths&gt;BA80,Depths))-MAX(IF(Depths&lt;BA80,Depths))))*$P80)</f>
        <v>#N/A</v>
      </c>
      <c r="BM80" s="183" t="e" cm="1">
        <f t="array" ref="BM80">IF(BB80="no inundation",0,(_xlfn.XLOOKUP(BB80,Depths,_xlfn.XLOOKUP($G80,Structures,StructureDamages),,-1)+(BB80-MAX(IF(Depths&lt;BB80,Depths)))*(_xlfn.XLOOKUP(BB80,Depths,_xlfn.XLOOKUP($G80,Structures,StructureDamages),,1)-_xlfn.XLOOKUP(BB80,Depths,_xlfn.XLOOKUP($G80,Structures,StructureDamages),,-1))/(MIN(IF(Depths&gt;BB80,Depths))-MAX(IF(Depths&lt;BB80,Depths))))*$P80)</f>
        <v>#N/A</v>
      </c>
      <c r="BN80" s="184" t="e" cm="1">
        <f t="array" ref="BN80">IF(BC80="no inundation",0,(_xlfn.XLOOKUP(BC80,Depths,_xlfn.XLOOKUP($G80,Structures,StructureDamages),,-1)+(BC80-MAX(IF(Depths&lt;BC80,Depths)))*(_xlfn.XLOOKUP(BC80,Depths,_xlfn.XLOOKUP($G80,Structures,StructureDamages),,1)-_xlfn.XLOOKUP(BC80,Depths,_xlfn.XLOOKUP($G80,Structures,StructureDamages),,-1))/(MIN(IF(Depths&gt;BC80,Depths))-MAX(IF(Depths&lt;BC80,Depths))))*$P80)</f>
        <v>#N/A</v>
      </c>
      <c r="BO80" s="185"/>
      <c r="BP80" s="182" t="e" cm="1">
        <f t="array" ref="BP80">IF(AT80="no inundation",0,(_xlfn.XLOOKUP(AT80,Depths,_xlfn.XLOOKUP($G80,Structures,ContentDamages),,-1)+(AT80-MAX(IF(Depths&lt;AT80,Depths)))*(_xlfn.XLOOKUP(AT80,Depths,_xlfn.XLOOKUP($G80,Structures,ContentDamages),,1)-_xlfn.XLOOKUP(AT80,Depths,_xlfn.XLOOKUP($G80,Structures,ContentDamages),,-1))/(MIN(IF(Depths&gt;AT80,Depths))-MAX(IF(Depths&lt;AT80,Depths))))*$R80)</f>
        <v>#N/A</v>
      </c>
      <c r="BQ80" s="183" t="e" cm="1">
        <f t="array" ref="BQ80">IF(AU80="no inundation",0,(_xlfn.XLOOKUP(AU80,Depths,_xlfn.XLOOKUP($G80,Structures,ContentDamages),,-1)+(AU80-MAX(IF(Depths&lt;AU80,Depths)))*(_xlfn.XLOOKUP(AU80,Depths,_xlfn.XLOOKUP($G80,Structures,ContentDamages),,1)-_xlfn.XLOOKUP(AU80,Depths,_xlfn.XLOOKUP($G80,Structures,ContentDamages),,-1))/(MIN(IF(Depths&gt;AU80,Depths))-MAX(IF(Depths&lt;AU80,Depths))))*$R80)</f>
        <v>#N/A</v>
      </c>
      <c r="BR80" s="183" t="e" cm="1">
        <f t="array" ref="BR80">IF(AV80="no inundation",0,(_xlfn.XLOOKUP(AV80,Depths,_xlfn.XLOOKUP($G80,Structures,ContentDamages),,-1)+(AV80-MAX(IF(Depths&lt;AV80,Depths)))*(_xlfn.XLOOKUP(AV80,Depths,_xlfn.XLOOKUP($G80,Structures,ContentDamages),,1)-_xlfn.XLOOKUP(AV80,Depths,_xlfn.XLOOKUP($G80,Structures,ContentDamages),,-1))/(MIN(IF(Depths&gt;AV80,Depths))-MAX(IF(Depths&lt;AV80,Depths))))*$R80)</f>
        <v>#N/A</v>
      </c>
      <c r="BS80" s="183" t="e" cm="1">
        <f t="array" ref="BS80">IF(AW80="no inundation",0,(_xlfn.XLOOKUP(AW80,Depths,_xlfn.XLOOKUP($G80,Structures,ContentDamages),,-1)+(AW80-MAX(IF(Depths&lt;AW80,Depths)))*(_xlfn.XLOOKUP(AW80,Depths,_xlfn.XLOOKUP($G80,Structures,ContentDamages),,1)-_xlfn.XLOOKUP(AW80,Depths,_xlfn.XLOOKUP($G80,Structures,ContentDamages),,-1))/(MIN(IF(Depths&gt;AW80,Depths))-MAX(IF(Depths&lt;AW80,Depths))))*$R80)</f>
        <v>#N/A</v>
      </c>
      <c r="BT80" s="183" t="e" cm="1">
        <f t="array" ref="BT80">IF(AX80="no inundation",0,(_xlfn.XLOOKUP(AX80,Depths,_xlfn.XLOOKUP($G80,Structures,ContentDamages),,-1)+(AX80-MAX(IF(Depths&lt;AX80,Depths)))*(_xlfn.XLOOKUP(AX80,Depths,_xlfn.XLOOKUP($G80,Structures,ContentDamages),,1)-_xlfn.XLOOKUP(AX80,Depths,_xlfn.XLOOKUP($G80,Structures,ContentDamages),,-1))/(MIN(IF(Depths&gt;AX80,Depths))-MAX(IF(Depths&lt;AX80,Depths))))*$R80)</f>
        <v>#N/A</v>
      </c>
      <c r="BU80" s="183" t="e" cm="1">
        <f t="array" ref="BU80">IF(AY80="no inundation",0,(_xlfn.XLOOKUP(AY80,Depths,_xlfn.XLOOKUP($G80,Structures,ContentDamages),,-1)+(AY80-MAX(IF(Depths&lt;AY80,Depths)))*(_xlfn.XLOOKUP(AY80,Depths,_xlfn.XLOOKUP($G80,Structures,ContentDamages),,1)-_xlfn.XLOOKUP(AY80,Depths,_xlfn.XLOOKUP($G80,Structures,ContentDamages),,-1))/(MIN(IF(Depths&gt;AY80,Depths))-MAX(IF(Depths&lt;AY80,Depths))))*$R80)</f>
        <v>#N/A</v>
      </c>
      <c r="BV80" s="183" t="e" cm="1">
        <f t="array" ref="BV80">IF(AZ80="no inundation",0,(_xlfn.XLOOKUP(AZ80,Depths,_xlfn.XLOOKUP($G80,Structures,ContentDamages),,-1)+(AZ80-MAX(IF(Depths&lt;AZ80,Depths)))*(_xlfn.XLOOKUP(AZ80,Depths,_xlfn.XLOOKUP($G80,Structures,ContentDamages),,1)-_xlfn.XLOOKUP(AZ80,Depths,_xlfn.XLOOKUP($G80,Structures,ContentDamages),,-1))/(MIN(IF(Depths&gt;AZ80,Depths))-MAX(IF(Depths&lt;AZ80,Depths))))*$R80)</f>
        <v>#N/A</v>
      </c>
      <c r="BW80" s="183" t="e" cm="1">
        <f t="array" ref="BW80">IF(BA80="no inundation",0,(_xlfn.XLOOKUP(BA80,Depths,_xlfn.XLOOKUP($G80,Structures,ContentDamages),,-1)+(BA80-MAX(IF(Depths&lt;BA80,Depths)))*(_xlfn.XLOOKUP(BA80,Depths,_xlfn.XLOOKUP($G80,Structures,ContentDamages),,1)-_xlfn.XLOOKUP(BA80,Depths,_xlfn.XLOOKUP($G80,Structures,ContentDamages),,-1))/(MIN(IF(Depths&gt;BA80,Depths))-MAX(IF(Depths&lt;BA80,Depths))))*$R80)</f>
        <v>#N/A</v>
      </c>
      <c r="BX80" s="183" t="e" cm="1">
        <f t="array" ref="BX80">IF(BB80="no inundation",0,(_xlfn.XLOOKUP(BB80,Depths,_xlfn.XLOOKUP($G80,Structures,ContentDamages),,-1)+(BB80-MAX(IF(Depths&lt;BB80,Depths)))*(_xlfn.XLOOKUP(BB80,Depths,_xlfn.XLOOKUP($G80,Structures,ContentDamages),,1)-_xlfn.XLOOKUP(BB80,Depths,_xlfn.XLOOKUP($G80,Structures,ContentDamages),,-1))/(MIN(IF(Depths&gt;BB80,Depths))-MAX(IF(Depths&lt;BB80,Depths))))*$R80)</f>
        <v>#N/A</v>
      </c>
      <c r="BY80" s="183" t="e" cm="1">
        <f t="array" ref="BY80">IF(BC80="no inundation",0,(_xlfn.XLOOKUP(BC80,Depths,_xlfn.XLOOKUP($G80,Structures,ContentDamages),,-1)+(BC80-MAX(IF(Depths&lt;BC80,Depths)))*(_xlfn.XLOOKUP(BC80,Depths,_xlfn.XLOOKUP($G80,Structures,ContentDamages),,1)-_xlfn.XLOOKUP(BC80,Depths,_xlfn.XLOOKUP($G80,Structures,ContentDamages),,-1))/(MIN(IF(Depths&gt;BC80,Depths))-MAX(IF(Depths&lt;BC80,Depths))))*$R80)</f>
        <v>#N/A</v>
      </c>
      <c r="BZ80" s="181"/>
      <c r="CA80" s="182" t="e">
        <f t="shared" si="74"/>
        <v>#N/A</v>
      </c>
      <c r="CB80" s="183" t="e">
        <f t="shared" si="75"/>
        <v>#N/A</v>
      </c>
      <c r="CC80" s="183" t="e">
        <f t="shared" si="76"/>
        <v>#N/A</v>
      </c>
      <c r="CD80" s="183" t="e">
        <f t="shared" si="77"/>
        <v>#N/A</v>
      </c>
      <c r="CE80" s="183" t="e">
        <f t="shared" si="78"/>
        <v>#N/A</v>
      </c>
      <c r="CF80" s="183" t="e">
        <f t="shared" si="79"/>
        <v>#N/A</v>
      </c>
      <c r="CG80" s="183" t="e">
        <f t="shared" si="80"/>
        <v>#N/A</v>
      </c>
      <c r="CH80" s="183" t="e">
        <f t="shared" si="81"/>
        <v>#N/A</v>
      </c>
      <c r="CI80" s="183" t="e">
        <f t="shared" si="82"/>
        <v>#N/A</v>
      </c>
      <c r="CJ80" s="184" t="e">
        <f t="shared" si="83"/>
        <v>#N/A</v>
      </c>
      <c r="CK80" s="177"/>
    </row>
    <row r="81" spans="5:89" ht="16.5" customHeight="1" x14ac:dyDescent="0.35">
      <c r="E81" s="33" t="s">
        <v>3</v>
      </c>
      <c r="F81" s="35" t="s">
        <v>3</v>
      </c>
      <c r="G81" s="10" t="s">
        <v>200</v>
      </c>
      <c r="H81" s="11" t="s">
        <v>200</v>
      </c>
      <c r="I81" s="12"/>
      <c r="J81" s="14"/>
      <c r="K81" s="26"/>
      <c r="L81" s="12"/>
      <c r="M81" s="14"/>
      <c r="N81" s="138"/>
      <c r="O81" s="140"/>
      <c r="P81" s="195">
        <f t="shared" si="106"/>
        <v>0</v>
      </c>
      <c r="Q81" s="20" t="e">
        <f>_xlfn.XLOOKUP(G81,'Content to Structure Ratios'!$D$3:$D$55,'Content to Structure Ratios'!$E$3:$E$55)</f>
        <v>#N/A</v>
      </c>
      <c r="R81" s="183" t="e">
        <f t="shared" si="107"/>
        <v>#N/A</v>
      </c>
      <c r="S81" s="13"/>
      <c r="T81" s="14"/>
      <c r="U81" s="15"/>
      <c r="V81" s="179">
        <f t="shared" si="105"/>
        <v>0</v>
      </c>
      <c r="W81" s="192"/>
      <c r="X81" s="22"/>
      <c r="Y81" s="16"/>
      <c r="Z81" s="16"/>
      <c r="AA81" s="16"/>
      <c r="AB81" s="16"/>
      <c r="AC81" s="16"/>
      <c r="AD81" s="16"/>
      <c r="AE81" s="16"/>
      <c r="AF81" s="16"/>
      <c r="AG81" s="16"/>
      <c r="AH81" s="177"/>
      <c r="AI81" s="178">
        <f t="shared" si="86"/>
        <v>0</v>
      </c>
      <c r="AJ81" s="179">
        <f t="shared" si="85"/>
        <v>0</v>
      </c>
      <c r="AK81" s="179">
        <f t="shared" si="87"/>
        <v>0</v>
      </c>
      <c r="AL81" s="179">
        <f t="shared" si="88"/>
        <v>0</v>
      </c>
      <c r="AM81" s="179">
        <f t="shared" si="89"/>
        <v>0</v>
      </c>
      <c r="AN81" s="179">
        <f t="shared" si="90"/>
        <v>0</v>
      </c>
      <c r="AO81" s="179">
        <f t="shared" si="91"/>
        <v>0</v>
      </c>
      <c r="AP81" s="179">
        <f t="shared" si="92"/>
        <v>0</v>
      </c>
      <c r="AQ81" s="179">
        <f t="shared" si="93"/>
        <v>0</v>
      </c>
      <c r="AR81" s="180">
        <f t="shared" si="94"/>
        <v>0</v>
      </c>
      <c r="AS81" s="181"/>
      <c r="AT81" s="166">
        <f t="shared" si="95"/>
        <v>0</v>
      </c>
      <c r="AU81" s="87">
        <f t="shared" si="96"/>
        <v>0</v>
      </c>
      <c r="AV81" s="87">
        <f t="shared" si="97"/>
        <v>0</v>
      </c>
      <c r="AW81" s="87">
        <f t="shared" si="98"/>
        <v>0</v>
      </c>
      <c r="AX81" s="87">
        <f t="shared" si="99"/>
        <v>0</v>
      </c>
      <c r="AY81" s="87">
        <f t="shared" si="100"/>
        <v>0</v>
      </c>
      <c r="AZ81" s="87">
        <f t="shared" si="101"/>
        <v>0</v>
      </c>
      <c r="BA81" s="87">
        <f t="shared" si="102"/>
        <v>0</v>
      </c>
      <c r="BB81" s="87">
        <f t="shared" si="103"/>
        <v>0</v>
      </c>
      <c r="BC81" s="157">
        <f t="shared" si="104"/>
        <v>0</v>
      </c>
      <c r="BD81" s="177"/>
      <c r="BE81" s="182" t="e" cm="1">
        <f t="array" ref="BE81">IF(AT81="no inundation",0,(_xlfn.XLOOKUP(AT81,Depths,_xlfn.XLOOKUP($G81,Structures,StructureDamages),,-1)+(AT81-MAX(IF(Depths&lt;AT81,Depths)))*(_xlfn.XLOOKUP(AT81,Depths,_xlfn.XLOOKUP($G81,Structures,StructureDamages),,1)-_xlfn.XLOOKUP(AT81,Depths,_xlfn.XLOOKUP($G81,Structures,StructureDamages),,-1))/(MIN(IF(Depths&gt;AT81,Depths))-MAX(IF(Depths&lt;AT81,Depths))))*$P81)</f>
        <v>#N/A</v>
      </c>
      <c r="BF81" s="183" t="e" cm="1">
        <f t="array" ref="BF81">IF(AU81="no inundation",0,(_xlfn.XLOOKUP(AU81,Depths,_xlfn.XLOOKUP($G81,Structures,StructureDamages),,-1)+(AU81-MAX(IF(Depths&lt;AU81,Depths)))*(_xlfn.XLOOKUP(AU81,Depths,_xlfn.XLOOKUP($G81,Structures,StructureDamages),,1)-_xlfn.XLOOKUP(AU81,Depths,_xlfn.XLOOKUP($G81,Structures,StructureDamages),,-1))/(MIN(IF(Depths&gt;AU81,Depths))-MAX(IF(Depths&lt;AU81,Depths))))*$P81)</f>
        <v>#N/A</v>
      </c>
      <c r="BG81" s="183" t="e" cm="1">
        <f t="array" ref="BG81">IF(AV81="no inundation",0,(_xlfn.XLOOKUP(AV81,Depths,_xlfn.XLOOKUP($G81,Structures,StructureDamages),,-1)+(AV81-MAX(IF(Depths&lt;AV81,Depths)))*(_xlfn.XLOOKUP(AV81,Depths,_xlfn.XLOOKUP($G81,Structures,StructureDamages),,1)-_xlfn.XLOOKUP(AV81,Depths,_xlfn.XLOOKUP($G81,Structures,StructureDamages),,-1))/(MIN(IF(Depths&gt;AV81,Depths))-MAX(IF(Depths&lt;AV81,Depths))))*$P81)</f>
        <v>#N/A</v>
      </c>
      <c r="BH81" s="183" t="e" cm="1">
        <f t="array" ref="BH81">IF(AW81="no inundation",0,(_xlfn.XLOOKUP(AW81,Depths,_xlfn.XLOOKUP($G81,Structures,StructureDamages),,-1)+(AW81-MAX(IF(Depths&lt;AW81,Depths)))*(_xlfn.XLOOKUP(AW81,Depths,_xlfn.XLOOKUP($G81,Structures,StructureDamages),,1)-_xlfn.XLOOKUP(AW81,Depths,_xlfn.XLOOKUP($G81,Structures,StructureDamages),,-1))/(MIN(IF(Depths&gt;AW81,Depths))-MAX(IF(Depths&lt;AW81,Depths))))*$P81)</f>
        <v>#N/A</v>
      </c>
      <c r="BI81" s="183" t="e" cm="1">
        <f t="array" ref="BI81">IF(AX81="no inundation",0,(_xlfn.XLOOKUP(AX81,Depths,_xlfn.XLOOKUP($G81,Structures,StructureDamages),,-1)+(AX81-MAX(IF(Depths&lt;AX81,Depths)))*(_xlfn.XLOOKUP(AX81,Depths,_xlfn.XLOOKUP($G81,Structures,StructureDamages),,1)-_xlfn.XLOOKUP(AX81,Depths,_xlfn.XLOOKUP($G81,Structures,StructureDamages),,-1))/(MIN(IF(Depths&gt;AX81,Depths))-MAX(IF(Depths&lt;AX81,Depths))))*$P81)</f>
        <v>#N/A</v>
      </c>
      <c r="BJ81" s="183" t="e" cm="1">
        <f t="array" ref="BJ81">IF(AY81="no inundation",0,(_xlfn.XLOOKUP(AY81,Depths,_xlfn.XLOOKUP($G81,Structures,StructureDamages),,-1)+(AY81-MAX(IF(Depths&lt;AY81,Depths)))*(_xlfn.XLOOKUP(AY81,Depths,_xlfn.XLOOKUP($G81,Structures,StructureDamages),,1)-_xlfn.XLOOKUP(AY81,Depths,_xlfn.XLOOKUP($G81,Structures,StructureDamages),,-1))/(MIN(IF(Depths&gt;AY81,Depths))-MAX(IF(Depths&lt;AY81,Depths))))*$P81)</f>
        <v>#N/A</v>
      </c>
      <c r="BK81" s="183" t="e" cm="1">
        <f t="array" ref="BK81">IF(AZ81="no inundation",0,(_xlfn.XLOOKUP(AZ81,Depths,_xlfn.XLOOKUP($G81,Structures,StructureDamages),,-1)+(AZ81-MAX(IF(Depths&lt;AZ81,Depths)))*(_xlfn.XLOOKUP(AZ81,Depths,_xlfn.XLOOKUP($G81,Structures,StructureDamages),,1)-_xlfn.XLOOKUP(AZ81,Depths,_xlfn.XLOOKUP($G81,Structures,StructureDamages),,-1))/(MIN(IF(Depths&gt;AZ81,Depths))-MAX(IF(Depths&lt;AZ81,Depths))))*$P81)</f>
        <v>#N/A</v>
      </c>
      <c r="BL81" s="183" t="e" cm="1">
        <f t="array" ref="BL81">IF(BA81="no inundation",0,(_xlfn.XLOOKUP(BA81,Depths,_xlfn.XLOOKUP($G81,Structures,StructureDamages),,-1)+(BA81-MAX(IF(Depths&lt;BA81,Depths)))*(_xlfn.XLOOKUP(BA81,Depths,_xlfn.XLOOKUP($G81,Structures,StructureDamages),,1)-_xlfn.XLOOKUP(BA81,Depths,_xlfn.XLOOKUP($G81,Structures,StructureDamages),,-1))/(MIN(IF(Depths&gt;BA81,Depths))-MAX(IF(Depths&lt;BA81,Depths))))*$P81)</f>
        <v>#N/A</v>
      </c>
      <c r="BM81" s="183" t="e" cm="1">
        <f t="array" ref="BM81">IF(BB81="no inundation",0,(_xlfn.XLOOKUP(BB81,Depths,_xlfn.XLOOKUP($G81,Structures,StructureDamages),,-1)+(BB81-MAX(IF(Depths&lt;BB81,Depths)))*(_xlfn.XLOOKUP(BB81,Depths,_xlfn.XLOOKUP($G81,Structures,StructureDamages),,1)-_xlfn.XLOOKUP(BB81,Depths,_xlfn.XLOOKUP($G81,Structures,StructureDamages),,-1))/(MIN(IF(Depths&gt;BB81,Depths))-MAX(IF(Depths&lt;BB81,Depths))))*$P81)</f>
        <v>#N/A</v>
      </c>
      <c r="BN81" s="184" t="e" cm="1">
        <f t="array" ref="BN81">IF(BC81="no inundation",0,(_xlfn.XLOOKUP(BC81,Depths,_xlfn.XLOOKUP($G81,Structures,StructureDamages),,-1)+(BC81-MAX(IF(Depths&lt;BC81,Depths)))*(_xlfn.XLOOKUP(BC81,Depths,_xlfn.XLOOKUP($G81,Structures,StructureDamages),,1)-_xlfn.XLOOKUP(BC81,Depths,_xlfn.XLOOKUP($G81,Structures,StructureDamages),,-1))/(MIN(IF(Depths&gt;BC81,Depths))-MAX(IF(Depths&lt;BC81,Depths))))*$P81)</f>
        <v>#N/A</v>
      </c>
      <c r="BO81" s="185"/>
      <c r="BP81" s="182" t="e" cm="1">
        <f t="array" ref="BP81">IF(AT81="no inundation",0,(_xlfn.XLOOKUP(AT81,Depths,_xlfn.XLOOKUP($G81,Structures,ContentDamages),,-1)+(AT81-MAX(IF(Depths&lt;AT81,Depths)))*(_xlfn.XLOOKUP(AT81,Depths,_xlfn.XLOOKUP($G81,Structures,ContentDamages),,1)-_xlfn.XLOOKUP(AT81,Depths,_xlfn.XLOOKUP($G81,Structures,ContentDamages),,-1))/(MIN(IF(Depths&gt;AT81,Depths))-MAX(IF(Depths&lt;AT81,Depths))))*$R81)</f>
        <v>#N/A</v>
      </c>
      <c r="BQ81" s="183" t="e" cm="1">
        <f t="array" ref="BQ81">IF(AU81="no inundation",0,(_xlfn.XLOOKUP(AU81,Depths,_xlfn.XLOOKUP($G81,Structures,ContentDamages),,-1)+(AU81-MAX(IF(Depths&lt;AU81,Depths)))*(_xlfn.XLOOKUP(AU81,Depths,_xlfn.XLOOKUP($G81,Structures,ContentDamages),,1)-_xlfn.XLOOKUP(AU81,Depths,_xlfn.XLOOKUP($G81,Structures,ContentDamages),,-1))/(MIN(IF(Depths&gt;AU81,Depths))-MAX(IF(Depths&lt;AU81,Depths))))*$R81)</f>
        <v>#N/A</v>
      </c>
      <c r="BR81" s="183" t="e" cm="1">
        <f t="array" ref="BR81">IF(AV81="no inundation",0,(_xlfn.XLOOKUP(AV81,Depths,_xlfn.XLOOKUP($G81,Structures,ContentDamages),,-1)+(AV81-MAX(IF(Depths&lt;AV81,Depths)))*(_xlfn.XLOOKUP(AV81,Depths,_xlfn.XLOOKUP($G81,Structures,ContentDamages),,1)-_xlfn.XLOOKUP(AV81,Depths,_xlfn.XLOOKUP($G81,Structures,ContentDamages),,-1))/(MIN(IF(Depths&gt;AV81,Depths))-MAX(IF(Depths&lt;AV81,Depths))))*$R81)</f>
        <v>#N/A</v>
      </c>
      <c r="BS81" s="183" t="e" cm="1">
        <f t="array" ref="BS81">IF(AW81="no inundation",0,(_xlfn.XLOOKUP(AW81,Depths,_xlfn.XLOOKUP($G81,Structures,ContentDamages),,-1)+(AW81-MAX(IF(Depths&lt;AW81,Depths)))*(_xlfn.XLOOKUP(AW81,Depths,_xlfn.XLOOKUP($G81,Structures,ContentDamages),,1)-_xlfn.XLOOKUP(AW81,Depths,_xlfn.XLOOKUP($G81,Structures,ContentDamages),,-1))/(MIN(IF(Depths&gt;AW81,Depths))-MAX(IF(Depths&lt;AW81,Depths))))*$R81)</f>
        <v>#N/A</v>
      </c>
      <c r="BT81" s="183" t="e" cm="1">
        <f t="array" ref="BT81">IF(AX81="no inundation",0,(_xlfn.XLOOKUP(AX81,Depths,_xlfn.XLOOKUP($G81,Structures,ContentDamages),,-1)+(AX81-MAX(IF(Depths&lt;AX81,Depths)))*(_xlfn.XLOOKUP(AX81,Depths,_xlfn.XLOOKUP($G81,Structures,ContentDamages),,1)-_xlfn.XLOOKUP(AX81,Depths,_xlfn.XLOOKUP($G81,Structures,ContentDamages),,-1))/(MIN(IF(Depths&gt;AX81,Depths))-MAX(IF(Depths&lt;AX81,Depths))))*$R81)</f>
        <v>#N/A</v>
      </c>
      <c r="BU81" s="183" t="e" cm="1">
        <f t="array" ref="BU81">IF(AY81="no inundation",0,(_xlfn.XLOOKUP(AY81,Depths,_xlfn.XLOOKUP($G81,Structures,ContentDamages),,-1)+(AY81-MAX(IF(Depths&lt;AY81,Depths)))*(_xlfn.XLOOKUP(AY81,Depths,_xlfn.XLOOKUP($G81,Structures,ContentDamages),,1)-_xlfn.XLOOKUP(AY81,Depths,_xlfn.XLOOKUP($G81,Structures,ContentDamages),,-1))/(MIN(IF(Depths&gt;AY81,Depths))-MAX(IF(Depths&lt;AY81,Depths))))*$R81)</f>
        <v>#N/A</v>
      </c>
      <c r="BV81" s="183" t="e" cm="1">
        <f t="array" ref="BV81">IF(AZ81="no inundation",0,(_xlfn.XLOOKUP(AZ81,Depths,_xlfn.XLOOKUP($G81,Structures,ContentDamages),,-1)+(AZ81-MAX(IF(Depths&lt;AZ81,Depths)))*(_xlfn.XLOOKUP(AZ81,Depths,_xlfn.XLOOKUP($G81,Structures,ContentDamages),,1)-_xlfn.XLOOKUP(AZ81,Depths,_xlfn.XLOOKUP($G81,Structures,ContentDamages),,-1))/(MIN(IF(Depths&gt;AZ81,Depths))-MAX(IF(Depths&lt;AZ81,Depths))))*$R81)</f>
        <v>#N/A</v>
      </c>
      <c r="BW81" s="183" t="e" cm="1">
        <f t="array" ref="BW81">IF(BA81="no inundation",0,(_xlfn.XLOOKUP(BA81,Depths,_xlfn.XLOOKUP($G81,Structures,ContentDamages),,-1)+(BA81-MAX(IF(Depths&lt;BA81,Depths)))*(_xlfn.XLOOKUP(BA81,Depths,_xlfn.XLOOKUP($G81,Structures,ContentDamages),,1)-_xlfn.XLOOKUP(BA81,Depths,_xlfn.XLOOKUP($G81,Structures,ContentDamages),,-1))/(MIN(IF(Depths&gt;BA81,Depths))-MAX(IF(Depths&lt;BA81,Depths))))*$R81)</f>
        <v>#N/A</v>
      </c>
      <c r="BX81" s="183" t="e" cm="1">
        <f t="array" ref="BX81">IF(BB81="no inundation",0,(_xlfn.XLOOKUP(BB81,Depths,_xlfn.XLOOKUP($G81,Structures,ContentDamages),,-1)+(BB81-MAX(IF(Depths&lt;BB81,Depths)))*(_xlfn.XLOOKUP(BB81,Depths,_xlfn.XLOOKUP($G81,Structures,ContentDamages),,1)-_xlfn.XLOOKUP(BB81,Depths,_xlfn.XLOOKUP($G81,Structures,ContentDamages),,-1))/(MIN(IF(Depths&gt;BB81,Depths))-MAX(IF(Depths&lt;BB81,Depths))))*$R81)</f>
        <v>#N/A</v>
      </c>
      <c r="BY81" s="183" t="e" cm="1">
        <f t="array" ref="BY81">IF(BC81="no inundation",0,(_xlfn.XLOOKUP(BC81,Depths,_xlfn.XLOOKUP($G81,Structures,ContentDamages),,-1)+(BC81-MAX(IF(Depths&lt;BC81,Depths)))*(_xlfn.XLOOKUP(BC81,Depths,_xlfn.XLOOKUP($G81,Structures,ContentDamages),,1)-_xlfn.XLOOKUP(BC81,Depths,_xlfn.XLOOKUP($G81,Structures,ContentDamages),,-1))/(MIN(IF(Depths&gt;BC81,Depths))-MAX(IF(Depths&lt;BC81,Depths))))*$R81)</f>
        <v>#N/A</v>
      </c>
      <c r="BZ81" s="181"/>
      <c r="CA81" s="182" t="e">
        <f t="shared" si="74"/>
        <v>#N/A</v>
      </c>
      <c r="CB81" s="183" t="e">
        <f t="shared" si="75"/>
        <v>#N/A</v>
      </c>
      <c r="CC81" s="183" t="e">
        <f t="shared" si="76"/>
        <v>#N/A</v>
      </c>
      <c r="CD81" s="183" t="e">
        <f t="shared" si="77"/>
        <v>#N/A</v>
      </c>
      <c r="CE81" s="183" t="e">
        <f t="shared" si="78"/>
        <v>#N/A</v>
      </c>
      <c r="CF81" s="183" t="e">
        <f t="shared" si="79"/>
        <v>#N/A</v>
      </c>
      <c r="CG81" s="183" t="e">
        <f t="shared" si="80"/>
        <v>#N/A</v>
      </c>
      <c r="CH81" s="183" t="e">
        <f t="shared" si="81"/>
        <v>#N/A</v>
      </c>
      <c r="CI81" s="183" t="e">
        <f t="shared" si="82"/>
        <v>#N/A</v>
      </c>
      <c r="CJ81" s="184" t="e">
        <f t="shared" si="83"/>
        <v>#N/A</v>
      </c>
      <c r="CK81" s="177"/>
    </row>
    <row r="82" spans="5:89" ht="16.5" customHeight="1" x14ac:dyDescent="0.35">
      <c r="E82" s="33" t="s">
        <v>3</v>
      </c>
      <c r="F82" s="35" t="s">
        <v>3</v>
      </c>
      <c r="G82" s="10" t="s">
        <v>200</v>
      </c>
      <c r="H82" s="11" t="s">
        <v>200</v>
      </c>
      <c r="I82" s="12"/>
      <c r="J82" s="14"/>
      <c r="K82" s="26"/>
      <c r="L82" s="12"/>
      <c r="M82" s="14"/>
      <c r="N82" s="138"/>
      <c r="O82" s="140"/>
      <c r="P82" s="195">
        <f t="shared" si="106"/>
        <v>0</v>
      </c>
      <c r="Q82" s="20" t="e">
        <f>_xlfn.XLOOKUP(G82,'Content to Structure Ratios'!$D$3:$D$55,'Content to Structure Ratios'!$E$3:$E$55)</f>
        <v>#N/A</v>
      </c>
      <c r="R82" s="183" t="e">
        <f t="shared" si="107"/>
        <v>#N/A</v>
      </c>
      <c r="S82" s="13"/>
      <c r="T82" s="14"/>
      <c r="U82" s="15"/>
      <c r="V82" s="179">
        <f t="shared" si="105"/>
        <v>0</v>
      </c>
      <c r="W82" s="192"/>
      <c r="X82" s="22"/>
      <c r="Y82" s="16"/>
      <c r="Z82" s="16"/>
      <c r="AA82" s="16"/>
      <c r="AB82" s="16"/>
      <c r="AC82" s="16"/>
      <c r="AD82" s="16"/>
      <c r="AE82" s="16"/>
      <c r="AF82" s="16"/>
      <c r="AG82" s="16"/>
      <c r="AH82" s="177"/>
      <c r="AI82" s="178">
        <f t="shared" si="86"/>
        <v>0</v>
      </c>
      <c r="AJ82" s="179">
        <f t="shared" si="85"/>
        <v>0</v>
      </c>
      <c r="AK82" s="179">
        <f t="shared" si="87"/>
        <v>0</v>
      </c>
      <c r="AL82" s="179">
        <f t="shared" si="88"/>
        <v>0</v>
      </c>
      <c r="AM82" s="179">
        <f t="shared" si="89"/>
        <v>0</v>
      </c>
      <c r="AN82" s="179">
        <f t="shared" si="90"/>
        <v>0</v>
      </c>
      <c r="AO82" s="179">
        <f t="shared" si="91"/>
        <v>0</v>
      </c>
      <c r="AP82" s="179">
        <f t="shared" si="92"/>
        <v>0</v>
      </c>
      <c r="AQ82" s="179">
        <f t="shared" si="93"/>
        <v>0</v>
      </c>
      <c r="AR82" s="180">
        <f t="shared" si="94"/>
        <v>0</v>
      </c>
      <c r="AS82" s="181"/>
      <c r="AT82" s="166">
        <f t="shared" si="95"/>
        <v>0</v>
      </c>
      <c r="AU82" s="87">
        <f t="shared" si="96"/>
        <v>0</v>
      </c>
      <c r="AV82" s="87">
        <f t="shared" si="97"/>
        <v>0</v>
      </c>
      <c r="AW82" s="87">
        <f t="shared" si="98"/>
        <v>0</v>
      </c>
      <c r="AX82" s="87">
        <f t="shared" si="99"/>
        <v>0</v>
      </c>
      <c r="AY82" s="87">
        <f t="shared" si="100"/>
        <v>0</v>
      </c>
      <c r="AZ82" s="87">
        <f t="shared" si="101"/>
        <v>0</v>
      </c>
      <c r="BA82" s="87">
        <f t="shared" si="102"/>
        <v>0</v>
      </c>
      <c r="BB82" s="87">
        <f t="shared" si="103"/>
        <v>0</v>
      </c>
      <c r="BC82" s="157">
        <f t="shared" si="104"/>
        <v>0</v>
      </c>
      <c r="BD82" s="177"/>
      <c r="BE82" s="182" t="e" cm="1">
        <f t="array" ref="BE82">IF(AT82="no inundation",0,(_xlfn.XLOOKUP(AT82,Depths,_xlfn.XLOOKUP($G82,Structures,StructureDamages),,-1)+(AT82-MAX(IF(Depths&lt;AT82,Depths)))*(_xlfn.XLOOKUP(AT82,Depths,_xlfn.XLOOKUP($G82,Structures,StructureDamages),,1)-_xlfn.XLOOKUP(AT82,Depths,_xlfn.XLOOKUP($G82,Structures,StructureDamages),,-1))/(MIN(IF(Depths&gt;AT82,Depths))-MAX(IF(Depths&lt;AT82,Depths))))*$P82)</f>
        <v>#N/A</v>
      </c>
      <c r="BF82" s="183" t="e" cm="1">
        <f t="array" ref="BF82">IF(AU82="no inundation",0,(_xlfn.XLOOKUP(AU82,Depths,_xlfn.XLOOKUP($G82,Structures,StructureDamages),,-1)+(AU82-MAX(IF(Depths&lt;AU82,Depths)))*(_xlfn.XLOOKUP(AU82,Depths,_xlfn.XLOOKUP($G82,Structures,StructureDamages),,1)-_xlfn.XLOOKUP(AU82,Depths,_xlfn.XLOOKUP($G82,Structures,StructureDamages),,-1))/(MIN(IF(Depths&gt;AU82,Depths))-MAX(IF(Depths&lt;AU82,Depths))))*$P82)</f>
        <v>#N/A</v>
      </c>
      <c r="BG82" s="183" t="e" cm="1">
        <f t="array" ref="BG82">IF(AV82="no inundation",0,(_xlfn.XLOOKUP(AV82,Depths,_xlfn.XLOOKUP($G82,Structures,StructureDamages),,-1)+(AV82-MAX(IF(Depths&lt;AV82,Depths)))*(_xlfn.XLOOKUP(AV82,Depths,_xlfn.XLOOKUP($G82,Structures,StructureDamages),,1)-_xlfn.XLOOKUP(AV82,Depths,_xlfn.XLOOKUP($G82,Structures,StructureDamages),,-1))/(MIN(IF(Depths&gt;AV82,Depths))-MAX(IF(Depths&lt;AV82,Depths))))*$P82)</f>
        <v>#N/A</v>
      </c>
      <c r="BH82" s="183" t="e" cm="1">
        <f t="array" ref="BH82">IF(AW82="no inundation",0,(_xlfn.XLOOKUP(AW82,Depths,_xlfn.XLOOKUP($G82,Structures,StructureDamages),,-1)+(AW82-MAX(IF(Depths&lt;AW82,Depths)))*(_xlfn.XLOOKUP(AW82,Depths,_xlfn.XLOOKUP($G82,Structures,StructureDamages),,1)-_xlfn.XLOOKUP(AW82,Depths,_xlfn.XLOOKUP($G82,Structures,StructureDamages),,-1))/(MIN(IF(Depths&gt;AW82,Depths))-MAX(IF(Depths&lt;AW82,Depths))))*$P82)</f>
        <v>#N/A</v>
      </c>
      <c r="BI82" s="183" t="e" cm="1">
        <f t="array" ref="BI82">IF(AX82="no inundation",0,(_xlfn.XLOOKUP(AX82,Depths,_xlfn.XLOOKUP($G82,Structures,StructureDamages),,-1)+(AX82-MAX(IF(Depths&lt;AX82,Depths)))*(_xlfn.XLOOKUP(AX82,Depths,_xlfn.XLOOKUP($G82,Structures,StructureDamages),,1)-_xlfn.XLOOKUP(AX82,Depths,_xlfn.XLOOKUP($G82,Structures,StructureDamages),,-1))/(MIN(IF(Depths&gt;AX82,Depths))-MAX(IF(Depths&lt;AX82,Depths))))*$P82)</f>
        <v>#N/A</v>
      </c>
      <c r="BJ82" s="183" t="e" cm="1">
        <f t="array" ref="BJ82">IF(AY82="no inundation",0,(_xlfn.XLOOKUP(AY82,Depths,_xlfn.XLOOKUP($G82,Structures,StructureDamages),,-1)+(AY82-MAX(IF(Depths&lt;AY82,Depths)))*(_xlfn.XLOOKUP(AY82,Depths,_xlfn.XLOOKUP($G82,Structures,StructureDamages),,1)-_xlfn.XLOOKUP(AY82,Depths,_xlfn.XLOOKUP($G82,Structures,StructureDamages),,-1))/(MIN(IF(Depths&gt;AY82,Depths))-MAX(IF(Depths&lt;AY82,Depths))))*$P82)</f>
        <v>#N/A</v>
      </c>
      <c r="BK82" s="183" t="e" cm="1">
        <f t="array" ref="BK82">IF(AZ82="no inundation",0,(_xlfn.XLOOKUP(AZ82,Depths,_xlfn.XLOOKUP($G82,Structures,StructureDamages),,-1)+(AZ82-MAX(IF(Depths&lt;AZ82,Depths)))*(_xlfn.XLOOKUP(AZ82,Depths,_xlfn.XLOOKUP($G82,Structures,StructureDamages),,1)-_xlfn.XLOOKUP(AZ82,Depths,_xlfn.XLOOKUP($G82,Structures,StructureDamages),,-1))/(MIN(IF(Depths&gt;AZ82,Depths))-MAX(IF(Depths&lt;AZ82,Depths))))*$P82)</f>
        <v>#N/A</v>
      </c>
      <c r="BL82" s="183" t="e" cm="1">
        <f t="array" ref="BL82">IF(BA82="no inundation",0,(_xlfn.XLOOKUP(BA82,Depths,_xlfn.XLOOKUP($G82,Structures,StructureDamages),,-1)+(BA82-MAX(IF(Depths&lt;BA82,Depths)))*(_xlfn.XLOOKUP(BA82,Depths,_xlfn.XLOOKUP($G82,Structures,StructureDamages),,1)-_xlfn.XLOOKUP(BA82,Depths,_xlfn.XLOOKUP($G82,Structures,StructureDamages),,-1))/(MIN(IF(Depths&gt;BA82,Depths))-MAX(IF(Depths&lt;BA82,Depths))))*$P82)</f>
        <v>#N/A</v>
      </c>
      <c r="BM82" s="183" t="e" cm="1">
        <f t="array" ref="BM82">IF(BB82="no inundation",0,(_xlfn.XLOOKUP(BB82,Depths,_xlfn.XLOOKUP($G82,Structures,StructureDamages),,-1)+(BB82-MAX(IF(Depths&lt;BB82,Depths)))*(_xlfn.XLOOKUP(BB82,Depths,_xlfn.XLOOKUP($G82,Structures,StructureDamages),,1)-_xlfn.XLOOKUP(BB82,Depths,_xlfn.XLOOKUP($G82,Structures,StructureDamages),,-1))/(MIN(IF(Depths&gt;BB82,Depths))-MAX(IF(Depths&lt;BB82,Depths))))*$P82)</f>
        <v>#N/A</v>
      </c>
      <c r="BN82" s="184" t="e" cm="1">
        <f t="array" ref="BN82">IF(BC82="no inundation",0,(_xlfn.XLOOKUP(BC82,Depths,_xlfn.XLOOKUP($G82,Structures,StructureDamages),,-1)+(BC82-MAX(IF(Depths&lt;BC82,Depths)))*(_xlfn.XLOOKUP(BC82,Depths,_xlfn.XLOOKUP($G82,Structures,StructureDamages),,1)-_xlfn.XLOOKUP(BC82,Depths,_xlfn.XLOOKUP($G82,Structures,StructureDamages),,-1))/(MIN(IF(Depths&gt;BC82,Depths))-MAX(IF(Depths&lt;BC82,Depths))))*$P82)</f>
        <v>#N/A</v>
      </c>
      <c r="BO82" s="185"/>
      <c r="BP82" s="182" t="e" cm="1">
        <f t="array" ref="BP82">IF(AT82="no inundation",0,(_xlfn.XLOOKUP(AT82,Depths,_xlfn.XLOOKUP($G82,Structures,ContentDamages),,-1)+(AT82-MAX(IF(Depths&lt;AT82,Depths)))*(_xlfn.XLOOKUP(AT82,Depths,_xlfn.XLOOKUP($G82,Structures,ContentDamages),,1)-_xlfn.XLOOKUP(AT82,Depths,_xlfn.XLOOKUP($G82,Structures,ContentDamages),,-1))/(MIN(IF(Depths&gt;AT82,Depths))-MAX(IF(Depths&lt;AT82,Depths))))*$R82)</f>
        <v>#N/A</v>
      </c>
      <c r="BQ82" s="183" t="e" cm="1">
        <f t="array" ref="BQ82">IF(AU82="no inundation",0,(_xlfn.XLOOKUP(AU82,Depths,_xlfn.XLOOKUP($G82,Structures,ContentDamages),,-1)+(AU82-MAX(IF(Depths&lt;AU82,Depths)))*(_xlfn.XLOOKUP(AU82,Depths,_xlfn.XLOOKUP($G82,Structures,ContentDamages),,1)-_xlfn.XLOOKUP(AU82,Depths,_xlfn.XLOOKUP($G82,Structures,ContentDamages),,-1))/(MIN(IF(Depths&gt;AU82,Depths))-MAX(IF(Depths&lt;AU82,Depths))))*$R82)</f>
        <v>#N/A</v>
      </c>
      <c r="BR82" s="183" t="e" cm="1">
        <f t="array" ref="BR82">IF(AV82="no inundation",0,(_xlfn.XLOOKUP(AV82,Depths,_xlfn.XLOOKUP($G82,Structures,ContentDamages),,-1)+(AV82-MAX(IF(Depths&lt;AV82,Depths)))*(_xlfn.XLOOKUP(AV82,Depths,_xlfn.XLOOKUP($G82,Structures,ContentDamages),,1)-_xlfn.XLOOKUP(AV82,Depths,_xlfn.XLOOKUP($G82,Structures,ContentDamages),,-1))/(MIN(IF(Depths&gt;AV82,Depths))-MAX(IF(Depths&lt;AV82,Depths))))*$R82)</f>
        <v>#N/A</v>
      </c>
      <c r="BS82" s="183" t="e" cm="1">
        <f t="array" ref="BS82">IF(AW82="no inundation",0,(_xlfn.XLOOKUP(AW82,Depths,_xlfn.XLOOKUP($G82,Structures,ContentDamages),,-1)+(AW82-MAX(IF(Depths&lt;AW82,Depths)))*(_xlfn.XLOOKUP(AW82,Depths,_xlfn.XLOOKUP($G82,Structures,ContentDamages),,1)-_xlfn.XLOOKUP(AW82,Depths,_xlfn.XLOOKUP($G82,Structures,ContentDamages),,-1))/(MIN(IF(Depths&gt;AW82,Depths))-MAX(IF(Depths&lt;AW82,Depths))))*$R82)</f>
        <v>#N/A</v>
      </c>
      <c r="BT82" s="183" t="e" cm="1">
        <f t="array" ref="BT82">IF(AX82="no inundation",0,(_xlfn.XLOOKUP(AX82,Depths,_xlfn.XLOOKUP($G82,Structures,ContentDamages),,-1)+(AX82-MAX(IF(Depths&lt;AX82,Depths)))*(_xlfn.XLOOKUP(AX82,Depths,_xlfn.XLOOKUP($G82,Structures,ContentDamages),,1)-_xlfn.XLOOKUP(AX82,Depths,_xlfn.XLOOKUP($G82,Structures,ContentDamages),,-1))/(MIN(IF(Depths&gt;AX82,Depths))-MAX(IF(Depths&lt;AX82,Depths))))*$R82)</f>
        <v>#N/A</v>
      </c>
      <c r="BU82" s="183" t="e" cm="1">
        <f t="array" ref="BU82">IF(AY82="no inundation",0,(_xlfn.XLOOKUP(AY82,Depths,_xlfn.XLOOKUP($G82,Structures,ContentDamages),,-1)+(AY82-MAX(IF(Depths&lt;AY82,Depths)))*(_xlfn.XLOOKUP(AY82,Depths,_xlfn.XLOOKUP($G82,Structures,ContentDamages),,1)-_xlfn.XLOOKUP(AY82,Depths,_xlfn.XLOOKUP($G82,Structures,ContentDamages),,-1))/(MIN(IF(Depths&gt;AY82,Depths))-MAX(IF(Depths&lt;AY82,Depths))))*$R82)</f>
        <v>#N/A</v>
      </c>
      <c r="BV82" s="183" t="e" cm="1">
        <f t="array" ref="BV82">IF(AZ82="no inundation",0,(_xlfn.XLOOKUP(AZ82,Depths,_xlfn.XLOOKUP($G82,Structures,ContentDamages),,-1)+(AZ82-MAX(IF(Depths&lt;AZ82,Depths)))*(_xlfn.XLOOKUP(AZ82,Depths,_xlfn.XLOOKUP($G82,Structures,ContentDamages),,1)-_xlfn.XLOOKUP(AZ82,Depths,_xlfn.XLOOKUP($G82,Structures,ContentDamages),,-1))/(MIN(IF(Depths&gt;AZ82,Depths))-MAX(IF(Depths&lt;AZ82,Depths))))*$R82)</f>
        <v>#N/A</v>
      </c>
      <c r="BW82" s="183" t="e" cm="1">
        <f t="array" ref="BW82">IF(BA82="no inundation",0,(_xlfn.XLOOKUP(BA82,Depths,_xlfn.XLOOKUP($G82,Structures,ContentDamages),,-1)+(BA82-MAX(IF(Depths&lt;BA82,Depths)))*(_xlfn.XLOOKUP(BA82,Depths,_xlfn.XLOOKUP($G82,Structures,ContentDamages),,1)-_xlfn.XLOOKUP(BA82,Depths,_xlfn.XLOOKUP($G82,Structures,ContentDamages),,-1))/(MIN(IF(Depths&gt;BA82,Depths))-MAX(IF(Depths&lt;BA82,Depths))))*$R82)</f>
        <v>#N/A</v>
      </c>
      <c r="BX82" s="183" t="e" cm="1">
        <f t="array" ref="BX82">IF(BB82="no inundation",0,(_xlfn.XLOOKUP(BB82,Depths,_xlfn.XLOOKUP($G82,Structures,ContentDamages),,-1)+(BB82-MAX(IF(Depths&lt;BB82,Depths)))*(_xlfn.XLOOKUP(BB82,Depths,_xlfn.XLOOKUP($G82,Structures,ContentDamages),,1)-_xlfn.XLOOKUP(BB82,Depths,_xlfn.XLOOKUP($G82,Structures,ContentDamages),,-1))/(MIN(IF(Depths&gt;BB82,Depths))-MAX(IF(Depths&lt;BB82,Depths))))*$R82)</f>
        <v>#N/A</v>
      </c>
      <c r="BY82" s="183" t="e" cm="1">
        <f t="array" ref="BY82">IF(BC82="no inundation",0,(_xlfn.XLOOKUP(BC82,Depths,_xlfn.XLOOKUP($G82,Structures,ContentDamages),,-1)+(BC82-MAX(IF(Depths&lt;BC82,Depths)))*(_xlfn.XLOOKUP(BC82,Depths,_xlfn.XLOOKUP($G82,Structures,ContentDamages),,1)-_xlfn.XLOOKUP(BC82,Depths,_xlfn.XLOOKUP($G82,Structures,ContentDamages),,-1))/(MIN(IF(Depths&gt;BC82,Depths))-MAX(IF(Depths&lt;BC82,Depths))))*$R82)</f>
        <v>#N/A</v>
      </c>
      <c r="BZ82" s="181"/>
      <c r="CA82" s="182" t="e">
        <f t="shared" si="74"/>
        <v>#N/A</v>
      </c>
      <c r="CB82" s="183" t="e">
        <f t="shared" si="75"/>
        <v>#N/A</v>
      </c>
      <c r="CC82" s="183" t="e">
        <f t="shared" si="76"/>
        <v>#N/A</v>
      </c>
      <c r="CD82" s="183" t="e">
        <f t="shared" si="77"/>
        <v>#N/A</v>
      </c>
      <c r="CE82" s="183" t="e">
        <f t="shared" si="78"/>
        <v>#N/A</v>
      </c>
      <c r="CF82" s="183" t="e">
        <f t="shared" si="79"/>
        <v>#N/A</v>
      </c>
      <c r="CG82" s="183" t="e">
        <f t="shared" si="80"/>
        <v>#N/A</v>
      </c>
      <c r="CH82" s="183" t="e">
        <f t="shared" si="81"/>
        <v>#N/A</v>
      </c>
      <c r="CI82" s="183" t="e">
        <f t="shared" si="82"/>
        <v>#N/A</v>
      </c>
      <c r="CJ82" s="184" t="e">
        <f t="shared" si="83"/>
        <v>#N/A</v>
      </c>
      <c r="CK82" s="177"/>
    </row>
    <row r="83" spans="5:89" ht="16.5" customHeight="1" x14ac:dyDescent="0.35">
      <c r="E83" s="33" t="s">
        <v>3</v>
      </c>
      <c r="F83" s="35" t="s">
        <v>3</v>
      </c>
      <c r="G83" s="10" t="s">
        <v>200</v>
      </c>
      <c r="H83" s="11" t="s">
        <v>200</v>
      </c>
      <c r="I83" s="12"/>
      <c r="J83" s="14"/>
      <c r="K83" s="26"/>
      <c r="L83" s="12"/>
      <c r="M83" s="14"/>
      <c r="N83" s="138"/>
      <c r="O83" s="140"/>
      <c r="P83" s="195">
        <f t="shared" si="106"/>
        <v>0</v>
      </c>
      <c r="Q83" s="20" t="e">
        <f>_xlfn.XLOOKUP(G83,'Content to Structure Ratios'!$D$3:$D$55,'Content to Structure Ratios'!$E$3:$E$55)</f>
        <v>#N/A</v>
      </c>
      <c r="R83" s="183" t="e">
        <f t="shared" si="107"/>
        <v>#N/A</v>
      </c>
      <c r="S83" s="13"/>
      <c r="T83" s="14"/>
      <c r="U83" s="15"/>
      <c r="V83" s="179">
        <f t="shared" si="105"/>
        <v>0</v>
      </c>
      <c r="W83" s="192"/>
      <c r="X83" s="22"/>
      <c r="Y83" s="16"/>
      <c r="Z83" s="16"/>
      <c r="AA83" s="16"/>
      <c r="AB83" s="16"/>
      <c r="AC83" s="16"/>
      <c r="AD83" s="16"/>
      <c r="AE83" s="16"/>
      <c r="AF83" s="16"/>
      <c r="AG83" s="16"/>
      <c r="AH83" s="177"/>
      <c r="AI83" s="178">
        <f t="shared" si="86"/>
        <v>0</v>
      </c>
      <c r="AJ83" s="179">
        <f t="shared" si="85"/>
        <v>0</v>
      </c>
      <c r="AK83" s="179">
        <f t="shared" si="87"/>
        <v>0</v>
      </c>
      <c r="AL83" s="179">
        <f t="shared" si="88"/>
        <v>0</v>
      </c>
      <c r="AM83" s="179">
        <f t="shared" si="89"/>
        <v>0</v>
      </c>
      <c r="AN83" s="179">
        <f t="shared" si="90"/>
        <v>0</v>
      </c>
      <c r="AO83" s="179">
        <f t="shared" si="91"/>
        <v>0</v>
      </c>
      <c r="AP83" s="179">
        <f t="shared" si="92"/>
        <v>0</v>
      </c>
      <c r="AQ83" s="179">
        <f t="shared" si="93"/>
        <v>0</v>
      </c>
      <c r="AR83" s="180">
        <f t="shared" si="94"/>
        <v>0</v>
      </c>
      <c r="AS83" s="181"/>
      <c r="AT83" s="166">
        <f t="shared" si="95"/>
        <v>0</v>
      </c>
      <c r="AU83" s="87">
        <f t="shared" si="96"/>
        <v>0</v>
      </c>
      <c r="AV83" s="87">
        <f t="shared" si="97"/>
        <v>0</v>
      </c>
      <c r="AW83" s="87">
        <f t="shared" si="98"/>
        <v>0</v>
      </c>
      <c r="AX83" s="87">
        <f t="shared" si="99"/>
        <v>0</v>
      </c>
      <c r="AY83" s="87">
        <f t="shared" si="100"/>
        <v>0</v>
      </c>
      <c r="AZ83" s="87">
        <f t="shared" si="101"/>
        <v>0</v>
      </c>
      <c r="BA83" s="87">
        <f t="shared" si="102"/>
        <v>0</v>
      </c>
      <c r="BB83" s="87">
        <f t="shared" si="103"/>
        <v>0</v>
      </c>
      <c r="BC83" s="157">
        <f t="shared" si="104"/>
        <v>0</v>
      </c>
      <c r="BD83" s="177"/>
      <c r="BE83" s="182" t="e" cm="1">
        <f t="array" ref="BE83">IF(AT83="no inundation",0,(_xlfn.XLOOKUP(AT83,Depths,_xlfn.XLOOKUP($G83,Structures,StructureDamages),,-1)+(AT83-MAX(IF(Depths&lt;AT83,Depths)))*(_xlfn.XLOOKUP(AT83,Depths,_xlfn.XLOOKUP($G83,Structures,StructureDamages),,1)-_xlfn.XLOOKUP(AT83,Depths,_xlfn.XLOOKUP($G83,Structures,StructureDamages),,-1))/(MIN(IF(Depths&gt;AT83,Depths))-MAX(IF(Depths&lt;AT83,Depths))))*$P83)</f>
        <v>#N/A</v>
      </c>
      <c r="BF83" s="183" t="e" cm="1">
        <f t="array" ref="BF83">IF(AU83="no inundation",0,(_xlfn.XLOOKUP(AU83,Depths,_xlfn.XLOOKUP($G83,Structures,StructureDamages),,-1)+(AU83-MAX(IF(Depths&lt;AU83,Depths)))*(_xlfn.XLOOKUP(AU83,Depths,_xlfn.XLOOKUP($G83,Structures,StructureDamages),,1)-_xlfn.XLOOKUP(AU83,Depths,_xlfn.XLOOKUP($G83,Structures,StructureDamages),,-1))/(MIN(IF(Depths&gt;AU83,Depths))-MAX(IF(Depths&lt;AU83,Depths))))*$P83)</f>
        <v>#N/A</v>
      </c>
      <c r="BG83" s="183" t="e" cm="1">
        <f t="array" ref="BG83">IF(AV83="no inundation",0,(_xlfn.XLOOKUP(AV83,Depths,_xlfn.XLOOKUP($G83,Structures,StructureDamages),,-1)+(AV83-MAX(IF(Depths&lt;AV83,Depths)))*(_xlfn.XLOOKUP(AV83,Depths,_xlfn.XLOOKUP($G83,Structures,StructureDamages),,1)-_xlfn.XLOOKUP(AV83,Depths,_xlfn.XLOOKUP($G83,Structures,StructureDamages),,-1))/(MIN(IF(Depths&gt;AV83,Depths))-MAX(IF(Depths&lt;AV83,Depths))))*$P83)</f>
        <v>#N/A</v>
      </c>
      <c r="BH83" s="183" t="e" cm="1">
        <f t="array" ref="BH83">IF(AW83="no inundation",0,(_xlfn.XLOOKUP(AW83,Depths,_xlfn.XLOOKUP($G83,Structures,StructureDamages),,-1)+(AW83-MAX(IF(Depths&lt;AW83,Depths)))*(_xlfn.XLOOKUP(AW83,Depths,_xlfn.XLOOKUP($G83,Structures,StructureDamages),,1)-_xlfn.XLOOKUP(AW83,Depths,_xlfn.XLOOKUP($G83,Structures,StructureDamages),,-1))/(MIN(IF(Depths&gt;AW83,Depths))-MAX(IF(Depths&lt;AW83,Depths))))*$P83)</f>
        <v>#N/A</v>
      </c>
      <c r="BI83" s="183" t="e" cm="1">
        <f t="array" ref="BI83">IF(AX83="no inundation",0,(_xlfn.XLOOKUP(AX83,Depths,_xlfn.XLOOKUP($G83,Structures,StructureDamages),,-1)+(AX83-MAX(IF(Depths&lt;AX83,Depths)))*(_xlfn.XLOOKUP(AX83,Depths,_xlfn.XLOOKUP($G83,Structures,StructureDamages),,1)-_xlfn.XLOOKUP(AX83,Depths,_xlfn.XLOOKUP($G83,Structures,StructureDamages),,-1))/(MIN(IF(Depths&gt;AX83,Depths))-MAX(IF(Depths&lt;AX83,Depths))))*$P83)</f>
        <v>#N/A</v>
      </c>
      <c r="BJ83" s="183" t="e" cm="1">
        <f t="array" ref="BJ83">IF(AY83="no inundation",0,(_xlfn.XLOOKUP(AY83,Depths,_xlfn.XLOOKUP($G83,Structures,StructureDamages),,-1)+(AY83-MAX(IF(Depths&lt;AY83,Depths)))*(_xlfn.XLOOKUP(AY83,Depths,_xlfn.XLOOKUP($G83,Structures,StructureDamages),,1)-_xlfn.XLOOKUP(AY83,Depths,_xlfn.XLOOKUP($G83,Structures,StructureDamages),,-1))/(MIN(IF(Depths&gt;AY83,Depths))-MAX(IF(Depths&lt;AY83,Depths))))*$P83)</f>
        <v>#N/A</v>
      </c>
      <c r="BK83" s="183" t="e" cm="1">
        <f t="array" ref="BK83">IF(AZ83="no inundation",0,(_xlfn.XLOOKUP(AZ83,Depths,_xlfn.XLOOKUP($G83,Structures,StructureDamages),,-1)+(AZ83-MAX(IF(Depths&lt;AZ83,Depths)))*(_xlfn.XLOOKUP(AZ83,Depths,_xlfn.XLOOKUP($G83,Structures,StructureDamages),,1)-_xlfn.XLOOKUP(AZ83,Depths,_xlfn.XLOOKUP($G83,Structures,StructureDamages),,-1))/(MIN(IF(Depths&gt;AZ83,Depths))-MAX(IF(Depths&lt;AZ83,Depths))))*$P83)</f>
        <v>#N/A</v>
      </c>
      <c r="BL83" s="183" t="e" cm="1">
        <f t="array" ref="BL83">IF(BA83="no inundation",0,(_xlfn.XLOOKUP(BA83,Depths,_xlfn.XLOOKUP($G83,Structures,StructureDamages),,-1)+(BA83-MAX(IF(Depths&lt;BA83,Depths)))*(_xlfn.XLOOKUP(BA83,Depths,_xlfn.XLOOKUP($G83,Structures,StructureDamages),,1)-_xlfn.XLOOKUP(BA83,Depths,_xlfn.XLOOKUP($G83,Structures,StructureDamages),,-1))/(MIN(IF(Depths&gt;BA83,Depths))-MAX(IF(Depths&lt;BA83,Depths))))*$P83)</f>
        <v>#N/A</v>
      </c>
      <c r="BM83" s="183" t="e" cm="1">
        <f t="array" ref="BM83">IF(BB83="no inundation",0,(_xlfn.XLOOKUP(BB83,Depths,_xlfn.XLOOKUP($G83,Structures,StructureDamages),,-1)+(BB83-MAX(IF(Depths&lt;BB83,Depths)))*(_xlfn.XLOOKUP(BB83,Depths,_xlfn.XLOOKUP($G83,Structures,StructureDamages),,1)-_xlfn.XLOOKUP(BB83,Depths,_xlfn.XLOOKUP($G83,Structures,StructureDamages),,-1))/(MIN(IF(Depths&gt;BB83,Depths))-MAX(IF(Depths&lt;BB83,Depths))))*$P83)</f>
        <v>#N/A</v>
      </c>
      <c r="BN83" s="184" t="e" cm="1">
        <f t="array" ref="BN83">IF(BC83="no inundation",0,(_xlfn.XLOOKUP(BC83,Depths,_xlfn.XLOOKUP($G83,Structures,StructureDamages),,-1)+(BC83-MAX(IF(Depths&lt;BC83,Depths)))*(_xlfn.XLOOKUP(BC83,Depths,_xlfn.XLOOKUP($G83,Structures,StructureDamages),,1)-_xlfn.XLOOKUP(BC83,Depths,_xlfn.XLOOKUP($G83,Structures,StructureDamages),,-1))/(MIN(IF(Depths&gt;BC83,Depths))-MAX(IF(Depths&lt;BC83,Depths))))*$P83)</f>
        <v>#N/A</v>
      </c>
      <c r="BO83" s="185"/>
      <c r="BP83" s="182" t="e" cm="1">
        <f t="array" ref="BP83">IF(AT83="no inundation",0,(_xlfn.XLOOKUP(AT83,Depths,_xlfn.XLOOKUP($G83,Structures,ContentDamages),,-1)+(AT83-MAX(IF(Depths&lt;AT83,Depths)))*(_xlfn.XLOOKUP(AT83,Depths,_xlfn.XLOOKUP($G83,Structures,ContentDamages),,1)-_xlfn.XLOOKUP(AT83,Depths,_xlfn.XLOOKUP($G83,Structures,ContentDamages),,-1))/(MIN(IF(Depths&gt;AT83,Depths))-MAX(IF(Depths&lt;AT83,Depths))))*$R83)</f>
        <v>#N/A</v>
      </c>
      <c r="BQ83" s="183" t="e" cm="1">
        <f t="array" ref="BQ83">IF(AU83="no inundation",0,(_xlfn.XLOOKUP(AU83,Depths,_xlfn.XLOOKUP($G83,Structures,ContentDamages),,-1)+(AU83-MAX(IF(Depths&lt;AU83,Depths)))*(_xlfn.XLOOKUP(AU83,Depths,_xlfn.XLOOKUP($G83,Structures,ContentDamages),,1)-_xlfn.XLOOKUP(AU83,Depths,_xlfn.XLOOKUP($G83,Structures,ContentDamages),,-1))/(MIN(IF(Depths&gt;AU83,Depths))-MAX(IF(Depths&lt;AU83,Depths))))*$R83)</f>
        <v>#N/A</v>
      </c>
      <c r="BR83" s="183" t="e" cm="1">
        <f t="array" ref="BR83">IF(AV83="no inundation",0,(_xlfn.XLOOKUP(AV83,Depths,_xlfn.XLOOKUP($G83,Structures,ContentDamages),,-1)+(AV83-MAX(IF(Depths&lt;AV83,Depths)))*(_xlfn.XLOOKUP(AV83,Depths,_xlfn.XLOOKUP($G83,Structures,ContentDamages),,1)-_xlfn.XLOOKUP(AV83,Depths,_xlfn.XLOOKUP($G83,Structures,ContentDamages),,-1))/(MIN(IF(Depths&gt;AV83,Depths))-MAX(IF(Depths&lt;AV83,Depths))))*$R83)</f>
        <v>#N/A</v>
      </c>
      <c r="BS83" s="183" t="e" cm="1">
        <f t="array" ref="BS83">IF(AW83="no inundation",0,(_xlfn.XLOOKUP(AW83,Depths,_xlfn.XLOOKUP($G83,Structures,ContentDamages),,-1)+(AW83-MAX(IF(Depths&lt;AW83,Depths)))*(_xlfn.XLOOKUP(AW83,Depths,_xlfn.XLOOKUP($G83,Structures,ContentDamages),,1)-_xlfn.XLOOKUP(AW83,Depths,_xlfn.XLOOKUP($G83,Structures,ContentDamages),,-1))/(MIN(IF(Depths&gt;AW83,Depths))-MAX(IF(Depths&lt;AW83,Depths))))*$R83)</f>
        <v>#N/A</v>
      </c>
      <c r="BT83" s="183" t="e" cm="1">
        <f t="array" ref="BT83">IF(AX83="no inundation",0,(_xlfn.XLOOKUP(AX83,Depths,_xlfn.XLOOKUP($G83,Structures,ContentDamages),,-1)+(AX83-MAX(IF(Depths&lt;AX83,Depths)))*(_xlfn.XLOOKUP(AX83,Depths,_xlfn.XLOOKUP($G83,Structures,ContentDamages),,1)-_xlfn.XLOOKUP(AX83,Depths,_xlfn.XLOOKUP($G83,Structures,ContentDamages),,-1))/(MIN(IF(Depths&gt;AX83,Depths))-MAX(IF(Depths&lt;AX83,Depths))))*$R83)</f>
        <v>#N/A</v>
      </c>
      <c r="BU83" s="183" t="e" cm="1">
        <f t="array" ref="BU83">IF(AY83="no inundation",0,(_xlfn.XLOOKUP(AY83,Depths,_xlfn.XLOOKUP($G83,Structures,ContentDamages),,-1)+(AY83-MAX(IF(Depths&lt;AY83,Depths)))*(_xlfn.XLOOKUP(AY83,Depths,_xlfn.XLOOKUP($G83,Structures,ContentDamages),,1)-_xlfn.XLOOKUP(AY83,Depths,_xlfn.XLOOKUP($G83,Structures,ContentDamages),,-1))/(MIN(IF(Depths&gt;AY83,Depths))-MAX(IF(Depths&lt;AY83,Depths))))*$R83)</f>
        <v>#N/A</v>
      </c>
      <c r="BV83" s="183" t="e" cm="1">
        <f t="array" ref="BV83">IF(AZ83="no inundation",0,(_xlfn.XLOOKUP(AZ83,Depths,_xlfn.XLOOKUP($G83,Structures,ContentDamages),,-1)+(AZ83-MAX(IF(Depths&lt;AZ83,Depths)))*(_xlfn.XLOOKUP(AZ83,Depths,_xlfn.XLOOKUP($G83,Structures,ContentDamages),,1)-_xlfn.XLOOKUP(AZ83,Depths,_xlfn.XLOOKUP($G83,Structures,ContentDamages),,-1))/(MIN(IF(Depths&gt;AZ83,Depths))-MAX(IF(Depths&lt;AZ83,Depths))))*$R83)</f>
        <v>#N/A</v>
      </c>
      <c r="BW83" s="183" t="e" cm="1">
        <f t="array" ref="BW83">IF(BA83="no inundation",0,(_xlfn.XLOOKUP(BA83,Depths,_xlfn.XLOOKUP($G83,Structures,ContentDamages),,-1)+(BA83-MAX(IF(Depths&lt;BA83,Depths)))*(_xlfn.XLOOKUP(BA83,Depths,_xlfn.XLOOKUP($G83,Structures,ContentDamages),,1)-_xlfn.XLOOKUP(BA83,Depths,_xlfn.XLOOKUP($G83,Structures,ContentDamages),,-1))/(MIN(IF(Depths&gt;BA83,Depths))-MAX(IF(Depths&lt;BA83,Depths))))*$R83)</f>
        <v>#N/A</v>
      </c>
      <c r="BX83" s="183" t="e" cm="1">
        <f t="array" ref="BX83">IF(BB83="no inundation",0,(_xlfn.XLOOKUP(BB83,Depths,_xlfn.XLOOKUP($G83,Structures,ContentDamages),,-1)+(BB83-MAX(IF(Depths&lt;BB83,Depths)))*(_xlfn.XLOOKUP(BB83,Depths,_xlfn.XLOOKUP($G83,Structures,ContentDamages),,1)-_xlfn.XLOOKUP(BB83,Depths,_xlfn.XLOOKUP($G83,Structures,ContentDamages),,-1))/(MIN(IF(Depths&gt;BB83,Depths))-MAX(IF(Depths&lt;BB83,Depths))))*$R83)</f>
        <v>#N/A</v>
      </c>
      <c r="BY83" s="183" t="e" cm="1">
        <f t="array" ref="BY83">IF(BC83="no inundation",0,(_xlfn.XLOOKUP(BC83,Depths,_xlfn.XLOOKUP($G83,Structures,ContentDamages),,-1)+(BC83-MAX(IF(Depths&lt;BC83,Depths)))*(_xlfn.XLOOKUP(BC83,Depths,_xlfn.XLOOKUP($G83,Structures,ContentDamages),,1)-_xlfn.XLOOKUP(BC83,Depths,_xlfn.XLOOKUP($G83,Structures,ContentDamages),,-1))/(MIN(IF(Depths&gt;BC83,Depths))-MAX(IF(Depths&lt;BC83,Depths))))*$R83)</f>
        <v>#N/A</v>
      </c>
      <c r="BZ83" s="181"/>
      <c r="CA83" s="182" t="e">
        <f t="shared" si="74"/>
        <v>#N/A</v>
      </c>
      <c r="CB83" s="183" t="e">
        <f t="shared" si="75"/>
        <v>#N/A</v>
      </c>
      <c r="CC83" s="183" t="e">
        <f t="shared" si="76"/>
        <v>#N/A</v>
      </c>
      <c r="CD83" s="183" t="e">
        <f t="shared" si="77"/>
        <v>#N/A</v>
      </c>
      <c r="CE83" s="183" t="e">
        <f t="shared" si="78"/>
        <v>#N/A</v>
      </c>
      <c r="CF83" s="183" t="e">
        <f t="shared" si="79"/>
        <v>#N/A</v>
      </c>
      <c r="CG83" s="183" t="e">
        <f t="shared" si="80"/>
        <v>#N/A</v>
      </c>
      <c r="CH83" s="183" t="e">
        <f t="shared" si="81"/>
        <v>#N/A</v>
      </c>
      <c r="CI83" s="183" t="e">
        <f t="shared" si="82"/>
        <v>#N/A</v>
      </c>
      <c r="CJ83" s="184" t="e">
        <f t="shared" si="83"/>
        <v>#N/A</v>
      </c>
      <c r="CK83" s="177"/>
    </row>
    <row r="84" spans="5:89" ht="16.5" customHeight="1" x14ac:dyDescent="0.35">
      <c r="E84" s="33" t="s">
        <v>3</v>
      </c>
      <c r="F84" s="35" t="s">
        <v>3</v>
      </c>
      <c r="G84" s="10" t="s">
        <v>200</v>
      </c>
      <c r="H84" s="11" t="s">
        <v>200</v>
      </c>
      <c r="I84" s="12"/>
      <c r="J84" s="14"/>
      <c r="K84" s="26"/>
      <c r="L84" s="12"/>
      <c r="M84" s="14"/>
      <c r="N84" s="138"/>
      <c r="O84" s="140"/>
      <c r="P84" s="195">
        <f t="shared" si="106"/>
        <v>0</v>
      </c>
      <c r="Q84" s="20" t="e">
        <f>_xlfn.XLOOKUP(G84,'Content to Structure Ratios'!$D$3:$D$55,'Content to Structure Ratios'!$E$3:$E$55)</f>
        <v>#N/A</v>
      </c>
      <c r="R84" s="183" t="e">
        <f t="shared" si="107"/>
        <v>#N/A</v>
      </c>
      <c r="S84" s="13"/>
      <c r="T84" s="14"/>
      <c r="U84" s="15"/>
      <c r="V84" s="179">
        <f t="shared" si="105"/>
        <v>0</v>
      </c>
      <c r="W84" s="192"/>
      <c r="X84" s="22"/>
      <c r="Y84" s="16"/>
      <c r="Z84" s="16"/>
      <c r="AA84" s="16"/>
      <c r="AB84" s="16"/>
      <c r="AC84" s="16"/>
      <c r="AD84" s="16"/>
      <c r="AE84" s="16"/>
      <c r="AF84" s="16"/>
      <c r="AG84" s="16"/>
      <c r="AH84" s="177"/>
      <c r="AI84" s="178">
        <f t="shared" si="86"/>
        <v>0</v>
      </c>
      <c r="AJ84" s="179">
        <f t="shared" ref="AJ84:AJ115" si="108">(Y84-$S84)</f>
        <v>0</v>
      </c>
      <c r="AK84" s="179">
        <f t="shared" si="87"/>
        <v>0</v>
      </c>
      <c r="AL84" s="179">
        <f t="shared" si="88"/>
        <v>0</v>
      </c>
      <c r="AM84" s="179">
        <f t="shared" si="89"/>
        <v>0</v>
      </c>
      <c r="AN84" s="179">
        <f t="shared" si="90"/>
        <v>0</v>
      </c>
      <c r="AO84" s="179">
        <f t="shared" si="91"/>
        <v>0</v>
      </c>
      <c r="AP84" s="179">
        <f t="shared" si="92"/>
        <v>0</v>
      </c>
      <c r="AQ84" s="179">
        <f t="shared" si="93"/>
        <v>0</v>
      </c>
      <c r="AR84" s="180">
        <f t="shared" si="94"/>
        <v>0</v>
      </c>
      <c r="AS84" s="181"/>
      <c r="AT84" s="166">
        <f t="shared" si="95"/>
        <v>0</v>
      </c>
      <c r="AU84" s="87">
        <f t="shared" si="96"/>
        <v>0</v>
      </c>
      <c r="AV84" s="87">
        <f t="shared" si="97"/>
        <v>0</v>
      </c>
      <c r="AW84" s="87">
        <f t="shared" si="98"/>
        <v>0</v>
      </c>
      <c r="AX84" s="87">
        <f t="shared" si="99"/>
        <v>0</v>
      </c>
      <c r="AY84" s="87">
        <f t="shared" si="100"/>
        <v>0</v>
      </c>
      <c r="AZ84" s="87">
        <f t="shared" si="101"/>
        <v>0</v>
      </c>
      <c r="BA84" s="87">
        <f t="shared" si="102"/>
        <v>0</v>
      </c>
      <c r="BB84" s="87">
        <f t="shared" si="103"/>
        <v>0</v>
      </c>
      <c r="BC84" s="157">
        <f t="shared" si="104"/>
        <v>0</v>
      </c>
      <c r="BD84" s="177"/>
      <c r="BE84" s="182" t="e" cm="1">
        <f t="array" ref="BE84">IF(AT84="no inundation",0,(_xlfn.XLOOKUP(AT84,Depths,_xlfn.XLOOKUP($G84,Structures,StructureDamages),,-1)+(AT84-MAX(IF(Depths&lt;AT84,Depths)))*(_xlfn.XLOOKUP(AT84,Depths,_xlfn.XLOOKUP($G84,Structures,StructureDamages),,1)-_xlfn.XLOOKUP(AT84,Depths,_xlfn.XLOOKUP($G84,Structures,StructureDamages),,-1))/(MIN(IF(Depths&gt;AT84,Depths))-MAX(IF(Depths&lt;AT84,Depths))))*$P84)</f>
        <v>#N/A</v>
      </c>
      <c r="BF84" s="183" t="e" cm="1">
        <f t="array" ref="BF84">IF(AU84="no inundation",0,(_xlfn.XLOOKUP(AU84,Depths,_xlfn.XLOOKUP($G84,Structures,StructureDamages),,-1)+(AU84-MAX(IF(Depths&lt;AU84,Depths)))*(_xlfn.XLOOKUP(AU84,Depths,_xlfn.XLOOKUP($G84,Structures,StructureDamages),,1)-_xlfn.XLOOKUP(AU84,Depths,_xlfn.XLOOKUP($G84,Structures,StructureDamages),,-1))/(MIN(IF(Depths&gt;AU84,Depths))-MAX(IF(Depths&lt;AU84,Depths))))*$P84)</f>
        <v>#N/A</v>
      </c>
      <c r="BG84" s="183" t="e" cm="1">
        <f t="array" ref="BG84">IF(AV84="no inundation",0,(_xlfn.XLOOKUP(AV84,Depths,_xlfn.XLOOKUP($G84,Structures,StructureDamages),,-1)+(AV84-MAX(IF(Depths&lt;AV84,Depths)))*(_xlfn.XLOOKUP(AV84,Depths,_xlfn.XLOOKUP($G84,Structures,StructureDamages),,1)-_xlfn.XLOOKUP(AV84,Depths,_xlfn.XLOOKUP($G84,Structures,StructureDamages),,-1))/(MIN(IF(Depths&gt;AV84,Depths))-MAX(IF(Depths&lt;AV84,Depths))))*$P84)</f>
        <v>#N/A</v>
      </c>
      <c r="BH84" s="183" t="e" cm="1">
        <f t="array" ref="BH84">IF(AW84="no inundation",0,(_xlfn.XLOOKUP(AW84,Depths,_xlfn.XLOOKUP($G84,Structures,StructureDamages),,-1)+(AW84-MAX(IF(Depths&lt;AW84,Depths)))*(_xlfn.XLOOKUP(AW84,Depths,_xlfn.XLOOKUP($G84,Structures,StructureDamages),,1)-_xlfn.XLOOKUP(AW84,Depths,_xlfn.XLOOKUP($G84,Structures,StructureDamages),,-1))/(MIN(IF(Depths&gt;AW84,Depths))-MAX(IF(Depths&lt;AW84,Depths))))*$P84)</f>
        <v>#N/A</v>
      </c>
      <c r="BI84" s="183" t="e" cm="1">
        <f t="array" ref="BI84">IF(AX84="no inundation",0,(_xlfn.XLOOKUP(AX84,Depths,_xlfn.XLOOKUP($G84,Structures,StructureDamages),,-1)+(AX84-MAX(IF(Depths&lt;AX84,Depths)))*(_xlfn.XLOOKUP(AX84,Depths,_xlfn.XLOOKUP($G84,Structures,StructureDamages),,1)-_xlfn.XLOOKUP(AX84,Depths,_xlfn.XLOOKUP($G84,Structures,StructureDamages),,-1))/(MIN(IF(Depths&gt;AX84,Depths))-MAX(IF(Depths&lt;AX84,Depths))))*$P84)</f>
        <v>#N/A</v>
      </c>
      <c r="BJ84" s="183" t="e" cm="1">
        <f t="array" ref="BJ84">IF(AY84="no inundation",0,(_xlfn.XLOOKUP(AY84,Depths,_xlfn.XLOOKUP($G84,Structures,StructureDamages),,-1)+(AY84-MAX(IF(Depths&lt;AY84,Depths)))*(_xlfn.XLOOKUP(AY84,Depths,_xlfn.XLOOKUP($G84,Structures,StructureDamages),,1)-_xlfn.XLOOKUP(AY84,Depths,_xlfn.XLOOKUP($G84,Structures,StructureDamages),,-1))/(MIN(IF(Depths&gt;AY84,Depths))-MAX(IF(Depths&lt;AY84,Depths))))*$P84)</f>
        <v>#N/A</v>
      </c>
      <c r="BK84" s="183" t="e" cm="1">
        <f t="array" ref="BK84">IF(AZ84="no inundation",0,(_xlfn.XLOOKUP(AZ84,Depths,_xlfn.XLOOKUP($G84,Structures,StructureDamages),,-1)+(AZ84-MAX(IF(Depths&lt;AZ84,Depths)))*(_xlfn.XLOOKUP(AZ84,Depths,_xlfn.XLOOKUP($G84,Structures,StructureDamages),,1)-_xlfn.XLOOKUP(AZ84,Depths,_xlfn.XLOOKUP($G84,Structures,StructureDamages),,-1))/(MIN(IF(Depths&gt;AZ84,Depths))-MAX(IF(Depths&lt;AZ84,Depths))))*$P84)</f>
        <v>#N/A</v>
      </c>
      <c r="BL84" s="183" t="e" cm="1">
        <f t="array" ref="BL84">IF(BA84="no inundation",0,(_xlfn.XLOOKUP(BA84,Depths,_xlfn.XLOOKUP($G84,Structures,StructureDamages),,-1)+(BA84-MAX(IF(Depths&lt;BA84,Depths)))*(_xlfn.XLOOKUP(BA84,Depths,_xlfn.XLOOKUP($G84,Structures,StructureDamages),,1)-_xlfn.XLOOKUP(BA84,Depths,_xlfn.XLOOKUP($G84,Structures,StructureDamages),,-1))/(MIN(IF(Depths&gt;BA84,Depths))-MAX(IF(Depths&lt;BA84,Depths))))*$P84)</f>
        <v>#N/A</v>
      </c>
      <c r="BM84" s="183" t="e" cm="1">
        <f t="array" ref="BM84">IF(BB84="no inundation",0,(_xlfn.XLOOKUP(BB84,Depths,_xlfn.XLOOKUP($G84,Structures,StructureDamages),,-1)+(BB84-MAX(IF(Depths&lt;BB84,Depths)))*(_xlfn.XLOOKUP(BB84,Depths,_xlfn.XLOOKUP($G84,Structures,StructureDamages),,1)-_xlfn.XLOOKUP(BB84,Depths,_xlfn.XLOOKUP($G84,Structures,StructureDamages),,-1))/(MIN(IF(Depths&gt;BB84,Depths))-MAX(IF(Depths&lt;BB84,Depths))))*$P84)</f>
        <v>#N/A</v>
      </c>
      <c r="BN84" s="184" t="e" cm="1">
        <f t="array" ref="BN84">IF(BC84="no inundation",0,(_xlfn.XLOOKUP(BC84,Depths,_xlfn.XLOOKUP($G84,Structures,StructureDamages),,-1)+(BC84-MAX(IF(Depths&lt;BC84,Depths)))*(_xlfn.XLOOKUP(BC84,Depths,_xlfn.XLOOKUP($G84,Structures,StructureDamages),,1)-_xlfn.XLOOKUP(BC84,Depths,_xlfn.XLOOKUP($G84,Structures,StructureDamages),,-1))/(MIN(IF(Depths&gt;BC84,Depths))-MAX(IF(Depths&lt;BC84,Depths))))*$P84)</f>
        <v>#N/A</v>
      </c>
      <c r="BO84" s="185"/>
      <c r="BP84" s="182" t="e" cm="1">
        <f t="array" ref="BP84">IF(AT84="no inundation",0,(_xlfn.XLOOKUP(AT84,Depths,_xlfn.XLOOKUP($G84,Structures,ContentDamages),,-1)+(AT84-MAX(IF(Depths&lt;AT84,Depths)))*(_xlfn.XLOOKUP(AT84,Depths,_xlfn.XLOOKUP($G84,Structures,ContentDamages),,1)-_xlfn.XLOOKUP(AT84,Depths,_xlfn.XLOOKUP($G84,Structures,ContentDamages),,-1))/(MIN(IF(Depths&gt;AT84,Depths))-MAX(IF(Depths&lt;AT84,Depths))))*$R84)</f>
        <v>#N/A</v>
      </c>
      <c r="BQ84" s="183" t="e" cm="1">
        <f t="array" ref="BQ84">IF(AU84="no inundation",0,(_xlfn.XLOOKUP(AU84,Depths,_xlfn.XLOOKUP($G84,Structures,ContentDamages),,-1)+(AU84-MAX(IF(Depths&lt;AU84,Depths)))*(_xlfn.XLOOKUP(AU84,Depths,_xlfn.XLOOKUP($G84,Structures,ContentDamages),,1)-_xlfn.XLOOKUP(AU84,Depths,_xlfn.XLOOKUP($G84,Structures,ContentDamages),,-1))/(MIN(IF(Depths&gt;AU84,Depths))-MAX(IF(Depths&lt;AU84,Depths))))*$R84)</f>
        <v>#N/A</v>
      </c>
      <c r="BR84" s="183" t="e" cm="1">
        <f t="array" ref="BR84">IF(AV84="no inundation",0,(_xlfn.XLOOKUP(AV84,Depths,_xlfn.XLOOKUP($G84,Structures,ContentDamages),,-1)+(AV84-MAX(IF(Depths&lt;AV84,Depths)))*(_xlfn.XLOOKUP(AV84,Depths,_xlfn.XLOOKUP($G84,Structures,ContentDamages),,1)-_xlfn.XLOOKUP(AV84,Depths,_xlfn.XLOOKUP($G84,Structures,ContentDamages),,-1))/(MIN(IF(Depths&gt;AV84,Depths))-MAX(IF(Depths&lt;AV84,Depths))))*$R84)</f>
        <v>#N/A</v>
      </c>
      <c r="BS84" s="183" t="e" cm="1">
        <f t="array" ref="BS84">IF(AW84="no inundation",0,(_xlfn.XLOOKUP(AW84,Depths,_xlfn.XLOOKUP($G84,Structures,ContentDamages),,-1)+(AW84-MAX(IF(Depths&lt;AW84,Depths)))*(_xlfn.XLOOKUP(AW84,Depths,_xlfn.XLOOKUP($G84,Structures,ContentDamages),,1)-_xlfn.XLOOKUP(AW84,Depths,_xlfn.XLOOKUP($G84,Structures,ContentDamages),,-1))/(MIN(IF(Depths&gt;AW84,Depths))-MAX(IF(Depths&lt;AW84,Depths))))*$R84)</f>
        <v>#N/A</v>
      </c>
      <c r="BT84" s="183" t="e" cm="1">
        <f t="array" ref="BT84">IF(AX84="no inundation",0,(_xlfn.XLOOKUP(AX84,Depths,_xlfn.XLOOKUP($G84,Structures,ContentDamages),,-1)+(AX84-MAX(IF(Depths&lt;AX84,Depths)))*(_xlfn.XLOOKUP(AX84,Depths,_xlfn.XLOOKUP($G84,Structures,ContentDamages),,1)-_xlfn.XLOOKUP(AX84,Depths,_xlfn.XLOOKUP($G84,Structures,ContentDamages),,-1))/(MIN(IF(Depths&gt;AX84,Depths))-MAX(IF(Depths&lt;AX84,Depths))))*$R84)</f>
        <v>#N/A</v>
      </c>
      <c r="BU84" s="183" t="e" cm="1">
        <f t="array" ref="BU84">IF(AY84="no inundation",0,(_xlfn.XLOOKUP(AY84,Depths,_xlfn.XLOOKUP($G84,Structures,ContentDamages),,-1)+(AY84-MAX(IF(Depths&lt;AY84,Depths)))*(_xlfn.XLOOKUP(AY84,Depths,_xlfn.XLOOKUP($G84,Structures,ContentDamages),,1)-_xlfn.XLOOKUP(AY84,Depths,_xlfn.XLOOKUP($G84,Structures,ContentDamages),,-1))/(MIN(IF(Depths&gt;AY84,Depths))-MAX(IF(Depths&lt;AY84,Depths))))*$R84)</f>
        <v>#N/A</v>
      </c>
      <c r="BV84" s="183" t="e" cm="1">
        <f t="array" ref="BV84">IF(AZ84="no inundation",0,(_xlfn.XLOOKUP(AZ84,Depths,_xlfn.XLOOKUP($G84,Structures,ContentDamages),,-1)+(AZ84-MAX(IF(Depths&lt;AZ84,Depths)))*(_xlfn.XLOOKUP(AZ84,Depths,_xlfn.XLOOKUP($G84,Structures,ContentDamages),,1)-_xlfn.XLOOKUP(AZ84,Depths,_xlfn.XLOOKUP($G84,Structures,ContentDamages),,-1))/(MIN(IF(Depths&gt;AZ84,Depths))-MAX(IF(Depths&lt;AZ84,Depths))))*$R84)</f>
        <v>#N/A</v>
      </c>
      <c r="BW84" s="183" t="e" cm="1">
        <f t="array" ref="BW84">IF(BA84="no inundation",0,(_xlfn.XLOOKUP(BA84,Depths,_xlfn.XLOOKUP($G84,Structures,ContentDamages),,-1)+(BA84-MAX(IF(Depths&lt;BA84,Depths)))*(_xlfn.XLOOKUP(BA84,Depths,_xlfn.XLOOKUP($G84,Structures,ContentDamages),,1)-_xlfn.XLOOKUP(BA84,Depths,_xlfn.XLOOKUP($G84,Structures,ContentDamages),,-1))/(MIN(IF(Depths&gt;BA84,Depths))-MAX(IF(Depths&lt;BA84,Depths))))*$R84)</f>
        <v>#N/A</v>
      </c>
      <c r="BX84" s="183" t="e" cm="1">
        <f t="array" ref="BX84">IF(BB84="no inundation",0,(_xlfn.XLOOKUP(BB84,Depths,_xlfn.XLOOKUP($G84,Structures,ContentDamages),,-1)+(BB84-MAX(IF(Depths&lt;BB84,Depths)))*(_xlfn.XLOOKUP(BB84,Depths,_xlfn.XLOOKUP($G84,Structures,ContentDamages),,1)-_xlfn.XLOOKUP(BB84,Depths,_xlfn.XLOOKUP($G84,Structures,ContentDamages),,-1))/(MIN(IF(Depths&gt;BB84,Depths))-MAX(IF(Depths&lt;BB84,Depths))))*$R84)</f>
        <v>#N/A</v>
      </c>
      <c r="BY84" s="183" t="e" cm="1">
        <f t="array" ref="BY84">IF(BC84="no inundation",0,(_xlfn.XLOOKUP(BC84,Depths,_xlfn.XLOOKUP($G84,Structures,ContentDamages),,-1)+(BC84-MAX(IF(Depths&lt;BC84,Depths)))*(_xlfn.XLOOKUP(BC84,Depths,_xlfn.XLOOKUP($G84,Structures,ContentDamages),,1)-_xlfn.XLOOKUP(BC84,Depths,_xlfn.XLOOKUP($G84,Structures,ContentDamages),,-1))/(MIN(IF(Depths&gt;BC84,Depths))-MAX(IF(Depths&lt;BC84,Depths))))*$R84)</f>
        <v>#N/A</v>
      </c>
      <c r="BZ84" s="181"/>
      <c r="CA84" s="182" t="e">
        <f t="shared" si="74"/>
        <v>#N/A</v>
      </c>
      <c r="CB84" s="183" t="e">
        <f t="shared" si="75"/>
        <v>#N/A</v>
      </c>
      <c r="CC84" s="183" t="e">
        <f t="shared" si="76"/>
        <v>#N/A</v>
      </c>
      <c r="CD84" s="183" t="e">
        <f t="shared" si="77"/>
        <v>#N/A</v>
      </c>
      <c r="CE84" s="183" t="e">
        <f t="shared" si="78"/>
        <v>#N/A</v>
      </c>
      <c r="CF84" s="183" t="e">
        <f t="shared" si="79"/>
        <v>#N/A</v>
      </c>
      <c r="CG84" s="183" t="e">
        <f t="shared" si="80"/>
        <v>#N/A</v>
      </c>
      <c r="CH84" s="183" t="e">
        <f t="shared" si="81"/>
        <v>#N/A</v>
      </c>
      <c r="CI84" s="183" t="e">
        <f t="shared" si="82"/>
        <v>#N/A</v>
      </c>
      <c r="CJ84" s="184" t="e">
        <f t="shared" si="83"/>
        <v>#N/A</v>
      </c>
      <c r="CK84" s="177"/>
    </row>
    <row r="85" spans="5:89" ht="16.5" customHeight="1" x14ac:dyDescent="0.35">
      <c r="E85" s="33" t="s">
        <v>3</v>
      </c>
      <c r="F85" s="35" t="s">
        <v>3</v>
      </c>
      <c r="G85" s="10" t="s">
        <v>200</v>
      </c>
      <c r="H85" s="11" t="s">
        <v>200</v>
      </c>
      <c r="I85" s="12"/>
      <c r="J85" s="14"/>
      <c r="K85" s="26"/>
      <c r="L85" s="12"/>
      <c r="M85" s="14"/>
      <c r="N85" s="138"/>
      <c r="O85" s="140"/>
      <c r="P85" s="195">
        <f t="shared" si="106"/>
        <v>0</v>
      </c>
      <c r="Q85" s="20" t="e">
        <f>_xlfn.XLOOKUP(G85,'Content to Structure Ratios'!$D$3:$D$55,'Content to Structure Ratios'!$E$3:$E$55)</f>
        <v>#N/A</v>
      </c>
      <c r="R85" s="183" t="e">
        <f t="shared" si="107"/>
        <v>#N/A</v>
      </c>
      <c r="S85" s="13"/>
      <c r="T85" s="14"/>
      <c r="U85" s="15"/>
      <c r="V85" s="179">
        <f t="shared" si="105"/>
        <v>0</v>
      </c>
      <c r="W85" s="192"/>
      <c r="X85" s="22"/>
      <c r="Y85" s="16"/>
      <c r="Z85" s="16"/>
      <c r="AA85" s="16"/>
      <c r="AB85" s="16"/>
      <c r="AC85" s="16"/>
      <c r="AD85" s="16"/>
      <c r="AE85" s="16"/>
      <c r="AF85" s="16"/>
      <c r="AG85" s="16"/>
      <c r="AH85" s="177"/>
      <c r="AI85" s="178">
        <f t="shared" ref="AI85:AI116" si="109">(X85-$S85)</f>
        <v>0</v>
      </c>
      <c r="AJ85" s="179">
        <f t="shared" si="108"/>
        <v>0</v>
      </c>
      <c r="AK85" s="179">
        <f t="shared" ref="AK85:AK116" si="110">(Z85-$S85)</f>
        <v>0</v>
      </c>
      <c r="AL85" s="179">
        <f t="shared" ref="AL85:AL116" si="111">(AA85-$S85)</f>
        <v>0</v>
      </c>
      <c r="AM85" s="179">
        <f t="shared" ref="AM85:AM116" si="112">(AB85-$S85)</f>
        <v>0</v>
      </c>
      <c r="AN85" s="179">
        <f t="shared" ref="AN85:AN116" si="113">(AC85-$S85)</f>
        <v>0</v>
      </c>
      <c r="AO85" s="179">
        <f t="shared" ref="AO85:AO116" si="114">(AD85-$S85)</f>
        <v>0</v>
      </c>
      <c r="AP85" s="179">
        <f t="shared" ref="AP85:AP116" si="115">(AE85-$S85)</f>
        <v>0</v>
      </c>
      <c r="AQ85" s="179">
        <f t="shared" ref="AQ85:AQ116" si="116">(AF85-$S85)</f>
        <v>0</v>
      </c>
      <c r="AR85" s="180">
        <f t="shared" ref="AR85:AR116" si="117">(AG85-$S85)</f>
        <v>0</v>
      </c>
      <c r="AS85" s="181"/>
      <c r="AT85" s="166">
        <f t="shared" ref="AT85:AT116" si="118">IF((X85-$S85)&lt;$U85,"no inundation",X85-$S85)</f>
        <v>0</v>
      </c>
      <c r="AU85" s="87">
        <f t="shared" ref="AU85:AU116" si="119">IF((Y85-$S85)&lt;$U85,"no inundation",Y85-$S85)</f>
        <v>0</v>
      </c>
      <c r="AV85" s="87">
        <f t="shared" ref="AV85:AV116" si="120">IF((Z85-$S85)&lt;$U85,"no inundation",Z85-$S85)</f>
        <v>0</v>
      </c>
      <c r="AW85" s="87">
        <f t="shared" ref="AW85:AW116" si="121">IF((AA85-$S85)&lt;$U85,"no inundation",AA85-$S85)</f>
        <v>0</v>
      </c>
      <c r="AX85" s="87">
        <f t="shared" ref="AX85:AX116" si="122">IF((AB85-$S85)&lt;$U85,"no inundation",AB85-$S85)</f>
        <v>0</v>
      </c>
      <c r="AY85" s="87">
        <f t="shared" ref="AY85:AY116" si="123">IF((AC85-$S85)&lt;$U85,"no inundation",AC85-$S85)</f>
        <v>0</v>
      </c>
      <c r="AZ85" s="87">
        <f t="shared" ref="AZ85:AZ116" si="124">IF((AD85-$S85)&lt;$U85,"no inundation",AD85-$S85)</f>
        <v>0</v>
      </c>
      <c r="BA85" s="87">
        <f t="shared" ref="BA85:BA116" si="125">IF((AE85-$S85)&lt;$U85,"no inundation",AE85-$S85)</f>
        <v>0</v>
      </c>
      <c r="BB85" s="87">
        <f t="shared" ref="BB85:BB116" si="126">IF((AF85-$S85)&lt;$U85,"no inundation",AF85-$S85)</f>
        <v>0</v>
      </c>
      <c r="BC85" s="157">
        <f t="shared" ref="BC85:BC116" si="127">IF((AG85-$S85)&lt;$U85,"no inundation",AG85-$S85)</f>
        <v>0</v>
      </c>
      <c r="BD85" s="177"/>
      <c r="BE85" s="182" t="e" cm="1">
        <f t="array" ref="BE85">IF(AT85="no inundation",0,(_xlfn.XLOOKUP(AT85,Depths,_xlfn.XLOOKUP($G85,Structures,StructureDamages),,-1)+(AT85-MAX(IF(Depths&lt;AT85,Depths)))*(_xlfn.XLOOKUP(AT85,Depths,_xlfn.XLOOKUP($G85,Structures,StructureDamages),,1)-_xlfn.XLOOKUP(AT85,Depths,_xlfn.XLOOKUP($G85,Structures,StructureDamages),,-1))/(MIN(IF(Depths&gt;AT85,Depths))-MAX(IF(Depths&lt;AT85,Depths))))*$P85)</f>
        <v>#N/A</v>
      </c>
      <c r="BF85" s="183" t="e" cm="1">
        <f t="array" ref="BF85">IF(AU85="no inundation",0,(_xlfn.XLOOKUP(AU85,Depths,_xlfn.XLOOKUP($G85,Structures,StructureDamages),,-1)+(AU85-MAX(IF(Depths&lt;AU85,Depths)))*(_xlfn.XLOOKUP(AU85,Depths,_xlfn.XLOOKUP($G85,Structures,StructureDamages),,1)-_xlfn.XLOOKUP(AU85,Depths,_xlfn.XLOOKUP($G85,Structures,StructureDamages),,-1))/(MIN(IF(Depths&gt;AU85,Depths))-MAX(IF(Depths&lt;AU85,Depths))))*$P85)</f>
        <v>#N/A</v>
      </c>
      <c r="BG85" s="183" t="e" cm="1">
        <f t="array" ref="BG85">IF(AV85="no inundation",0,(_xlfn.XLOOKUP(AV85,Depths,_xlfn.XLOOKUP($G85,Structures,StructureDamages),,-1)+(AV85-MAX(IF(Depths&lt;AV85,Depths)))*(_xlfn.XLOOKUP(AV85,Depths,_xlfn.XLOOKUP($G85,Structures,StructureDamages),,1)-_xlfn.XLOOKUP(AV85,Depths,_xlfn.XLOOKUP($G85,Structures,StructureDamages),,-1))/(MIN(IF(Depths&gt;AV85,Depths))-MAX(IF(Depths&lt;AV85,Depths))))*$P85)</f>
        <v>#N/A</v>
      </c>
      <c r="BH85" s="183" t="e" cm="1">
        <f t="array" ref="BH85">IF(AW85="no inundation",0,(_xlfn.XLOOKUP(AW85,Depths,_xlfn.XLOOKUP($G85,Structures,StructureDamages),,-1)+(AW85-MAX(IF(Depths&lt;AW85,Depths)))*(_xlfn.XLOOKUP(AW85,Depths,_xlfn.XLOOKUP($G85,Structures,StructureDamages),,1)-_xlfn.XLOOKUP(AW85,Depths,_xlfn.XLOOKUP($G85,Structures,StructureDamages),,-1))/(MIN(IF(Depths&gt;AW85,Depths))-MAX(IF(Depths&lt;AW85,Depths))))*$P85)</f>
        <v>#N/A</v>
      </c>
      <c r="BI85" s="183" t="e" cm="1">
        <f t="array" ref="BI85">IF(AX85="no inundation",0,(_xlfn.XLOOKUP(AX85,Depths,_xlfn.XLOOKUP($G85,Structures,StructureDamages),,-1)+(AX85-MAX(IF(Depths&lt;AX85,Depths)))*(_xlfn.XLOOKUP(AX85,Depths,_xlfn.XLOOKUP($G85,Structures,StructureDamages),,1)-_xlfn.XLOOKUP(AX85,Depths,_xlfn.XLOOKUP($G85,Structures,StructureDamages),,-1))/(MIN(IF(Depths&gt;AX85,Depths))-MAX(IF(Depths&lt;AX85,Depths))))*$P85)</f>
        <v>#N/A</v>
      </c>
      <c r="BJ85" s="183" t="e" cm="1">
        <f t="array" ref="BJ85">IF(AY85="no inundation",0,(_xlfn.XLOOKUP(AY85,Depths,_xlfn.XLOOKUP($G85,Structures,StructureDamages),,-1)+(AY85-MAX(IF(Depths&lt;AY85,Depths)))*(_xlfn.XLOOKUP(AY85,Depths,_xlfn.XLOOKUP($G85,Structures,StructureDamages),,1)-_xlfn.XLOOKUP(AY85,Depths,_xlfn.XLOOKUP($G85,Structures,StructureDamages),,-1))/(MIN(IF(Depths&gt;AY85,Depths))-MAX(IF(Depths&lt;AY85,Depths))))*$P85)</f>
        <v>#N/A</v>
      </c>
      <c r="BK85" s="183" t="e" cm="1">
        <f t="array" ref="BK85">IF(AZ85="no inundation",0,(_xlfn.XLOOKUP(AZ85,Depths,_xlfn.XLOOKUP($G85,Structures,StructureDamages),,-1)+(AZ85-MAX(IF(Depths&lt;AZ85,Depths)))*(_xlfn.XLOOKUP(AZ85,Depths,_xlfn.XLOOKUP($G85,Structures,StructureDamages),,1)-_xlfn.XLOOKUP(AZ85,Depths,_xlfn.XLOOKUP($G85,Structures,StructureDamages),,-1))/(MIN(IF(Depths&gt;AZ85,Depths))-MAX(IF(Depths&lt;AZ85,Depths))))*$P85)</f>
        <v>#N/A</v>
      </c>
      <c r="BL85" s="183" t="e" cm="1">
        <f t="array" ref="BL85">IF(BA85="no inundation",0,(_xlfn.XLOOKUP(BA85,Depths,_xlfn.XLOOKUP($G85,Structures,StructureDamages),,-1)+(BA85-MAX(IF(Depths&lt;BA85,Depths)))*(_xlfn.XLOOKUP(BA85,Depths,_xlfn.XLOOKUP($G85,Structures,StructureDamages),,1)-_xlfn.XLOOKUP(BA85,Depths,_xlfn.XLOOKUP($G85,Structures,StructureDamages),,-1))/(MIN(IF(Depths&gt;BA85,Depths))-MAX(IF(Depths&lt;BA85,Depths))))*$P85)</f>
        <v>#N/A</v>
      </c>
      <c r="BM85" s="183" t="e" cm="1">
        <f t="array" ref="BM85">IF(BB85="no inundation",0,(_xlfn.XLOOKUP(BB85,Depths,_xlfn.XLOOKUP($G85,Structures,StructureDamages),,-1)+(BB85-MAX(IF(Depths&lt;BB85,Depths)))*(_xlfn.XLOOKUP(BB85,Depths,_xlfn.XLOOKUP($G85,Structures,StructureDamages),,1)-_xlfn.XLOOKUP(BB85,Depths,_xlfn.XLOOKUP($G85,Structures,StructureDamages),,-1))/(MIN(IF(Depths&gt;BB85,Depths))-MAX(IF(Depths&lt;BB85,Depths))))*$P85)</f>
        <v>#N/A</v>
      </c>
      <c r="BN85" s="184" t="e" cm="1">
        <f t="array" ref="BN85">IF(BC85="no inundation",0,(_xlfn.XLOOKUP(BC85,Depths,_xlfn.XLOOKUP($G85,Structures,StructureDamages),,-1)+(BC85-MAX(IF(Depths&lt;BC85,Depths)))*(_xlfn.XLOOKUP(BC85,Depths,_xlfn.XLOOKUP($G85,Structures,StructureDamages),,1)-_xlfn.XLOOKUP(BC85,Depths,_xlfn.XLOOKUP($G85,Structures,StructureDamages),,-1))/(MIN(IF(Depths&gt;BC85,Depths))-MAX(IF(Depths&lt;BC85,Depths))))*$P85)</f>
        <v>#N/A</v>
      </c>
      <c r="BO85" s="185"/>
      <c r="BP85" s="182" t="e" cm="1">
        <f t="array" ref="BP85">IF(AT85="no inundation",0,(_xlfn.XLOOKUP(AT85,Depths,_xlfn.XLOOKUP($G85,Structures,ContentDamages),,-1)+(AT85-MAX(IF(Depths&lt;AT85,Depths)))*(_xlfn.XLOOKUP(AT85,Depths,_xlfn.XLOOKUP($G85,Structures,ContentDamages),,1)-_xlfn.XLOOKUP(AT85,Depths,_xlfn.XLOOKUP($G85,Structures,ContentDamages),,-1))/(MIN(IF(Depths&gt;AT85,Depths))-MAX(IF(Depths&lt;AT85,Depths))))*$R85)</f>
        <v>#N/A</v>
      </c>
      <c r="BQ85" s="183" t="e" cm="1">
        <f t="array" ref="BQ85">IF(AU85="no inundation",0,(_xlfn.XLOOKUP(AU85,Depths,_xlfn.XLOOKUP($G85,Structures,ContentDamages),,-1)+(AU85-MAX(IF(Depths&lt;AU85,Depths)))*(_xlfn.XLOOKUP(AU85,Depths,_xlfn.XLOOKUP($G85,Structures,ContentDamages),,1)-_xlfn.XLOOKUP(AU85,Depths,_xlfn.XLOOKUP($G85,Structures,ContentDamages),,-1))/(MIN(IF(Depths&gt;AU85,Depths))-MAX(IF(Depths&lt;AU85,Depths))))*$R85)</f>
        <v>#N/A</v>
      </c>
      <c r="BR85" s="183" t="e" cm="1">
        <f t="array" ref="BR85">IF(AV85="no inundation",0,(_xlfn.XLOOKUP(AV85,Depths,_xlfn.XLOOKUP($G85,Structures,ContentDamages),,-1)+(AV85-MAX(IF(Depths&lt;AV85,Depths)))*(_xlfn.XLOOKUP(AV85,Depths,_xlfn.XLOOKUP($G85,Structures,ContentDamages),,1)-_xlfn.XLOOKUP(AV85,Depths,_xlfn.XLOOKUP($G85,Structures,ContentDamages),,-1))/(MIN(IF(Depths&gt;AV85,Depths))-MAX(IF(Depths&lt;AV85,Depths))))*$R85)</f>
        <v>#N/A</v>
      </c>
      <c r="BS85" s="183" t="e" cm="1">
        <f t="array" ref="BS85">IF(AW85="no inundation",0,(_xlfn.XLOOKUP(AW85,Depths,_xlfn.XLOOKUP($G85,Structures,ContentDamages),,-1)+(AW85-MAX(IF(Depths&lt;AW85,Depths)))*(_xlfn.XLOOKUP(AW85,Depths,_xlfn.XLOOKUP($G85,Structures,ContentDamages),,1)-_xlfn.XLOOKUP(AW85,Depths,_xlfn.XLOOKUP($G85,Structures,ContentDamages),,-1))/(MIN(IF(Depths&gt;AW85,Depths))-MAX(IF(Depths&lt;AW85,Depths))))*$R85)</f>
        <v>#N/A</v>
      </c>
      <c r="BT85" s="183" t="e" cm="1">
        <f t="array" ref="BT85">IF(AX85="no inundation",0,(_xlfn.XLOOKUP(AX85,Depths,_xlfn.XLOOKUP($G85,Structures,ContentDamages),,-1)+(AX85-MAX(IF(Depths&lt;AX85,Depths)))*(_xlfn.XLOOKUP(AX85,Depths,_xlfn.XLOOKUP($G85,Structures,ContentDamages),,1)-_xlfn.XLOOKUP(AX85,Depths,_xlfn.XLOOKUP($G85,Structures,ContentDamages),,-1))/(MIN(IF(Depths&gt;AX85,Depths))-MAX(IF(Depths&lt;AX85,Depths))))*$R85)</f>
        <v>#N/A</v>
      </c>
      <c r="BU85" s="183" t="e" cm="1">
        <f t="array" ref="BU85">IF(AY85="no inundation",0,(_xlfn.XLOOKUP(AY85,Depths,_xlfn.XLOOKUP($G85,Structures,ContentDamages),,-1)+(AY85-MAX(IF(Depths&lt;AY85,Depths)))*(_xlfn.XLOOKUP(AY85,Depths,_xlfn.XLOOKUP($G85,Structures,ContentDamages),,1)-_xlfn.XLOOKUP(AY85,Depths,_xlfn.XLOOKUP($G85,Structures,ContentDamages),,-1))/(MIN(IF(Depths&gt;AY85,Depths))-MAX(IF(Depths&lt;AY85,Depths))))*$R85)</f>
        <v>#N/A</v>
      </c>
      <c r="BV85" s="183" t="e" cm="1">
        <f t="array" ref="BV85">IF(AZ85="no inundation",0,(_xlfn.XLOOKUP(AZ85,Depths,_xlfn.XLOOKUP($G85,Structures,ContentDamages),,-1)+(AZ85-MAX(IF(Depths&lt;AZ85,Depths)))*(_xlfn.XLOOKUP(AZ85,Depths,_xlfn.XLOOKUP($G85,Structures,ContentDamages),,1)-_xlfn.XLOOKUP(AZ85,Depths,_xlfn.XLOOKUP($G85,Structures,ContentDamages),,-1))/(MIN(IF(Depths&gt;AZ85,Depths))-MAX(IF(Depths&lt;AZ85,Depths))))*$R85)</f>
        <v>#N/A</v>
      </c>
      <c r="BW85" s="183" t="e" cm="1">
        <f t="array" ref="BW85">IF(BA85="no inundation",0,(_xlfn.XLOOKUP(BA85,Depths,_xlfn.XLOOKUP($G85,Structures,ContentDamages),,-1)+(BA85-MAX(IF(Depths&lt;BA85,Depths)))*(_xlfn.XLOOKUP(BA85,Depths,_xlfn.XLOOKUP($G85,Structures,ContentDamages),,1)-_xlfn.XLOOKUP(BA85,Depths,_xlfn.XLOOKUP($G85,Structures,ContentDamages),,-1))/(MIN(IF(Depths&gt;BA85,Depths))-MAX(IF(Depths&lt;BA85,Depths))))*$R85)</f>
        <v>#N/A</v>
      </c>
      <c r="BX85" s="183" t="e" cm="1">
        <f t="array" ref="BX85">IF(BB85="no inundation",0,(_xlfn.XLOOKUP(BB85,Depths,_xlfn.XLOOKUP($G85,Structures,ContentDamages),,-1)+(BB85-MAX(IF(Depths&lt;BB85,Depths)))*(_xlfn.XLOOKUP(BB85,Depths,_xlfn.XLOOKUP($G85,Structures,ContentDamages),,1)-_xlfn.XLOOKUP(BB85,Depths,_xlfn.XLOOKUP($G85,Structures,ContentDamages),,-1))/(MIN(IF(Depths&gt;BB85,Depths))-MAX(IF(Depths&lt;BB85,Depths))))*$R85)</f>
        <v>#N/A</v>
      </c>
      <c r="BY85" s="183" t="e" cm="1">
        <f t="array" ref="BY85">IF(BC85="no inundation",0,(_xlfn.XLOOKUP(BC85,Depths,_xlfn.XLOOKUP($G85,Structures,ContentDamages),,-1)+(BC85-MAX(IF(Depths&lt;BC85,Depths)))*(_xlfn.XLOOKUP(BC85,Depths,_xlfn.XLOOKUP($G85,Structures,ContentDamages),,1)-_xlfn.XLOOKUP(BC85,Depths,_xlfn.XLOOKUP($G85,Structures,ContentDamages),,-1))/(MIN(IF(Depths&gt;BC85,Depths))-MAX(IF(Depths&lt;BC85,Depths))))*$R85)</f>
        <v>#N/A</v>
      </c>
      <c r="BZ85" s="181"/>
      <c r="CA85" s="182" t="e">
        <f t="shared" ref="CA85:CA145" si="128">SUM(BE85,BP85)</f>
        <v>#N/A</v>
      </c>
      <c r="CB85" s="183" t="e">
        <f t="shared" ref="CB85:CB145" si="129">SUM(BF85,BQ85)</f>
        <v>#N/A</v>
      </c>
      <c r="CC85" s="183" t="e">
        <f t="shared" ref="CC85:CC145" si="130">SUM(BG85,BR85)</f>
        <v>#N/A</v>
      </c>
      <c r="CD85" s="183" t="e">
        <f t="shared" ref="CD85:CD145" si="131">SUM(BH85,BS85)</f>
        <v>#N/A</v>
      </c>
      <c r="CE85" s="183" t="e">
        <f t="shared" ref="CE85:CE145" si="132">SUM(BI85,BT85)</f>
        <v>#N/A</v>
      </c>
      <c r="CF85" s="183" t="e">
        <f t="shared" ref="CF85:CF145" si="133">SUM(BJ85,BU85)</f>
        <v>#N/A</v>
      </c>
      <c r="CG85" s="183" t="e">
        <f t="shared" ref="CG85:CG145" si="134">SUM(BK85,BV85)</f>
        <v>#N/A</v>
      </c>
      <c r="CH85" s="183" t="e">
        <f t="shared" ref="CH85:CH145" si="135">SUM(BL85,BW85)</f>
        <v>#N/A</v>
      </c>
      <c r="CI85" s="183" t="e">
        <f t="shared" ref="CI85:CI145" si="136">SUM(BM85,BX85)</f>
        <v>#N/A</v>
      </c>
      <c r="CJ85" s="184" t="e">
        <f t="shared" ref="CJ85:CJ145" si="137">SUM(BN85,BY85)</f>
        <v>#N/A</v>
      </c>
      <c r="CK85" s="177"/>
    </row>
    <row r="86" spans="5:89" ht="16.5" customHeight="1" x14ac:dyDescent="0.35">
      <c r="E86" s="33" t="s">
        <v>3</v>
      </c>
      <c r="F86" s="35" t="s">
        <v>3</v>
      </c>
      <c r="G86" s="10" t="s">
        <v>200</v>
      </c>
      <c r="H86" s="11" t="s">
        <v>200</v>
      </c>
      <c r="I86" s="12"/>
      <c r="J86" s="14"/>
      <c r="K86" s="26"/>
      <c r="L86" s="12"/>
      <c r="M86" s="14"/>
      <c r="N86" s="138"/>
      <c r="O86" s="140"/>
      <c r="P86" s="195">
        <f t="shared" si="106"/>
        <v>0</v>
      </c>
      <c r="Q86" s="20" t="e">
        <f>_xlfn.XLOOKUP(G86,'Content to Structure Ratios'!$D$3:$D$55,'Content to Structure Ratios'!$E$3:$E$55)</f>
        <v>#N/A</v>
      </c>
      <c r="R86" s="183" t="e">
        <f t="shared" si="107"/>
        <v>#N/A</v>
      </c>
      <c r="S86" s="13"/>
      <c r="T86" s="14"/>
      <c r="U86" s="15"/>
      <c r="V86" s="179">
        <f t="shared" si="105"/>
        <v>0</v>
      </c>
      <c r="W86" s="192"/>
      <c r="X86" s="22"/>
      <c r="Y86" s="16"/>
      <c r="Z86" s="16"/>
      <c r="AA86" s="16"/>
      <c r="AB86" s="16"/>
      <c r="AC86" s="16"/>
      <c r="AD86" s="16"/>
      <c r="AE86" s="16"/>
      <c r="AF86" s="16"/>
      <c r="AG86" s="16"/>
      <c r="AH86" s="177"/>
      <c r="AI86" s="178">
        <f t="shared" si="109"/>
        <v>0</v>
      </c>
      <c r="AJ86" s="179">
        <f t="shared" si="108"/>
        <v>0</v>
      </c>
      <c r="AK86" s="179">
        <f t="shared" si="110"/>
        <v>0</v>
      </c>
      <c r="AL86" s="179">
        <f t="shared" si="111"/>
        <v>0</v>
      </c>
      <c r="AM86" s="179">
        <f t="shared" si="112"/>
        <v>0</v>
      </c>
      <c r="AN86" s="179">
        <f t="shared" si="113"/>
        <v>0</v>
      </c>
      <c r="AO86" s="179">
        <f t="shared" si="114"/>
        <v>0</v>
      </c>
      <c r="AP86" s="179">
        <f t="shared" si="115"/>
        <v>0</v>
      </c>
      <c r="AQ86" s="179">
        <f t="shared" si="116"/>
        <v>0</v>
      </c>
      <c r="AR86" s="180">
        <f t="shared" si="117"/>
        <v>0</v>
      </c>
      <c r="AS86" s="181"/>
      <c r="AT86" s="166">
        <f t="shared" si="118"/>
        <v>0</v>
      </c>
      <c r="AU86" s="87">
        <f t="shared" si="119"/>
        <v>0</v>
      </c>
      <c r="AV86" s="87">
        <f t="shared" si="120"/>
        <v>0</v>
      </c>
      <c r="AW86" s="87">
        <f t="shared" si="121"/>
        <v>0</v>
      </c>
      <c r="AX86" s="87">
        <f t="shared" si="122"/>
        <v>0</v>
      </c>
      <c r="AY86" s="87">
        <f t="shared" si="123"/>
        <v>0</v>
      </c>
      <c r="AZ86" s="87">
        <f t="shared" si="124"/>
        <v>0</v>
      </c>
      <c r="BA86" s="87">
        <f t="shared" si="125"/>
        <v>0</v>
      </c>
      <c r="BB86" s="87">
        <f t="shared" si="126"/>
        <v>0</v>
      </c>
      <c r="BC86" s="157">
        <f t="shared" si="127"/>
        <v>0</v>
      </c>
      <c r="BD86" s="177"/>
      <c r="BE86" s="182" t="e" cm="1">
        <f t="array" ref="BE86">IF(AT86="no inundation",0,(_xlfn.XLOOKUP(AT86,Depths,_xlfn.XLOOKUP($G86,Structures,StructureDamages),,-1)+(AT86-MAX(IF(Depths&lt;AT86,Depths)))*(_xlfn.XLOOKUP(AT86,Depths,_xlfn.XLOOKUP($G86,Structures,StructureDamages),,1)-_xlfn.XLOOKUP(AT86,Depths,_xlfn.XLOOKUP($G86,Structures,StructureDamages),,-1))/(MIN(IF(Depths&gt;AT86,Depths))-MAX(IF(Depths&lt;AT86,Depths))))*$P86)</f>
        <v>#N/A</v>
      </c>
      <c r="BF86" s="183" t="e" cm="1">
        <f t="array" ref="BF86">IF(AU86="no inundation",0,(_xlfn.XLOOKUP(AU86,Depths,_xlfn.XLOOKUP($G86,Structures,StructureDamages),,-1)+(AU86-MAX(IF(Depths&lt;AU86,Depths)))*(_xlfn.XLOOKUP(AU86,Depths,_xlfn.XLOOKUP($G86,Structures,StructureDamages),,1)-_xlfn.XLOOKUP(AU86,Depths,_xlfn.XLOOKUP($G86,Structures,StructureDamages),,-1))/(MIN(IF(Depths&gt;AU86,Depths))-MAX(IF(Depths&lt;AU86,Depths))))*$P86)</f>
        <v>#N/A</v>
      </c>
      <c r="BG86" s="183" t="e" cm="1">
        <f t="array" ref="BG86">IF(AV86="no inundation",0,(_xlfn.XLOOKUP(AV86,Depths,_xlfn.XLOOKUP($G86,Structures,StructureDamages),,-1)+(AV86-MAX(IF(Depths&lt;AV86,Depths)))*(_xlfn.XLOOKUP(AV86,Depths,_xlfn.XLOOKUP($G86,Structures,StructureDamages),,1)-_xlfn.XLOOKUP(AV86,Depths,_xlfn.XLOOKUP($G86,Structures,StructureDamages),,-1))/(MIN(IF(Depths&gt;AV86,Depths))-MAX(IF(Depths&lt;AV86,Depths))))*$P86)</f>
        <v>#N/A</v>
      </c>
      <c r="BH86" s="183" t="e" cm="1">
        <f t="array" ref="BH86">IF(AW86="no inundation",0,(_xlfn.XLOOKUP(AW86,Depths,_xlfn.XLOOKUP($G86,Structures,StructureDamages),,-1)+(AW86-MAX(IF(Depths&lt;AW86,Depths)))*(_xlfn.XLOOKUP(AW86,Depths,_xlfn.XLOOKUP($G86,Structures,StructureDamages),,1)-_xlfn.XLOOKUP(AW86,Depths,_xlfn.XLOOKUP($G86,Structures,StructureDamages),,-1))/(MIN(IF(Depths&gt;AW86,Depths))-MAX(IF(Depths&lt;AW86,Depths))))*$P86)</f>
        <v>#N/A</v>
      </c>
      <c r="BI86" s="183" t="e" cm="1">
        <f t="array" ref="BI86">IF(AX86="no inundation",0,(_xlfn.XLOOKUP(AX86,Depths,_xlfn.XLOOKUP($G86,Structures,StructureDamages),,-1)+(AX86-MAX(IF(Depths&lt;AX86,Depths)))*(_xlfn.XLOOKUP(AX86,Depths,_xlfn.XLOOKUP($G86,Structures,StructureDamages),,1)-_xlfn.XLOOKUP(AX86,Depths,_xlfn.XLOOKUP($G86,Structures,StructureDamages),,-1))/(MIN(IF(Depths&gt;AX86,Depths))-MAX(IF(Depths&lt;AX86,Depths))))*$P86)</f>
        <v>#N/A</v>
      </c>
      <c r="BJ86" s="183" t="e" cm="1">
        <f t="array" ref="BJ86">IF(AY86="no inundation",0,(_xlfn.XLOOKUP(AY86,Depths,_xlfn.XLOOKUP($G86,Structures,StructureDamages),,-1)+(AY86-MAX(IF(Depths&lt;AY86,Depths)))*(_xlfn.XLOOKUP(AY86,Depths,_xlfn.XLOOKUP($G86,Structures,StructureDamages),,1)-_xlfn.XLOOKUP(AY86,Depths,_xlfn.XLOOKUP($G86,Structures,StructureDamages),,-1))/(MIN(IF(Depths&gt;AY86,Depths))-MAX(IF(Depths&lt;AY86,Depths))))*$P86)</f>
        <v>#N/A</v>
      </c>
      <c r="BK86" s="183" t="e" cm="1">
        <f t="array" ref="BK86">IF(AZ86="no inundation",0,(_xlfn.XLOOKUP(AZ86,Depths,_xlfn.XLOOKUP($G86,Structures,StructureDamages),,-1)+(AZ86-MAX(IF(Depths&lt;AZ86,Depths)))*(_xlfn.XLOOKUP(AZ86,Depths,_xlfn.XLOOKUP($G86,Structures,StructureDamages),,1)-_xlfn.XLOOKUP(AZ86,Depths,_xlfn.XLOOKUP($G86,Structures,StructureDamages),,-1))/(MIN(IF(Depths&gt;AZ86,Depths))-MAX(IF(Depths&lt;AZ86,Depths))))*$P86)</f>
        <v>#N/A</v>
      </c>
      <c r="BL86" s="183" t="e" cm="1">
        <f t="array" ref="BL86">IF(BA86="no inundation",0,(_xlfn.XLOOKUP(BA86,Depths,_xlfn.XLOOKUP($G86,Structures,StructureDamages),,-1)+(BA86-MAX(IF(Depths&lt;BA86,Depths)))*(_xlfn.XLOOKUP(BA86,Depths,_xlfn.XLOOKUP($G86,Structures,StructureDamages),,1)-_xlfn.XLOOKUP(BA86,Depths,_xlfn.XLOOKUP($G86,Structures,StructureDamages),,-1))/(MIN(IF(Depths&gt;BA86,Depths))-MAX(IF(Depths&lt;BA86,Depths))))*$P86)</f>
        <v>#N/A</v>
      </c>
      <c r="BM86" s="183" t="e" cm="1">
        <f t="array" ref="BM86">IF(BB86="no inundation",0,(_xlfn.XLOOKUP(BB86,Depths,_xlfn.XLOOKUP($G86,Structures,StructureDamages),,-1)+(BB86-MAX(IF(Depths&lt;BB86,Depths)))*(_xlfn.XLOOKUP(BB86,Depths,_xlfn.XLOOKUP($G86,Structures,StructureDamages),,1)-_xlfn.XLOOKUP(BB86,Depths,_xlfn.XLOOKUP($G86,Structures,StructureDamages),,-1))/(MIN(IF(Depths&gt;BB86,Depths))-MAX(IF(Depths&lt;BB86,Depths))))*$P86)</f>
        <v>#N/A</v>
      </c>
      <c r="BN86" s="184" t="e" cm="1">
        <f t="array" ref="BN86">IF(BC86="no inundation",0,(_xlfn.XLOOKUP(BC86,Depths,_xlfn.XLOOKUP($G86,Structures,StructureDamages),,-1)+(BC86-MAX(IF(Depths&lt;BC86,Depths)))*(_xlfn.XLOOKUP(BC86,Depths,_xlfn.XLOOKUP($G86,Structures,StructureDamages),,1)-_xlfn.XLOOKUP(BC86,Depths,_xlfn.XLOOKUP($G86,Structures,StructureDamages),,-1))/(MIN(IF(Depths&gt;BC86,Depths))-MAX(IF(Depths&lt;BC86,Depths))))*$P86)</f>
        <v>#N/A</v>
      </c>
      <c r="BO86" s="185"/>
      <c r="BP86" s="182" t="e" cm="1">
        <f t="array" ref="BP86">IF(AT86="no inundation",0,(_xlfn.XLOOKUP(AT86,Depths,_xlfn.XLOOKUP($G86,Structures,ContentDamages),,-1)+(AT86-MAX(IF(Depths&lt;AT86,Depths)))*(_xlfn.XLOOKUP(AT86,Depths,_xlfn.XLOOKUP($G86,Structures,ContentDamages),,1)-_xlfn.XLOOKUP(AT86,Depths,_xlfn.XLOOKUP($G86,Structures,ContentDamages),,-1))/(MIN(IF(Depths&gt;AT86,Depths))-MAX(IF(Depths&lt;AT86,Depths))))*$R86)</f>
        <v>#N/A</v>
      </c>
      <c r="BQ86" s="183" t="e" cm="1">
        <f t="array" ref="BQ86">IF(AU86="no inundation",0,(_xlfn.XLOOKUP(AU86,Depths,_xlfn.XLOOKUP($G86,Structures,ContentDamages),,-1)+(AU86-MAX(IF(Depths&lt;AU86,Depths)))*(_xlfn.XLOOKUP(AU86,Depths,_xlfn.XLOOKUP($G86,Structures,ContentDamages),,1)-_xlfn.XLOOKUP(AU86,Depths,_xlfn.XLOOKUP($G86,Structures,ContentDamages),,-1))/(MIN(IF(Depths&gt;AU86,Depths))-MAX(IF(Depths&lt;AU86,Depths))))*$R86)</f>
        <v>#N/A</v>
      </c>
      <c r="BR86" s="183" t="e" cm="1">
        <f t="array" ref="BR86">IF(AV86="no inundation",0,(_xlfn.XLOOKUP(AV86,Depths,_xlfn.XLOOKUP($G86,Structures,ContentDamages),,-1)+(AV86-MAX(IF(Depths&lt;AV86,Depths)))*(_xlfn.XLOOKUP(AV86,Depths,_xlfn.XLOOKUP($G86,Structures,ContentDamages),,1)-_xlfn.XLOOKUP(AV86,Depths,_xlfn.XLOOKUP($G86,Structures,ContentDamages),,-1))/(MIN(IF(Depths&gt;AV86,Depths))-MAX(IF(Depths&lt;AV86,Depths))))*$R86)</f>
        <v>#N/A</v>
      </c>
      <c r="BS86" s="183" t="e" cm="1">
        <f t="array" ref="BS86">IF(AW86="no inundation",0,(_xlfn.XLOOKUP(AW86,Depths,_xlfn.XLOOKUP($G86,Structures,ContentDamages),,-1)+(AW86-MAX(IF(Depths&lt;AW86,Depths)))*(_xlfn.XLOOKUP(AW86,Depths,_xlfn.XLOOKUP($G86,Structures,ContentDamages),,1)-_xlfn.XLOOKUP(AW86,Depths,_xlfn.XLOOKUP($G86,Structures,ContentDamages),,-1))/(MIN(IF(Depths&gt;AW86,Depths))-MAX(IF(Depths&lt;AW86,Depths))))*$R86)</f>
        <v>#N/A</v>
      </c>
      <c r="BT86" s="183" t="e" cm="1">
        <f t="array" ref="BT86">IF(AX86="no inundation",0,(_xlfn.XLOOKUP(AX86,Depths,_xlfn.XLOOKUP($G86,Structures,ContentDamages),,-1)+(AX86-MAX(IF(Depths&lt;AX86,Depths)))*(_xlfn.XLOOKUP(AX86,Depths,_xlfn.XLOOKUP($G86,Structures,ContentDamages),,1)-_xlfn.XLOOKUP(AX86,Depths,_xlfn.XLOOKUP($G86,Structures,ContentDamages),,-1))/(MIN(IF(Depths&gt;AX86,Depths))-MAX(IF(Depths&lt;AX86,Depths))))*$R86)</f>
        <v>#N/A</v>
      </c>
      <c r="BU86" s="183" t="e" cm="1">
        <f t="array" ref="BU86">IF(AY86="no inundation",0,(_xlfn.XLOOKUP(AY86,Depths,_xlfn.XLOOKUP($G86,Structures,ContentDamages),,-1)+(AY86-MAX(IF(Depths&lt;AY86,Depths)))*(_xlfn.XLOOKUP(AY86,Depths,_xlfn.XLOOKUP($G86,Structures,ContentDamages),,1)-_xlfn.XLOOKUP(AY86,Depths,_xlfn.XLOOKUP($G86,Structures,ContentDamages),,-1))/(MIN(IF(Depths&gt;AY86,Depths))-MAX(IF(Depths&lt;AY86,Depths))))*$R86)</f>
        <v>#N/A</v>
      </c>
      <c r="BV86" s="183" t="e" cm="1">
        <f t="array" ref="BV86">IF(AZ86="no inundation",0,(_xlfn.XLOOKUP(AZ86,Depths,_xlfn.XLOOKUP($G86,Structures,ContentDamages),,-1)+(AZ86-MAX(IF(Depths&lt;AZ86,Depths)))*(_xlfn.XLOOKUP(AZ86,Depths,_xlfn.XLOOKUP($G86,Structures,ContentDamages),,1)-_xlfn.XLOOKUP(AZ86,Depths,_xlfn.XLOOKUP($G86,Structures,ContentDamages),,-1))/(MIN(IF(Depths&gt;AZ86,Depths))-MAX(IF(Depths&lt;AZ86,Depths))))*$R86)</f>
        <v>#N/A</v>
      </c>
      <c r="BW86" s="183" t="e" cm="1">
        <f t="array" ref="BW86">IF(BA86="no inundation",0,(_xlfn.XLOOKUP(BA86,Depths,_xlfn.XLOOKUP($G86,Structures,ContentDamages),,-1)+(BA86-MAX(IF(Depths&lt;BA86,Depths)))*(_xlfn.XLOOKUP(BA86,Depths,_xlfn.XLOOKUP($G86,Structures,ContentDamages),,1)-_xlfn.XLOOKUP(BA86,Depths,_xlfn.XLOOKUP($G86,Structures,ContentDamages),,-1))/(MIN(IF(Depths&gt;BA86,Depths))-MAX(IF(Depths&lt;BA86,Depths))))*$R86)</f>
        <v>#N/A</v>
      </c>
      <c r="BX86" s="183" t="e" cm="1">
        <f t="array" ref="BX86">IF(BB86="no inundation",0,(_xlfn.XLOOKUP(BB86,Depths,_xlfn.XLOOKUP($G86,Structures,ContentDamages),,-1)+(BB86-MAX(IF(Depths&lt;BB86,Depths)))*(_xlfn.XLOOKUP(BB86,Depths,_xlfn.XLOOKUP($G86,Structures,ContentDamages),,1)-_xlfn.XLOOKUP(BB86,Depths,_xlfn.XLOOKUP($G86,Structures,ContentDamages),,-1))/(MIN(IF(Depths&gt;BB86,Depths))-MAX(IF(Depths&lt;BB86,Depths))))*$R86)</f>
        <v>#N/A</v>
      </c>
      <c r="BY86" s="183" t="e" cm="1">
        <f t="array" ref="BY86">IF(BC86="no inundation",0,(_xlfn.XLOOKUP(BC86,Depths,_xlfn.XLOOKUP($G86,Structures,ContentDamages),,-1)+(BC86-MAX(IF(Depths&lt;BC86,Depths)))*(_xlfn.XLOOKUP(BC86,Depths,_xlfn.XLOOKUP($G86,Structures,ContentDamages),,1)-_xlfn.XLOOKUP(BC86,Depths,_xlfn.XLOOKUP($G86,Structures,ContentDamages),,-1))/(MIN(IF(Depths&gt;BC86,Depths))-MAX(IF(Depths&lt;BC86,Depths))))*$R86)</f>
        <v>#N/A</v>
      </c>
      <c r="BZ86" s="181"/>
      <c r="CA86" s="182" t="e">
        <f t="shared" si="128"/>
        <v>#N/A</v>
      </c>
      <c r="CB86" s="183" t="e">
        <f t="shared" si="129"/>
        <v>#N/A</v>
      </c>
      <c r="CC86" s="183" t="e">
        <f t="shared" si="130"/>
        <v>#N/A</v>
      </c>
      <c r="CD86" s="183" t="e">
        <f t="shared" si="131"/>
        <v>#N/A</v>
      </c>
      <c r="CE86" s="183" t="e">
        <f t="shared" si="132"/>
        <v>#N/A</v>
      </c>
      <c r="CF86" s="183" t="e">
        <f t="shared" si="133"/>
        <v>#N/A</v>
      </c>
      <c r="CG86" s="183" t="e">
        <f t="shared" si="134"/>
        <v>#N/A</v>
      </c>
      <c r="CH86" s="183" t="e">
        <f t="shared" si="135"/>
        <v>#N/A</v>
      </c>
      <c r="CI86" s="183" t="e">
        <f t="shared" si="136"/>
        <v>#N/A</v>
      </c>
      <c r="CJ86" s="184" t="e">
        <f t="shared" si="137"/>
        <v>#N/A</v>
      </c>
      <c r="CK86" s="177"/>
    </row>
    <row r="87" spans="5:89" ht="16.5" customHeight="1" x14ac:dyDescent="0.35">
      <c r="E87" s="33" t="s">
        <v>3</v>
      </c>
      <c r="F87" s="35" t="s">
        <v>3</v>
      </c>
      <c r="G87" s="10" t="s">
        <v>200</v>
      </c>
      <c r="H87" s="11" t="s">
        <v>200</v>
      </c>
      <c r="I87" s="12"/>
      <c r="J87" s="14"/>
      <c r="K87" s="26"/>
      <c r="L87" s="12"/>
      <c r="M87" s="14"/>
      <c r="N87" s="138"/>
      <c r="O87" s="140"/>
      <c r="P87" s="195">
        <f t="shared" si="106"/>
        <v>0</v>
      </c>
      <c r="Q87" s="20" t="e">
        <f>_xlfn.XLOOKUP(G87,'Content to Structure Ratios'!$D$3:$D$55,'Content to Structure Ratios'!$E$3:$E$55)</f>
        <v>#N/A</v>
      </c>
      <c r="R87" s="183" t="e">
        <f t="shared" si="107"/>
        <v>#N/A</v>
      </c>
      <c r="S87" s="13"/>
      <c r="T87" s="14"/>
      <c r="U87" s="15"/>
      <c r="V87" s="179">
        <f t="shared" si="105"/>
        <v>0</v>
      </c>
      <c r="W87" s="192"/>
      <c r="X87" s="22"/>
      <c r="Y87" s="16"/>
      <c r="Z87" s="16"/>
      <c r="AA87" s="16"/>
      <c r="AB87" s="16"/>
      <c r="AC87" s="16"/>
      <c r="AD87" s="16"/>
      <c r="AE87" s="16"/>
      <c r="AF87" s="16"/>
      <c r="AG87" s="16"/>
      <c r="AH87" s="177"/>
      <c r="AI87" s="178">
        <f t="shared" si="109"/>
        <v>0</v>
      </c>
      <c r="AJ87" s="179">
        <f t="shared" si="108"/>
        <v>0</v>
      </c>
      <c r="AK87" s="179">
        <f t="shared" si="110"/>
        <v>0</v>
      </c>
      <c r="AL87" s="179">
        <f t="shared" si="111"/>
        <v>0</v>
      </c>
      <c r="AM87" s="179">
        <f t="shared" si="112"/>
        <v>0</v>
      </c>
      <c r="AN87" s="179">
        <f t="shared" si="113"/>
        <v>0</v>
      </c>
      <c r="AO87" s="179">
        <f t="shared" si="114"/>
        <v>0</v>
      </c>
      <c r="AP87" s="179">
        <f t="shared" si="115"/>
        <v>0</v>
      </c>
      <c r="AQ87" s="179">
        <f t="shared" si="116"/>
        <v>0</v>
      </c>
      <c r="AR87" s="180">
        <f t="shared" si="117"/>
        <v>0</v>
      </c>
      <c r="AS87" s="181"/>
      <c r="AT87" s="166">
        <f t="shared" si="118"/>
        <v>0</v>
      </c>
      <c r="AU87" s="87">
        <f t="shared" si="119"/>
        <v>0</v>
      </c>
      <c r="AV87" s="87">
        <f t="shared" si="120"/>
        <v>0</v>
      </c>
      <c r="AW87" s="87">
        <f t="shared" si="121"/>
        <v>0</v>
      </c>
      <c r="AX87" s="87">
        <f t="shared" si="122"/>
        <v>0</v>
      </c>
      <c r="AY87" s="87">
        <f t="shared" si="123"/>
        <v>0</v>
      </c>
      <c r="AZ87" s="87">
        <f t="shared" si="124"/>
        <v>0</v>
      </c>
      <c r="BA87" s="87">
        <f t="shared" si="125"/>
        <v>0</v>
      </c>
      <c r="BB87" s="87">
        <f t="shared" si="126"/>
        <v>0</v>
      </c>
      <c r="BC87" s="157">
        <f t="shared" si="127"/>
        <v>0</v>
      </c>
      <c r="BD87" s="177"/>
      <c r="BE87" s="182" t="e" cm="1">
        <f t="array" ref="BE87">IF(AT87="no inundation",0,(_xlfn.XLOOKUP(AT87,Depths,_xlfn.XLOOKUP($G87,Structures,StructureDamages),,-1)+(AT87-MAX(IF(Depths&lt;AT87,Depths)))*(_xlfn.XLOOKUP(AT87,Depths,_xlfn.XLOOKUP($G87,Structures,StructureDamages),,1)-_xlfn.XLOOKUP(AT87,Depths,_xlfn.XLOOKUP($G87,Structures,StructureDamages),,-1))/(MIN(IF(Depths&gt;AT87,Depths))-MAX(IF(Depths&lt;AT87,Depths))))*$P87)</f>
        <v>#N/A</v>
      </c>
      <c r="BF87" s="183" t="e" cm="1">
        <f t="array" ref="BF87">IF(AU87="no inundation",0,(_xlfn.XLOOKUP(AU87,Depths,_xlfn.XLOOKUP($G87,Structures,StructureDamages),,-1)+(AU87-MAX(IF(Depths&lt;AU87,Depths)))*(_xlfn.XLOOKUP(AU87,Depths,_xlfn.XLOOKUP($G87,Structures,StructureDamages),,1)-_xlfn.XLOOKUP(AU87,Depths,_xlfn.XLOOKUP($G87,Structures,StructureDamages),,-1))/(MIN(IF(Depths&gt;AU87,Depths))-MAX(IF(Depths&lt;AU87,Depths))))*$P87)</f>
        <v>#N/A</v>
      </c>
      <c r="BG87" s="183" t="e" cm="1">
        <f t="array" ref="BG87">IF(AV87="no inundation",0,(_xlfn.XLOOKUP(AV87,Depths,_xlfn.XLOOKUP($G87,Structures,StructureDamages),,-1)+(AV87-MAX(IF(Depths&lt;AV87,Depths)))*(_xlfn.XLOOKUP(AV87,Depths,_xlfn.XLOOKUP($G87,Structures,StructureDamages),,1)-_xlfn.XLOOKUP(AV87,Depths,_xlfn.XLOOKUP($G87,Structures,StructureDamages),,-1))/(MIN(IF(Depths&gt;AV87,Depths))-MAX(IF(Depths&lt;AV87,Depths))))*$P87)</f>
        <v>#N/A</v>
      </c>
      <c r="BH87" s="183" t="e" cm="1">
        <f t="array" ref="BH87">IF(AW87="no inundation",0,(_xlfn.XLOOKUP(AW87,Depths,_xlfn.XLOOKUP($G87,Structures,StructureDamages),,-1)+(AW87-MAX(IF(Depths&lt;AW87,Depths)))*(_xlfn.XLOOKUP(AW87,Depths,_xlfn.XLOOKUP($G87,Structures,StructureDamages),,1)-_xlfn.XLOOKUP(AW87,Depths,_xlfn.XLOOKUP($G87,Structures,StructureDamages),,-1))/(MIN(IF(Depths&gt;AW87,Depths))-MAX(IF(Depths&lt;AW87,Depths))))*$P87)</f>
        <v>#N/A</v>
      </c>
      <c r="BI87" s="183" t="e" cm="1">
        <f t="array" ref="BI87">IF(AX87="no inundation",0,(_xlfn.XLOOKUP(AX87,Depths,_xlfn.XLOOKUP($G87,Structures,StructureDamages),,-1)+(AX87-MAX(IF(Depths&lt;AX87,Depths)))*(_xlfn.XLOOKUP(AX87,Depths,_xlfn.XLOOKUP($G87,Structures,StructureDamages),,1)-_xlfn.XLOOKUP(AX87,Depths,_xlfn.XLOOKUP($G87,Structures,StructureDamages),,-1))/(MIN(IF(Depths&gt;AX87,Depths))-MAX(IF(Depths&lt;AX87,Depths))))*$P87)</f>
        <v>#N/A</v>
      </c>
      <c r="BJ87" s="183" t="e" cm="1">
        <f t="array" ref="BJ87">IF(AY87="no inundation",0,(_xlfn.XLOOKUP(AY87,Depths,_xlfn.XLOOKUP($G87,Structures,StructureDamages),,-1)+(AY87-MAX(IF(Depths&lt;AY87,Depths)))*(_xlfn.XLOOKUP(AY87,Depths,_xlfn.XLOOKUP($G87,Structures,StructureDamages),,1)-_xlfn.XLOOKUP(AY87,Depths,_xlfn.XLOOKUP($G87,Structures,StructureDamages),,-1))/(MIN(IF(Depths&gt;AY87,Depths))-MAX(IF(Depths&lt;AY87,Depths))))*$P87)</f>
        <v>#N/A</v>
      </c>
      <c r="BK87" s="183" t="e" cm="1">
        <f t="array" ref="BK87">IF(AZ87="no inundation",0,(_xlfn.XLOOKUP(AZ87,Depths,_xlfn.XLOOKUP($G87,Structures,StructureDamages),,-1)+(AZ87-MAX(IF(Depths&lt;AZ87,Depths)))*(_xlfn.XLOOKUP(AZ87,Depths,_xlfn.XLOOKUP($G87,Structures,StructureDamages),,1)-_xlfn.XLOOKUP(AZ87,Depths,_xlfn.XLOOKUP($G87,Structures,StructureDamages),,-1))/(MIN(IF(Depths&gt;AZ87,Depths))-MAX(IF(Depths&lt;AZ87,Depths))))*$P87)</f>
        <v>#N/A</v>
      </c>
      <c r="BL87" s="183" t="e" cm="1">
        <f t="array" ref="BL87">IF(BA87="no inundation",0,(_xlfn.XLOOKUP(BA87,Depths,_xlfn.XLOOKUP($G87,Structures,StructureDamages),,-1)+(BA87-MAX(IF(Depths&lt;BA87,Depths)))*(_xlfn.XLOOKUP(BA87,Depths,_xlfn.XLOOKUP($G87,Structures,StructureDamages),,1)-_xlfn.XLOOKUP(BA87,Depths,_xlfn.XLOOKUP($G87,Structures,StructureDamages),,-1))/(MIN(IF(Depths&gt;BA87,Depths))-MAX(IF(Depths&lt;BA87,Depths))))*$P87)</f>
        <v>#N/A</v>
      </c>
      <c r="BM87" s="183" t="e" cm="1">
        <f t="array" ref="BM87">IF(BB87="no inundation",0,(_xlfn.XLOOKUP(BB87,Depths,_xlfn.XLOOKUP($G87,Structures,StructureDamages),,-1)+(BB87-MAX(IF(Depths&lt;BB87,Depths)))*(_xlfn.XLOOKUP(BB87,Depths,_xlfn.XLOOKUP($G87,Structures,StructureDamages),,1)-_xlfn.XLOOKUP(BB87,Depths,_xlfn.XLOOKUP($G87,Structures,StructureDamages),,-1))/(MIN(IF(Depths&gt;BB87,Depths))-MAX(IF(Depths&lt;BB87,Depths))))*$P87)</f>
        <v>#N/A</v>
      </c>
      <c r="BN87" s="184" t="e" cm="1">
        <f t="array" ref="BN87">IF(BC87="no inundation",0,(_xlfn.XLOOKUP(BC87,Depths,_xlfn.XLOOKUP($G87,Structures,StructureDamages),,-1)+(BC87-MAX(IF(Depths&lt;BC87,Depths)))*(_xlfn.XLOOKUP(BC87,Depths,_xlfn.XLOOKUP($G87,Structures,StructureDamages),,1)-_xlfn.XLOOKUP(BC87,Depths,_xlfn.XLOOKUP($G87,Structures,StructureDamages),,-1))/(MIN(IF(Depths&gt;BC87,Depths))-MAX(IF(Depths&lt;BC87,Depths))))*$P87)</f>
        <v>#N/A</v>
      </c>
      <c r="BO87" s="185"/>
      <c r="BP87" s="182" t="e" cm="1">
        <f t="array" ref="BP87">IF(AT87="no inundation",0,(_xlfn.XLOOKUP(AT87,Depths,_xlfn.XLOOKUP($G87,Structures,ContentDamages),,-1)+(AT87-MAX(IF(Depths&lt;AT87,Depths)))*(_xlfn.XLOOKUP(AT87,Depths,_xlfn.XLOOKUP($G87,Structures,ContentDamages),,1)-_xlfn.XLOOKUP(AT87,Depths,_xlfn.XLOOKUP($G87,Structures,ContentDamages),,-1))/(MIN(IF(Depths&gt;AT87,Depths))-MAX(IF(Depths&lt;AT87,Depths))))*$R87)</f>
        <v>#N/A</v>
      </c>
      <c r="BQ87" s="183" t="e" cm="1">
        <f t="array" ref="BQ87">IF(AU87="no inundation",0,(_xlfn.XLOOKUP(AU87,Depths,_xlfn.XLOOKUP($G87,Structures,ContentDamages),,-1)+(AU87-MAX(IF(Depths&lt;AU87,Depths)))*(_xlfn.XLOOKUP(AU87,Depths,_xlfn.XLOOKUP($G87,Structures,ContentDamages),,1)-_xlfn.XLOOKUP(AU87,Depths,_xlfn.XLOOKUP($G87,Structures,ContentDamages),,-1))/(MIN(IF(Depths&gt;AU87,Depths))-MAX(IF(Depths&lt;AU87,Depths))))*$R87)</f>
        <v>#N/A</v>
      </c>
      <c r="BR87" s="183" t="e" cm="1">
        <f t="array" ref="BR87">IF(AV87="no inundation",0,(_xlfn.XLOOKUP(AV87,Depths,_xlfn.XLOOKUP($G87,Structures,ContentDamages),,-1)+(AV87-MAX(IF(Depths&lt;AV87,Depths)))*(_xlfn.XLOOKUP(AV87,Depths,_xlfn.XLOOKUP($G87,Structures,ContentDamages),,1)-_xlfn.XLOOKUP(AV87,Depths,_xlfn.XLOOKUP($G87,Structures,ContentDamages),,-1))/(MIN(IF(Depths&gt;AV87,Depths))-MAX(IF(Depths&lt;AV87,Depths))))*$R87)</f>
        <v>#N/A</v>
      </c>
      <c r="BS87" s="183" t="e" cm="1">
        <f t="array" ref="BS87">IF(AW87="no inundation",0,(_xlfn.XLOOKUP(AW87,Depths,_xlfn.XLOOKUP($G87,Structures,ContentDamages),,-1)+(AW87-MAX(IF(Depths&lt;AW87,Depths)))*(_xlfn.XLOOKUP(AW87,Depths,_xlfn.XLOOKUP($G87,Structures,ContentDamages),,1)-_xlfn.XLOOKUP(AW87,Depths,_xlfn.XLOOKUP($G87,Structures,ContentDamages),,-1))/(MIN(IF(Depths&gt;AW87,Depths))-MAX(IF(Depths&lt;AW87,Depths))))*$R87)</f>
        <v>#N/A</v>
      </c>
      <c r="BT87" s="183" t="e" cm="1">
        <f t="array" ref="BT87">IF(AX87="no inundation",0,(_xlfn.XLOOKUP(AX87,Depths,_xlfn.XLOOKUP($G87,Structures,ContentDamages),,-1)+(AX87-MAX(IF(Depths&lt;AX87,Depths)))*(_xlfn.XLOOKUP(AX87,Depths,_xlfn.XLOOKUP($G87,Structures,ContentDamages),,1)-_xlfn.XLOOKUP(AX87,Depths,_xlfn.XLOOKUP($G87,Structures,ContentDamages),,-1))/(MIN(IF(Depths&gt;AX87,Depths))-MAX(IF(Depths&lt;AX87,Depths))))*$R87)</f>
        <v>#N/A</v>
      </c>
      <c r="BU87" s="183" t="e" cm="1">
        <f t="array" ref="BU87">IF(AY87="no inundation",0,(_xlfn.XLOOKUP(AY87,Depths,_xlfn.XLOOKUP($G87,Structures,ContentDamages),,-1)+(AY87-MAX(IF(Depths&lt;AY87,Depths)))*(_xlfn.XLOOKUP(AY87,Depths,_xlfn.XLOOKUP($G87,Structures,ContentDamages),,1)-_xlfn.XLOOKUP(AY87,Depths,_xlfn.XLOOKUP($G87,Structures,ContentDamages),,-1))/(MIN(IF(Depths&gt;AY87,Depths))-MAX(IF(Depths&lt;AY87,Depths))))*$R87)</f>
        <v>#N/A</v>
      </c>
      <c r="BV87" s="183" t="e" cm="1">
        <f t="array" ref="BV87">IF(AZ87="no inundation",0,(_xlfn.XLOOKUP(AZ87,Depths,_xlfn.XLOOKUP($G87,Structures,ContentDamages),,-1)+(AZ87-MAX(IF(Depths&lt;AZ87,Depths)))*(_xlfn.XLOOKUP(AZ87,Depths,_xlfn.XLOOKUP($G87,Structures,ContentDamages),,1)-_xlfn.XLOOKUP(AZ87,Depths,_xlfn.XLOOKUP($G87,Structures,ContentDamages),,-1))/(MIN(IF(Depths&gt;AZ87,Depths))-MAX(IF(Depths&lt;AZ87,Depths))))*$R87)</f>
        <v>#N/A</v>
      </c>
      <c r="BW87" s="183" t="e" cm="1">
        <f t="array" ref="BW87">IF(BA87="no inundation",0,(_xlfn.XLOOKUP(BA87,Depths,_xlfn.XLOOKUP($G87,Structures,ContentDamages),,-1)+(BA87-MAX(IF(Depths&lt;BA87,Depths)))*(_xlfn.XLOOKUP(BA87,Depths,_xlfn.XLOOKUP($G87,Structures,ContentDamages),,1)-_xlfn.XLOOKUP(BA87,Depths,_xlfn.XLOOKUP($G87,Structures,ContentDamages),,-1))/(MIN(IF(Depths&gt;BA87,Depths))-MAX(IF(Depths&lt;BA87,Depths))))*$R87)</f>
        <v>#N/A</v>
      </c>
      <c r="BX87" s="183" t="e" cm="1">
        <f t="array" ref="BX87">IF(BB87="no inundation",0,(_xlfn.XLOOKUP(BB87,Depths,_xlfn.XLOOKUP($G87,Structures,ContentDamages),,-1)+(BB87-MAX(IF(Depths&lt;BB87,Depths)))*(_xlfn.XLOOKUP(BB87,Depths,_xlfn.XLOOKUP($G87,Structures,ContentDamages),,1)-_xlfn.XLOOKUP(BB87,Depths,_xlfn.XLOOKUP($G87,Structures,ContentDamages),,-1))/(MIN(IF(Depths&gt;BB87,Depths))-MAX(IF(Depths&lt;BB87,Depths))))*$R87)</f>
        <v>#N/A</v>
      </c>
      <c r="BY87" s="183" t="e" cm="1">
        <f t="array" ref="BY87">IF(BC87="no inundation",0,(_xlfn.XLOOKUP(BC87,Depths,_xlfn.XLOOKUP($G87,Structures,ContentDamages),,-1)+(BC87-MAX(IF(Depths&lt;BC87,Depths)))*(_xlfn.XLOOKUP(BC87,Depths,_xlfn.XLOOKUP($G87,Structures,ContentDamages),,1)-_xlfn.XLOOKUP(BC87,Depths,_xlfn.XLOOKUP($G87,Structures,ContentDamages),,-1))/(MIN(IF(Depths&gt;BC87,Depths))-MAX(IF(Depths&lt;BC87,Depths))))*$R87)</f>
        <v>#N/A</v>
      </c>
      <c r="BZ87" s="181"/>
      <c r="CA87" s="182" t="e">
        <f t="shared" si="128"/>
        <v>#N/A</v>
      </c>
      <c r="CB87" s="183" t="e">
        <f t="shared" si="129"/>
        <v>#N/A</v>
      </c>
      <c r="CC87" s="183" t="e">
        <f t="shared" si="130"/>
        <v>#N/A</v>
      </c>
      <c r="CD87" s="183" t="e">
        <f t="shared" si="131"/>
        <v>#N/A</v>
      </c>
      <c r="CE87" s="183" t="e">
        <f t="shared" si="132"/>
        <v>#N/A</v>
      </c>
      <c r="CF87" s="183" t="e">
        <f t="shared" si="133"/>
        <v>#N/A</v>
      </c>
      <c r="CG87" s="183" t="e">
        <f t="shared" si="134"/>
        <v>#N/A</v>
      </c>
      <c r="CH87" s="183" t="e">
        <f t="shared" si="135"/>
        <v>#N/A</v>
      </c>
      <c r="CI87" s="183" t="e">
        <f t="shared" si="136"/>
        <v>#N/A</v>
      </c>
      <c r="CJ87" s="184" t="e">
        <f t="shared" si="137"/>
        <v>#N/A</v>
      </c>
      <c r="CK87" s="177"/>
    </row>
    <row r="88" spans="5:89" ht="16.5" customHeight="1" x14ac:dyDescent="0.35">
      <c r="E88" s="33" t="s">
        <v>3</v>
      </c>
      <c r="F88" s="35" t="s">
        <v>3</v>
      </c>
      <c r="G88" s="10" t="s">
        <v>200</v>
      </c>
      <c r="H88" s="11" t="s">
        <v>200</v>
      </c>
      <c r="I88" s="12"/>
      <c r="J88" s="14"/>
      <c r="K88" s="26"/>
      <c r="L88" s="12"/>
      <c r="M88" s="14"/>
      <c r="N88" s="138"/>
      <c r="O88" s="140"/>
      <c r="P88" s="195">
        <f t="shared" si="106"/>
        <v>0</v>
      </c>
      <c r="Q88" s="20" t="e">
        <f>_xlfn.XLOOKUP(G88,'Content to Structure Ratios'!$D$3:$D$55,'Content to Structure Ratios'!$E$3:$E$55)</f>
        <v>#N/A</v>
      </c>
      <c r="R88" s="183" t="e">
        <f t="shared" si="107"/>
        <v>#N/A</v>
      </c>
      <c r="S88" s="13"/>
      <c r="T88" s="14"/>
      <c r="U88" s="15"/>
      <c r="V88" s="179">
        <f t="shared" si="105"/>
        <v>0</v>
      </c>
      <c r="W88" s="192"/>
      <c r="X88" s="22"/>
      <c r="Y88" s="16"/>
      <c r="Z88" s="16"/>
      <c r="AA88" s="16"/>
      <c r="AB88" s="16"/>
      <c r="AC88" s="16"/>
      <c r="AD88" s="16"/>
      <c r="AE88" s="16"/>
      <c r="AF88" s="16"/>
      <c r="AG88" s="16"/>
      <c r="AH88" s="177"/>
      <c r="AI88" s="178">
        <f t="shared" si="109"/>
        <v>0</v>
      </c>
      <c r="AJ88" s="179">
        <f t="shared" si="108"/>
        <v>0</v>
      </c>
      <c r="AK88" s="179">
        <f t="shared" si="110"/>
        <v>0</v>
      </c>
      <c r="AL88" s="179">
        <f t="shared" si="111"/>
        <v>0</v>
      </c>
      <c r="AM88" s="179">
        <f t="shared" si="112"/>
        <v>0</v>
      </c>
      <c r="AN88" s="179">
        <f t="shared" si="113"/>
        <v>0</v>
      </c>
      <c r="AO88" s="179">
        <f t="shared" si="114"/>
        <v>0</v>
      </c>
      <c r="AP88" s="179">
        <f t="shared" si="115"/>
        <v>0</v>
      </c>
      <c r="AQ88" s="179">
        <f t="shared" si="116"/>
        <v>0</v>
      </c>
      <c r="AR88" s="180">
        <f t="shared" si="117"/>
        <v>0</v>
      </c>
      <c r="AS88" s="181"/>
      <c r="AT88" s="166">
        <f t="shared" si="118"/>
        <v>0</v>
      </c>
      <c r="AU88" s="87">
        <f t="shared" si="119"/>
        <v>0</v>
      </c>
      <c r="AV88" s="87">
        <f t="shared" si="120"/>
        <v>0</v>
      </c>
      <c r="AW88" s="87">
        <f t="shared" si="121"/>
        <v>0</v>
      </c>
      <c r="AX88" s="87">
        <f t="shared" si="122"/>
        <v>0</v>
      </c>
      <c r="AY88" s="87">
        <f t="shared" si="123"/>
        <v>0</v>
      </c>
      <c r="AZ88" s="87">
        <f t="shared" si="124"/>
        <v>0</v>
      </c>
      <c r="BA88" s="87">
        <f t="shared" si="125"/>
        <v>0</v>
      </c>
      <c r="BB88" s="87">
        <f t="shared" si="126"/>
        <v>0</v>
      </c>
      <c r="BC88" s="157">
        <f t="shared" si="127"/>
        <v>0</v>
      </c>
      <c r="BD88" s="177"/>
      <c r="BE88" s="182" t="e" cm="1">
        <f t="array" ref="BE88">IF(AT88="no inundation",0,(_xlfn.XLOOKUP(AT88,Depths,_xlfn.XLOOKUP($G88,Structures,StructureDamages),,-1)+(AT88-MAX(IF(Depths&lt;AT88,Depths)))*(_xlfn.XLOOKUP(AT88,Depths,_xlfn.XLOOKUP($G88,Structures,StructureDamages),,1)-_xlfn.XLOOKUP(AT88,Depths,_xlfn.XLOOKUP($G88,Structures,StructureDamages),,-1))/(MIN(IF(Depths&gt;AT88,Depths))-MAX(IF(Depths&lt;AT88,Depths))))*$P88)</f>
        <v>#N/A</v>
      </c>
      <c r="BF88" s="183" t="e" cm="1">
        <f t="array" ref="BF88">IF(AU88="no inundation",0,(_xlfn.XLOOKUP(AU88,Depths,_xlfn.XLOOKUP($G88,Structures,StructureDamages),,-1)+(AU88-MAX(IF(Depths&lt;AU88,Depths)))*(_xlfn.XLOOKUP(AU88,Depths,_xlfn.XLOOKUP($G88,Structures,StructureDamages),,1)-_xlfn.XLOOKUP(AU88,Depths,_xlfn.XLOOKUP($G88,Structures,StructureDamages),,-1))/(MIN(IF(Depths&gt;AU88,Depths))-MAX(IF(Depths&lt;AU88,Depths))))*$P88)</f>
        <v>#N/A</v>
      </c>
      <c r="BG88" s="183" t="e" cm="1">
        <f t="array" ref="BG88">IF(AV88="no inundation",0,(_xlfn.XLOOKUP(AV88,Depths,_xlfn.XLOOKUP($G88,Structures,StructureDamages),,-1)+(AV88-MAX(IF(Depths&lt;AV88,Depths)))*(_xlfn.XLOOKUP(AV88,Depths,_xlfn.XLOOKUP($G88,Structures,StructureDamages),,1)-_xlfn.XLOOKUP(AV88,Depths,_xlfn.XLOOKUP($G88,Structures,StructureDamages),,-1))/(MIN(IF(Depths&gt;AV88,Depths))-MAX(IF(Depths&lt;AV88,Depths))))*$P88)</f>
        <v>#N/A</v>
      </c>
      <c r="BH88" s="183" t="e" cm="1">
        <f t="array" ref="BH88">IF(AW88="no inundation",0,(_xlfn.XLOOKUP(AW88,Depths,_xlfn.XLOOKUP($G88,Structures,StructureDamages),,-1)+(AW88-MAX(IF(Depths&lt;AW88,Depths)))*(_xlfn.XLOOKUP(AW88,Depths,_xlfn.XLOOKUP($G88,Structures,StructureDamages),,1)-_xlfn.XLOOKUP(AW88,Depths,_xlfn.XLOOKUP($G88,Structures,StructureDamages),,-1))/(MIN(IF(Depths&gt;AW88,Depths))-MAX(IF(Depths&lt;AW88,Depths))))*$P88)</f>
        <v>#N/A</v>
      </c>
      <c r="BI88" s="183" t="e" cm="1">
        <f t="array" ref="BI88">IF(AX88="no inundation",0,(_xlfn.XLOOKUP(AX88,Depths,_xlfn.XLOOKUP($G88,Structures,StructureDamages),,-1)+(AX88-MAX(IF(Depths&lt;AX88,Depths)))*(_xlfn.XLOOKUP(AX88,Depths,_xlfn.XLOOKUP($G88,Structures,StructureDamages),,1)-_xlfn.XLOOKUP(AX88,Depths,_xlfn.XLOOKUP($G88,Structures,StructureDamages),,-1))/(MIN(IF(Depths&gt;AX88,Depths))-MAX(IF(Depths&lt;AX88,Depths))))*$P88)</f>
        <v>#N/A</v>
      </c>
      <c r="BJ88" s="183" t="e" cm="1">
        <f t="array" ref="BJ88">IF(AY88="no inundation",0,(_xlfn.XLOOKUP(AY88,Depths,_xlfn.XLOOKUP($G88,Structures,StructureDamages),,-1)+(AY88-MAX(IF(Depths&lt;AY88,Depths)))*(_xlfn.XLOOKUP(AY88,Depths,_xlfn.XLOOKUP($G88,Structures,StructureDamages),,1)-_xlfn.XLOOKUP(AY88,Depths,_xlfn.XLOOKUP($G88,Structures,StructureDamages),,-1))/(MIN(IF(Depths&gt;AY88,Depths))-MAX(IF(Depths&lt;AY88,Depths))))*$P88)</f>
        <v>#N/A</v>
      </c>
      <c r="BK88" s="183" t="e" cm="1">
        <f t="array" ref="BK88">IF(AZ88="no inundation",0,(_xlfn.XLOOKUP(AZ88,Depths,_xlfn.XLOOKUP($G88,Structures,StructureDamages),,-1)+(AZ88-MAX(IF(Depths&lt;AZ88,Depths)))*(_xlfn.XLOOKUP(AZ88,Depths,_xlfn.XLOOKUP($G88,Structures,StructureDamages),,1)-_xlfn.XLOOKUP(AZ88,Depths,_xlfn.XLOOKUP($G88,Structures,StructureDamages),,-1))/(MIN(IF(Depths&gt;AZ88,Depths))-MAX(IF(Depths&lt;AZ88,Depths))))*$P88)</f>
        <v>#N/A</v>
      </c>
      <c r="BL88" s="183" t="e" cm="1">
        <f t="array" ref="BL88">IF(BA88="no inundation",0,(_xlfn.XLOOKUP(BA88,Depths,_xlfn.XLOOKUP($G88,Structures,StructureDamages),,-1)+(BA88-MAX(IF(Depths&lt;BA88,Depths)))*(_xlfn.XLOOKUP(BA88,Depths,_xlfn.XLOOKUP($G88,Structures,StructureDamages),,1)-_xlfn.XLOOKUP(BA88,Depths,_xlfn.XLOOKUP($G88,Structures,StructureDamages),,-1))/(MIN(IF(Depths&gt;BA88,Depths))-MAX(IF(Depths&lt;BA88,Depths))))*$P88)</f>
        <v>#N/A</v>
      </c>
      <c r="BM88" s="183" t="e" cm="1">
        <f t="array" ref="BM88">IF(BB88="no inundation",0,(_xlfn.XLOOKUP(BB88,Depths,_xlfn.XLOOKUP($G88,Structures,StructureDamages),,-1)+(BB88-MAX(IF(Depths&lt;BB88,Depths)))*(_xlfn.XLOOKUP(BB88,Depths,_xlfn.XLOOKUP($G88,Structures,StructureDamages),,1)-_xlfn.XLOOKUP(BB88,Depths,_xlfn.XLOOKUP($G88,Structures,StructureDamages),,-1))/(MIN(IF(Depths&gt;BB88,Depths))-MAX(IF(Depths&lt;BB88,Depths))))*$P88)</f>
        <v>#N/A</v>
      </c>
      <c r="BN88" s="184" t="e" cm="1">
        <f t="array" ref="BN88">IF(BC88="no inundation",0,(_xlfn.XLOOKUP(BC88,Depths,_xlfn.XLOOKUP($G88,Structures,StructureDamages),,-1)+(BC88-MAX(IF(Depths&lt;BC88,Depths)))*(_xlfn.XLOOKUP(BC88,Depths,_xlfn.XLOOKUP($G88,Structures,StructureDamages),,1)-_xlfn.XLOOKUP(BC88,Depths,_xlfn.XLOOKUP($G88,Structures,StructureDamages),,-1))/(MIN(IF(Depths&gt;BC88,Depths))-MAX(IF(Depths&lt;BC88,Depths))))*$P88)</f>
        <v>#N/A</v>
      </c>
      <c r="BO88" s="185"/>
      <c r="BP88" s="182" t="e" cm="1">
        <f t="array" ref="BP88">IF(AT88="no inundation",0,(_xlfn.XLOOKUP(AT88,Depths,_xlfn.XLOOKUP($G88,Structures,ContentDamages),,-1)+(AT88-MAX(IF(Depths&lt;AT88,Depths)))*(_xlfn.XLOOKUP(AT88,Depths,_xlfn.XLOOKUP($G88,Structures,ContentDamages),,1)-_xlfn.XLOOKUP(AT88,Depths,_xlfn.XLOOKUP($G88,Structures,ContentDamages),,-1))/(MIN(IF(Depths&gt;AT88,Depths))-MAX(IF(Depths&lt;AT88,Depths))))*$R88)</f>
        <v>#N/A</v>
      </c>
      <c r="BQ88" s="183" t="e" cm="1">
        <f t="array" ref="BQ88">IF(AU88="no inundation",0,(_xlfn.XLOOKUP(AU88,Depths,_xlfn.XLOOKUP($G88,Structures,ContentDamages),,-1)+(AU88-MAX(IF(Depths&lt;AU88,Depths)))*(_xlfn.XLOOKUP(AU88,Depths,_xlfn.XLOOKUP($G88,Structures,ContentDamages),,1)-_xlfn.XLOOKUP(AU88,Depths,_xlfn.XLOOKUP($G88,Structures,ContentDamages),,-1))/(MIN(IF(Depths&gt;AU88,Depths))-MAX(IF(Depths&lt;AU88,Depths))))*$R88)</f>
        <v>#N/A</v>
      </c>
      <c r="BR88" s="183" t="e" cm="1">
        <f t="array" ref="BR88">IF(AV88="no inundation",0,(_xlfn.XLOOKUP(AV88,Depths,_xlfn.XLOOKUP($G88,Structures,ContentDamages),,-1)+(AV88-MAX(IF(Depths&lt;AV88,Depths)))*(_xlfn.XLOOKUP(AV88,Depths,_xlfn.XLOOKUP($G88,Structures,ContentDamages),,1)-_xlfn.XLOOKUP(AV88,Depths,_xlfn.XLOOKUP($G88,Structures,ContentDamages),,-1))/(MIN(IF(Depths&gt;AV88,Depths))-MAX(IF(Depths&lt;AV88,Depths))))*$R88)</f>
        <v>#N/A</v>
      </c>
      <c r="BS88" s="183" t="e" cm="1">
        <f t="array" ref="BS88">IF(AW88="no inundation",0,(_xlfn.XLOOKUP(AW88,Depths,_xlfn.XLOOKUP($G88,Structures,ContentDamages),,-1)+(AW88-MAX(IF(Depths&lt;AW88,Depths)))*(_xlfn.XLOOKUP(AW88,Depths,_xlfn.XLOOKUP($G88,Structures,ContentDamages),,1)-_xlfn.XLOOKUP(AW88,Depths,_xlfn.XLOOKUP($G88,Structures,ContentDamages),,-1))/(MIN(IF(Depths&gt;AW88,Depths))-MAX(IF(Depths&lt;AW88,Depths))))*$R88)</f>
        <v>#N/A</v>
      </c>
      <c r="BT88" s="183" t="e" cm="1">
        <f t="array" ref="BT88">IF(AX88="no inundation",0,(_xlfn.XLOOKUP(AX88,Depths,_xlfn.XLOOKUP($G88,Structures,ContentDamages),,-1)+(AX88-MAX(IF(Depths&lt;AX88,Depths)))*(_xlfn.XLOOKUP(AX88,Depths,_xlfn.XLOOKUP($G88,Structures,ContentDamages),,1)-_xlfn.XLOOKUP(AX88,Depths,_xlfn.XLOOKUP($G88,Structures,ContentDamages),,-1))/(MIN(IF(Depths&gt;AX88,Depths))-MAX(IF(Depths&lt;AX88,Depths))))*$R88)</f>
        <v>#N/A</v>
      </c>
      <c r="BU88" s="183" t="e" cm="1">
        <f t="array" ref="BU88">IF(AY88="no inundation",0,(_xlfn.XLOOKUP(AY88,Depths,_xlfn.XLOOKUP($G88,Structures,ContentDamages),,-1)+(AY88-MAX(IF(Depths&lt;AY88,Depths)))*(_xlfn.XLOOKUP(AY88,Depths,_xlfn.XLOOKUP($G88,Structures,ContentDamages),,1)-_xlfn.XLOOKUP(AY88,Depths,_xlfn.XLOOKUP($G88,Structures,ContentDamages),,-1))/(MIN(IF(Depths&gt;AY88,Depths))-MAX(IF(Depths&lt;AY88,Depths))))*$R88)</f>
        <v>#N/A</v>
      </c>
      <c r="BV88" s="183" t="e" cm="1">
        <f t="array" ref="BV88">IF(AZ88="no inundation",0,(_xlfn.XLOOKUP(AZ88,Depths,_xlfn.XLOOKUP($G88,Structures,ContentDamages),,-1)+(AZ88-MAX(IF(Depths&lt;AZ88,Depths)))*(_xlfn.XLOOKUP(AZ88,Depths,_xlfn.XLOOKUP($G88,Structures,ContentDamages),,1)-_xlfn.XLOOKUP(AZ88,Depths,_xlfn.XLOOKUP($G88,Structures,ContentDamages),,-1))/(MIN(IF(Depths&gt;AZ88,Depths))-MAX(IF(Depths&lt;AZ88,Depths))))*$R88)</f>
        <v>#N/A</v>
      </c>
      <c r="BW88" s="183" t="e" cm="1">
        <f t="array" ref="BW88">IF(BA88="no inundation",0,(_xlfn.XLOOKUP(BA88,Depths,_xlfn.XLOOKUP($G88,Structures,ContentDamages),,-1)+(BA88-MAX(IF(Depths&lt;BA88,Depths)))*(_xlfn.XLOOKUP(BA88,Depths,_xlfn.XLOOKUP($G88,Structures,ContentDamages),,1)-_xlfn.XLOOKUP(BA88,Depths,_xlfn.XLOOKUP($G88,Structures,ContentDamages),,-1))/(MIN(IF(Depths&gt;BA88,Depths))-MAX(IF(Depths&lt;BA88,Depths))))*$R88)</f>
        <v>#N/A</v>
      </c>
      <c r="BX88" s="183" t="e" cm="1">
        <f t="array" ref="BX88">IF(BB88="no inundation",0,(_xlfn.XLOOKUP(BB88,Depths,_xlfn.XLOOKUP($G88,Structures,ContentDamages),,-1)+(BB88-MAX(IF(Depths&lt;BB88,Depths)))*(_xlfn.XLOOKUP(BB88,Depths,_xlfn.XLOOKUP($G88,Structures,ContentDamages),,1)-_xlfn.XLOOKUP(BB88,Depths,_xlfn.XLOOKUP($G88,Structures,ContentDamages),,-1))/(MIN(IF(Depths&gt;BB88,Depths))-MAX(IF(Depths&lt;BB88,Depths))))*$R88)</f>
        <v>#N/A</v>
      </c>
      <c r="BY88" s="183" t="e" cm="1">
        <f t="array" ref="BY88">IF(BC88="no inundation",0,(_xlfn.XLOOKUP(BC88,Depths,_xlfn.XLOOKUP($G88,Structures,ContentDamages),,-1)+(BC88-MAX(IF(Depths&lt;BC88,Depths)))*(_xlfn.XLOOKUP(BC88,Depths,_xlfn.XLOOKUP($G88,Structures,ContentDamages),,1)-_xlfn.XLOOKUP(BC88,Depths,_xlfn.XLOOKUP($G88,Structures,ContentDamages),,-1))/(MIN(IF(Depths&gt;BC88,Depths))-MAX(IF(Depths&lt;BC88,Depths))))*$R88)</f>
        <v>#N/A</v>
      </c>
      <c r="BZ88" s="181"/>
      <c r="CA88" s="182" t="e">
        <f t="shared" si="128"/>
        <v>#N/A</v>
      </c>
      <c r="CB88" s="183" t="e">
        <f t="shared" si="129"/>
        <v>#N/A</v>
      </c>
      <c r="CC88" s="183" t="e">
        <f t="shared" si="130"/>
        <v>#N/A</v>
      </c>
      <c r="CD88" s="183" t="e">
        <f t="shared" si="131"/>
        <v>#N/A</v>
      </c>
      <c r="CE88" s="183" t="e">
        <f t="shared" si="132"/>
        <v>#N/A</v>
      </c>
      <c r="CF88" s="183" t="e">
        <f t="shared" si="133"/>
        <v>#N/A</v>
      </c>
      <c r="CG88" s="183" t="e">
        <f t="shared" si="134"/>
        <v>#N/A</v>
      </c>
      <c r="CH88" s="183" t="e">
        <f t="shared" si="135"/>
        <v>#N/A</v>
      </c>
      <c r="CI88" s="183" t="e">
        <f t="shared" si="136"/>
        <v>#N/A</v>
      </c>
      <c r="CJ88" s="184" t="e">
        <f t="shared" si="137"/>
        <v>#N/A</v>
      </c>
      <c r="CK88" s="177"/>
    </row>
    <row r="89" spans="5:89" ht="16.5" customHeight="1" x14ac:dyDescent="0.35">
      <c r="E89" s="33" t="s">
        <v>3</v>
      </c>
      <c r="F89" s="35" t="s">
        <v>3</v>
      </c>
      <c r="G89" s="10" t="s">
        <v>200</v>
      </c>
      <c r="H89" s="11" t="s">
        <v>200</v>
      </c>
      <c r="I89" s="12"/>
      <c r="J89" s="14"/>
      <c r="K89" s="26"/>
      <c r="L89" s="12"/>
      <c r="M89" s="14"/>
      <c r="N89" s="138"/>
      <c r="O89" s="140"/>
      <c r="P89" s="195">
        <f t="shared" si="106"/>
        <v>0</v>
      </c>
      <c r="Q89" s="20" t="e">
        <f>_xlfn.XLOOKUP(G89,'Content to Structure Ratios'!$D$3:$D$55,'Content to Structure Ratios'!$E$3:$E$55)</f>
        <v>#N/A</v>
      </c>
      <c r="R89" s="183" t="e">
        <f t="shared" si="107"/>
        <v>#N/A</v>
      </c>
      <c r="S89" s="13"/>
      <c r="T89" s="14"/>
      <c r="U89" s="15"/>
      <c r="V89" s="179">
        <f t="shared" si="105"/>
        <v>0</v>
      </c>
      <c r="W89" s="192"/>
      <c r="X89" s="22"/>
      <c r="Y89" s="16"/>
      <c r="Z89" s="16"/>
      <c r="AA89" s="16"/>
      <c r="AB89" s="16"/>
      <c r="AC89" s="16"/>
      <c r="AD89" s="16"/>
      <c r="AE89" s="16"/>
      <c r="AF89" s="16"/>
      <c r="AG89" s="16"/>
      <c r="AH89" s="177"/>
      <c r="AI89" s="178">
        <f t="shared" si="109"/>
        <v>0</v>
      </c>
      <c r="AJ89" s="179">
        <f t="shared" si="108"/>
        <v>0</v>
      </c>
      <c r="AK89" s="179">
        <f t="shared" si="110"/>
        <v>0</v>
      </c>
      <c r="AL89" s="179">
        <f t="shared" si="111"/>
        <v>0</v>
      </c>
      <c r="AM89" s="179">
        <f t="shared" si="112"/>
        <v>0</v>
      </c>
      <c r="AN89" s="179">
        <f t="shared" si="113"/>
        <v>0</v>
      </c>
      <c r="AO89" s="179">
        <f t="shared" si="114"/>
        <v>0</v>
      </c>
      <c r="AP89" s="179">
        <f t="shared" si="115"/>
        <v>0</v>
      </c>
      <c r="AQ89" s="179">
        <f t="shared" si="116"/>
        <v>0</v>
      </c>
      <c r="AR89" s="180">
        <f t="shared" si="117"/>
        <v>0</v>
      </c>
      <c r="AS89" s="181"/>
      <c r="AT89" s="166">
        <f t="shared" si="118"/>
        <v>0</v>
      </c>
      <c r="AU89" s="87">
        <f t="shared" si="119"/>
        <v>0</v>
      </c>
      <c r="AV89" s="87">
        <f t="shared" si="120"/>
        <v>0</v>
      </c>
      <c r="AW89" s="87">
        <f t="shared" si="121"/>
        <v>0</v>
      </c>
      <c r="AX89" s="87">
        <f t="shared" si="122"/>
        <v>0</v>
      </c>
      <c r="AY89" s="87">
        <f t="shared" si="123"/>
        <v>0</v>
      </c>
      <c r="AZ89" s="87">
        <f t="shared" si="124"/>
        <v>0</v>
      </c>
      <c r="BA89" s="87">
        <f t="shared" si="125"/>
        <v>0</v>
      </c>
      <c r="BB89" s="87">
        <f t="shared" si="126"/>
        <v>0</v>
      </c>
      <c r="BC89" s="157">
        <f t="shared" si="127"/>
        <v>0</v>
      </c>
      <c r="BD89" s="177"/>
      <c r="BE89" s="182" t="e" cm="1">
        <f t="array" ref="BE89">IF(AT89="no inundation",0,(_xlfn.XLOOKUP(AT89,Depths,_xlfn.XLOOKUP($G89,Structures,StructureDamages),,-1)+(AT89-MAX(IF(Depths&lt;AT89,Depths)))*(_xlfn.XLOOKUP(AT89,Depths,_xlfn.XLOOKUP($G89,Structures,StructureDamages),,1)-_xlfn.XLOOKUP(AT89,Depths,_xlfn.XLOOKUP($G89,Structures,StructureDamages),,-1))/(MIN(IF(Depths&gt;AT89,Depths))-MAX(IF(Depths&lt;AT89,Depths))))*$P89)</f>
        <v>#N/A</v>
      </c>
      <c r="BF89" s="183" t="e" cm="1">
        <f t="array" ref="BF89">IF(AU89="no inundation",0,(_xlfn.XLOOKUP(AU89,Depths,_xlfn.XLOOKUP($G89,Structures,StructureDamages),,-1)+(AU89-MAX(IF(Depths&lt;AU89,Depths)))*(_xlfn.XLOOKUP(AU89,Depths,_xlfn.XLOOKUP($G89,Structures,StructureDamages),,1)-_xlfn.XLOOKUP(AU89,Depths,_xlfn.XLOOKUP($G89,Structures,StructureDamages),,-1))/(MIN(IF(Depths&gt;AU89,Depths))-MAX(IF(Depths&lt;AU89,Depths))))*$P89)</f>
        <v>#N/A</v>
      </c>
      <c r="BG89" s="183" t="e" cm="1">
        <f t="array" ref="BG89">IF(AV89="no inundation",0,(_xlfn.XLOOKUP(AV89,Depths,_xlfn.XLOOKUP($G89,Structures,StructureDamages),,-1)+(AV89-MAX(IF(Depths&lt;AV89,Depths)))*(_xlfn.XLOOKUP(AV89,Depths,_xlfn.XLOOKUP($G89,Structures,StructureDamages),,1)-_xlfn.XLOOKUP(AV89,Depths,_xlfn.XLOOKUP($G89,Structures,StructureDamages),,-1))/(MIN(IF(Depths&gt;AV89,Depths))-MAX(IF(Depths&lt;AV89,Depths))))*$P89)</f>
        <v>#N/A</v>
      </c>
      <c r="BH89" s="183" t="e" cm="1">
        <f t="array" ref="BH89">IF(AW89="no inundation",0,(_xlfn.XLOOKUP(AW89,Depths,_xlfn.XLOOKUP($G89,Structures,StructureDamages),,-1)+(AW89-MAX(IF(Depths&lt;AW89,Depths)))*(_xlfn.XLOOKUP(AW89,Depths,_xlfn.XLOOKUP($G89,Structures,StructureDamages),,1)-_xlfn.XLOOKUP(AW89,Depths,_xlfn.XLOOKUP($G89,Structures,StructureDamages),,-1))/(MIN(IF(Depths&gt;AW89,Depths))-MAX(IF(Depths&lt;AW89,Depths))))*$P89)</f>
        <v>#N/A</v>
      </c>
      <c r="BI89" s="183" t="e" cm="1">
        <f t="array" ref="BI89">IF(AX89="no inundation",0,(_xlfn.XLOOKUP(AX89,Depths,_xlfn.XLOOKUP($G89,Structures,StructureDamages),,-1)+(AX89-MAX(IF(Depths&lt;AX89,Depths)))*(_xlfn.XLOOKUP(AX89,Depths,_xlfn.XLOOKUP($G89,Structures,StructureDamages),,1)-_xlfn.XLOOKUP(AX89,Depths,_xlfn.XLOOKUP($G89,Structures,StructureDamages),,-1))/(MIN(IF(Depths&gt;AX89,Depths))-MAX(IF(Depths&lt;AX89,Depths))))*$P89)</f>
        <v>#N/A</v>
      </c>
      <c r="BJ89" s="183" t="e" cm="1">
        <f t="array" ref="BJ89">IF(AY89="no inundation",0,(_xlfn.XLOOKUP(AY89,Depths,_xlfn.XLOOKUP($G89,Structures,StructureDamages),,-1)+(AY89-MAX(IF(Depths&lt;AY89,Depths)))*(_xlfn.XLOOKUP(AY89,Depths,_xlfn.XLOOKUP($G89,Structures,StructureDamages),,1)-_xlfn.XLOOKUP(AY89,Depths,_xlfn.XLOOKUP($G89,Structures,StructureDamages),,-1))/(MIN(IF(Depths&gt;AY89,Depths))-MAX(IF(Depths&lt;AY89,Depths))))*$P89)</f>
        <v>#N/A</v>
      </c>
      <c r="BK89" s="183" t="e" cm="1">
        <f t="array" ref="BK89">IF(AZ89="no inundation",0,(_xlfn.XLOOKUP(AZ89,Depths,_xlfn.XLOOKUP($G89,Structures,StructureDamages),,-1)+(AZ89-MAX(IF(Depths&lt;AZ89,Depths)))*(_xlfn.XLOOKUP(AZ89,Depths,_xlfn.XLOOKUP($G89,Structures,StructureDamages),,1)-_xlfn.XLOOKUP(AZ89,Depths,_xlfn.XLOOKUP($G89,Structures,StructureDamages),,-1))/(MIN(IF(Depths&gt;AZ89,Depths))-MAX(IF(Depths&lt;AZ89,Depths))))*$P89)</f>
        <v>#N/A</v>
      </c>
      <c r="BL89" s="183" t="e" cm="1">
        <f t="array" ref="BL89">IF(BA89="no inundation",0,(_xlfn.XLOOKUP(BA89,Depths,_xlfn.XLOOKUP($G89,Structures,StructureDamages),,-1)+(BA89-MAX(IF(Depths&lt;BA89,Depths)))*(_xlfn.XLOOKUP(BA89,Depths,_xlfn.XLOOKUP($G89,Structures,StructureDamages),,1)-_xlfn.XLOOKUP(BA89,Depths,_xlfn.XLOOKUP($G89,Structures,StructureDamages),,-1))/(MIN(IF(Depths&gt;BA89,Depths))-MAX(IF(Depths&lt;BA89,Depths))))*$P89)</f>
        <v>#N/A</v>
      </c>
      <c r="BM89" s="183" t="e" cm="1">
        <f t="array" ref="BM89">IF(BB89="no inundation",0,(_xlfn.XLOOKUP(BB89,Depths,_xlfn.XLOOKUP($G89,Structures,StructureDamages),,-1)+(BB89-MAX(IF(Depths&lt;BB89,Depths)))*(_xlfn.XLOOKUP(BB89,Depths,_xlfn.XLOOKUP($G89,Structures,StructureDamages),,1)-_xlfn.XLOOKUP(BB89,Depths,_xlfn.XLOOKUP($G89,Structures,StructureDamages),,-1))/(MIN(IF(Depths&gt;BB89,Depths))-MAX(IF(Depths&lt;BB89,Depths))))*$P89)</f>
        <v>#N/A</v>
      </c>
      <c r="BN89" s="184" t="e" cm="1">
        <f t="array" ref="BN89">IF(BC89="no inundation",0,(_xlfn.XLOOKUP(BC89,Depths,_xlfn.XLOOKUP($G89,Structures,StructureDamages),,-1)+(BC89-MAX(IF(Depths&lt;BC89,Depths)))*(_xlfn.XLOOKUP(BC89,Depths,_xlfn.XLOOKUP($G89,Structures,StructureDamages),,1)-_xlfn.XLOOKUP(BC89,Depths,_xlfn.XLOOKUP($G89,Structures,StructureDamages),,-1))/(MIN(IF(Depths&gt;BC89,Depths))-MAX(IF(Depths&lt;BC89,Depths))))*$P89)</f>
        <v>#N/A</v>
      </c>
      <c r="BO89" s="185"/>
      <c r="BP89" s="182" t="e" cm="1">
        <f t="array" ref="BP89">IF(AT89="no inundation",0,(_xlfn.XLOOKUP(AT89,Depths,_xlfn.XLOOKUP($G89,Structures,ContentDamages),,-1)+(AT89-MAX(IF(Depths&lt;AT89,Depths)))*(_xlfn.XLOOKUP(AT89,Depths,_xlfn.XLOOKUP($G89,Structures,ContentDamages),,1)-_xlfn.XLOOKUP(AT89,Depths,_xlfn.XLOOKUP($G89,Structures,ContentDamages),,-1))/(MIN(IF(Depths&gt;AT89,Depths))-MAX(IF(Depths&lt;AT89,Depths))))*$R89)</f>
        <v>#N/A</v>
      </c>
      <c r="BQ89" s="183" t="e" cm="1">
        <f t="array" ref="BQ89">IF(AU89="no inundation",0,(_xlfn.XLOOKUP(AU89,Depths,_xlfn.XLOOKUP($G89,Structures,ContentDamages),,-1)+(AU89-MAX(IF(Depths&lt;AU89,Depths)))*(_xlfn.XLOOKUP(AU89,Depths,_xlfn.XLOOKUP($G89,Structures,ContentDamages),,1)-_xlfn.XLOOKUP(AU89,Depths,_xlfn.XLOOKUP($G89,Structures,ContentDamages),,-1))/(MIN(IF(Depths&gt;AU89,Depths))-MAX(IF(Depths&lt;AU89,Depths))))*$R89)</f>
        <v>#N/A</v>
      </c>
      <c r="BR89" s="183" t="e" cm="1">
        <f t="array" ref="BR89">IF(AV89="no inundation",0,(_xlfn.XLOOKUP(AV89,Depths,_xlfn.XLOOKUP($G89,Structures,ContentDamages),,-1)+(AV89-MAX(IF(Depths&lt;AV89,Depths)))*(_xlfn.XLOOKUP(AV89,Depths,_xlfn.XLOOKUP($G89,Structures,ContentDamages),,1)-_xlfn.XLOOKUP(AV89,Depths,_xlfn.XLOOKUP($G89,Structures,ContentDamages),,-1))/(MIN(IF(Depths&gt;AV89,Depths))-MAX(IF(Depths&lt;AV89,Depths))))*$R89)</f>
        <v>#N/A</v>
      </c>
      <c r="BS89" s="183" t="e" cm="1">
        <f t="array" ref="BS89">IF(AW89="no inundation",0,(_xlfn.XLOOKUP(AW89,Depths,_xlfn.XLOOKUP($G89,Structures,ContentDamages),,-1)+(AW89-MAX(IF(Depths&lt;AW89,Depths)))*(_xlfn.XLOOKUP(AW89,Depths,_xlfn.XLOOKUP($G89,Structures,ContentDamages),,1)-_xlfn.XLOOKUP(AW89,Depths,_xlfn.XLOOKUP($G89,Structures,ContentDamages),,-1))/(MIN(IF(Depths&gt;AW89,Depths))-MAX(IF(Depths&lt;AW89,Depths))))*$R89)</f>
        <v>#N/A</v>
      </c>
      <c r="BT89" s="183" t="e" cm="1">
        <f t="array" ref="BT89">IF(AX89="no inundation",0,(_xlfn.XLOOKUP(AX89,Depths,_xlfn.XLOOKUP($G89,Structures,ContentDamages),,-1)+(AX89-MAX(IF(Depths&lt;AX89,Depths)))*(_xlfn.XLOOKUP(AX89,Depths,_xlfn.XLOOKUP($G89,Structures,ContentDamages),,1)-_xlfn.XLOOKUP(AX89,Depths,_xlfn.XLOOKUP($G89,Structures,ContentDamages),,-1))/(MIN(IF(Depths&gt;AX89,Depths))-MAX(IF(Depths&lt;AX89,Depths))))*$R89)</f>
        <v>#N/A</v>
      </c>
      <c r="BU89" s="183" t="e" cm="1">
        <f t="array" ref="BU89">IF(AY89="no inundation",0,(_xlfn.XLOOKUP(AY89,Depths,_xlfn.XLOOKUP($G89,Structures,ContentDamages),,-1)+(AY89-MAX(IF(Depths&lt;AY89,Depths)))*(_xlfn.XLOOKUP(AY89,Depths,_xlfn.XLOOKUP($G89,Structures,ContentDamages),,1)-_xlfn.XLOOKUP(AY89,Depths,_xlfn.XLOOKUP($G89,Structures,ContentDamages),,-1))/(MIN(IF(Depths&gt;AY89,Depths))-MAX(IF(Depths&lt;AY89,Depths))))*$R89)</f>
        <v>#N/A</v>
      </c>
      <c r="BV89" s="183" t="e" cm="1">
        <f t="array" ref="BV89">IF(AZ89="no inundation",0,(_xlfn.XLOOKUP(AZ89,Depths,_xlfn.XLOOKUP($G89,Structures,ContentDamages),,-1)+(AZ89-MAX(IF(Depths&lt;AZ89,Depths)))*(_xlfn.XLOOKUP(AZ89,Depths,_xlfn.XLOOKUP($G89,Structures,ContentDamages),,1)-_xlfn.XLOOKUP(AZ89,Depths,_xlfn.XLOOKUP($G89,Structures,ContentDamages),,-1))/(MIN(IF(Depths&gt;AZ89,Depths))-MAX(IF(Depths&lt;AZ89,Depths))))*$R89)</f>
        <v>#N/A</v>
      </c>
      <c r="BW89" s="183" t="e" cm="1">
        <f t="array" ref="BW89">IF(BA89="no inundation",0,(_xlfn.XLOOKUP(BA89,Depths,_xlfn.XLOOKUP($G89,Structures,ContentDamages),,-1)+(BA89-MAX(IF(Depths&lt;BA89,Depths)))*(_xlfn.XLOOKUP(BA89,Depths,_xlfn.XLOOKUP($G89,Structures,ContentDamages),,1)-_xlfn.XLOOKUP(BA89,Depths,_xlfn.XLOOKUP($G89,Structures,ContentDamages),,-1))/(MIN(IF(Depths&gt;BA89,Depths))-MAX(IF(Depths&lt;BA89,Depths))))*$R89)</f>
        <v>#N/A</v>
      </c>
      <c r="BX89" s="183" t="e" cm="1">
        <f t="array" ref="BX89">IF(BB89="no inundation",0,(_xlfn.XLOOKUP(BB89,Depths,_xlfn.XLOOKUP($G89,Structures,ContentDamages),,-1)+(BB89-MAX(IF(Depths&lt;BB89,Depths)))*(_xlfn.XLOOKUP(BB89,Depths,_xlfn.XLOOKUP($G89,Structures,ContentDamages),,1)-_xlfn.XLOOKUP(BB89,Depths,_xlfn.XLOOKUP($G89,Structures,ContentDamages),,-1))/(MIN(IF(Depths&gt;BB89,Depths))-MAX(IF(Depths&lt;BB89,Depths))))*$R89)</f>
        <v>#N/A</v>
      </c>
      <c r="BY89" s="183" t="e" cm="1">
        <f t="array" ref="BY89">IF(BC89="no inundation",0,(_xlfn.XLOOKUP(BC89,Depths,_xlfn.XLOOKUP($G89,Structures,ContentDamages),,-1)+(BC89-MAX(IF(Depths&lt;BC89,Depths)))*(_xlfn.XLOOKUP(BC89,Depths,_xlfn.XLOOKUP($G89,Structures,ContentDamages),,1)-_xlfn.XLOOKUP(BC89,Depths,_xlfn.XLOOKUP($G89,Structures,ContentDamages),,-1))/(MIN(IF(Depths&gt;BC89,Depths))-MAX(IF(Depths&lt;BC89,Depths))))*$R89)</f>
        <v>#N/A</v>
      </c>
      <c r="BZ89" s="181"/>
      <c r="CA89" s="182" t="e">
        <f t="shared" si="128"/>
        <v>#N/A</v>
      </c>
      <c r="CB89" s="183" t="e">
        <f t="shared" si="129"/>
        <v>#N/A</v>
      </c>
      <c r="CC89" s="183" t="e">
        <f t="shared" si="130"/>
        <v>#N/A</v>
      </c>
      <c r="CD89" s="183" t="e">
        <f t="shared" si="131"/>
        <v>#N/A</v>
      </c>
      <c r="CE89" s="183" t="e">
        <f t="shared" si="132"/>
        <v>#N/A</v>
      </c>
      <c r="CF89" s="183" t="e">
        <f t="shared" si="133"/>
        <v>#N/A</v>
      </c>
      <c r="CG89" s="183" t="e">
        <f t="shared" si="134"/>
        <v>#N/A</v>
      </c>
      <c r="CH89" s="183" t="e">
        <f t="shared" si="135"/>
        <v>#N/A</v>
      </c>
      <c r="CI89" s="183" t="e">
        <f t="shared" si="136"/>
        <v>#N/A</v>
      </c>
      <c r="CJ89" s="184" t="e">
        <f t="shared" si="137"/>
        <v>#N/A</v>
      </c>
      <c r="CK89" s="177"/>
    </row>
    <row r="90" spans="5:89" ht="16.5" customHeight="1" x14ac:dyDescent="0.35">
      <c r="E90" s="33" t="s">
        <v>3</v>
      </c>
      <c r="F90" s="35" t="s">
        <v>3</v>
      </c>
      <c r="G90" s="10" t="s">
        <v>200</v>
      </c>
      <c r="H90" s="11" t="s">
        <v>200</v>
      </c>
      <c r="I90" s="12"/>
      <c r="J90" s="14"/>
      <c r="K90" s="26"/>
      <c r="L90" s="12"/>
      <c r="M90" s="14"/>
      <c r="N90" s="138"/>
      <c r="O90" s="140"/>
      <c r="P90" s="195">
        <f t="shared" si="106"/>
        <v>0</v>
      </c>
      <c r="Q90" s="20" t="e">
        <f>_xlfn.XLOOKUP(G90,'Content to Structure Ratios'!$D$3:$D$55,'Content to Structure Ratios'!$E$3:$E$55)</f>
        <v>#N/A</v>
      </c>
      <c r="R90" s="183" t="e">
        <f t="shared" si="107"/>
        <v>#N/A</v>
      </c>
      <c r="S90" s="13"/>
      <c r="T90" s="14"/>
      <c r="U90" s="15"/>
      <c r="V90" s="179">
        <f t="shared" si="105"/>
        <v>0</v>
      </c>
      <c r="W90" s="192"/>
      <c r="X90" s="22"/>
      <c r="Y90" s="16"/>
      <c r="Z90" s="16"/>
      <c r="AA90" s="16"/>
      <c r="AB90" s="16"/>
      <c r="AC90" s="16"/>
      <c r="AD90" s="16"/>
      <c r="AE90" s="16"/>
      <c r="AF90" s="16"/>
      <c r="AG90" s="16"/>
      <c r="AH90" s="177"/>
      <c r="AI90" s="178">
        <f t="shared" si="109"/>
        <v>0</v>
      </c>
      <c r="AJ90" s="179">
        <f t="shared" si="108"/>
        <v>0</v>
      </c>
      <c r="AK90" s="179">
        <f t="shared" si="110"/>
        <v>0</v>
      </c>
      <c r="AL90" s="179">
        <f t="shared" si="111"/>
        <v>0</v>
      </c>
      <c r="AM90" s="179">
        <f t="shared" si="112"/>
        <v>0</v>
      </c>
      <c r="AN90" s="179">
        <f t="shared" si="113"/>
        <v>0</v>
      </c>
      <c r="AO90" s="179">
        <f t="shared" si="114"/>
        <v>0</v>
      </c>
      <c r="AP90" s="179">
        <f t="shared" si="115"/>
        <v>0</v>
      </c>
      <c r="AQ90" s="179">
        <f t="shared" si="116"/>
        <v>0</v>
      </c>
      <c r="AR90" s="180">
        <f t="shared" si="117"/>
        <v>0</v>
      </c>
      <c r="AS90" s="181"/>
      <c r="AT90" s="166">
        <f t="shared" si="118"/>
        <v>0</v>
      </c>
      <c r="AU90" s="87">
        <f t="shared" si="119"/>
        <v>0</v>
      </c>
      <c r="AV90" s="87">
        <f t="shared" si="120"/>
        <v>0</v>
      </c>
      <c r="AW90" s="87">
        <f t="shared" si="121"/>
        <v>0</v>
      </c>
      <c r="AX90" s="87">
        <f t="shared" si="122"/>
        <v>0</v>
      </c>
      <c r="AY90" s="87">
        <f t="shared" si="123"/>
        <v>0</v>
      </c>
      <c r="AZ90" s="87">
        <f t="shared" si="124"/>
        <v>0</v>
      </c>
      <c r="BA90" s="87">
        <f t="shared" si="125"/>
        <v>0</v>
      </c>
      <c r="BB90" s="87">
        <f t="shared" si="126"/>
        <v>0</v>
      </c>
      <c r="BC90" s="157">
        <f t="shared" si="127"/>
        <v>0</v>
      </c>
      <c r="BD90" s="177"/>
      <c r="BE90" s="182" t="e" cm="1">
        <f t="array" ref="BE90">IF(AT90="no inundation",0,(_xlfn.XLOOKUP(AT90,Depths,_xlfn.XLOOKUP($G90,Structures,StructureDamages),,-1)+(AT90-MAX(IF(Depths&lt;AT90,Depths)))*(_xlfn.XLOOKUP(AT90,Depths,_xlfn.XLOOKUP($G90,Structures,StructureDamages),,1)-_xlfn.XLOOKUP(AT90,Depths,_xlfn.XLOOKUP($G90,Structures,StructureDamages),,-1))/(MIN(IF(Depths&gt;AT90,Depths))-MAX(IF(Depths&lt;AT90,Depths))))*$P90)</f>
        <v>#N/A</v>
      </c>
      <c r="BF90" s="183" t="e" cm="1">
        <f t="array" ref="BF90">IF(AU90="no inundation",0,(_xlfn.XLOOKUP(AU90,Depths,_xlfn.XLOOKUP($G90,Structures,StructureDamages),,-1)+(AU90-MAX(IF(Depths&lt;AU90,Depths)))*(_xlfn.XLOOKUP(AU90,Depths,_xlfn.XLOOKUP($G90,Structures,StructureDamages),,1)-_xlfn.XLOOKUP(AU90,Depths,_xlfn.XLOOKUP($G90,Structures,StructureDamages),,-1))/(MIN(IF(Depths&gt;AU90,Depths))-MAX(IF(Depths&lt;AU90,Depths))))*$P90)</f>
        <v>#N/A</v>
      </c>
      <c r="BG90" s="183" t="e" cm="1">
        <f t="array" ref="BG90">IF(AV90="no inundation",0,(_xlfn.XLOOKUP(AV90,Depths,_xlfn.XLOOKUP($G90,Structures,StructureDamages),,-1)+(AV90-MAX(IF(Depths&lt;AV90,Depths)))*(_xlfn.XLOOKUP(AV90,Depths,_xlfn.XLOOKUP($G90,Structures,StructureDamages),,1)-_xlfn.XLOOKUP(AV90,Depths,_xlfn.XLOOKUP($G90,Structures,StructureDamages),,-1))/(MIN(IF(Depths&gt;AV90,Depths))-MAX(IF(Depths&lt;AV90,Depths))))*$P90)</f>
        <v>#N/A</v>
      </c>
      <c r="BH90" s="183" t="e" cm="1">
        <f t="array" ref="BH90">IF(AW90="no inundation",0,(_xlfn.XLOOKUP(AW90,Depths,_xlfn.XLOOKUP($G90,Structures,StructureDamages),,-1)+(AW90-MAX(IF(Depths&lt;AW90,Depths)))*(_xlfn.XLOOKUP(AW90,Depths,_xlfn.XLOOKUP($G90,Structures,StructureDamages),,1)-_xlfn.XLOOKUP(AW90,Depths,_xlfn.XLOOKUP($G90,Structures,StructureDamages),,-1))/(MIN(IF(Depths&gt;AW90,Depths))-MAX(IF(Depths&lt;AW90,Depths))))*$P90)</f>
        <v>#N/A</v>
      </c>
      <c r="BI90" s="183" t="e" cm="1">
        <f t="array" ref="BI90">IF(AX90="no inundation",0,(_xlfn.XLOOKUP(AX90,Depths,_xlfn.XLOOKUP($G90,Structures,StructureDamages),,-1)+(AX90-MAX(IF(Depths&lt;AX90,Depths)))*(_xlfn.XLOOKUP(AX90,Depths,_xlfn.XLOOKUP($G90,Structures,StructureDamages),,1)-_xlfn.XLOOKUP(AX90,Depths,_xlfn.XLOOKUP($G90,Structures,StructureDamages),,-1))/(MIN(IF(Depths&gt;AX90,Depths))-MAX(IF(Depths&lt;AX90,Depths))))*$P90)</f>
        <v>#N/A</v>
      </c>
      <c r="BJ90" s="183" t="e" cm="1">
        <f t="array" ref="BJ90">IF(AY90="no inundation",0,(_xlfn.XLOOKUP(AY90,Depths,_xlfn.XLOOKUP($G90,Structures,StructureDamages),,-1)+(AY90-MAX(IF(Depths&lt;AY90,Depths)))*(_xlfn.XLOOKUP(AY90,Depths,_xlfn.XLOOKUP($G90,Structures,StructureDamages),,1)-_xlfn.XLOOKUP(AY90,Depths,_xlfn.XLOOKUP($G90,Structures,StructureDamages),,-1))/(MIN(IF(Depths&gt;AY90,Depths))-MAX(IF(Depths&lt;AY90,Depths))))*$P90)</f>
        <v>#N/A</v>
      </c>
      <c r="BK90" s="183" t="e" cm="1">
        <f t="array" ref="BK90">IF(AZ90="no inundation",0,(_xlfn.XLOOKUP(AZ90,Depths,_xlfn.XLOOKUP($G90,Structures,StructureDamages),,-1)+(AZ90-MAX(IF(Depths&lt;AZ90,Depths)))*(_xlfn.XLOOKUP(AZ90,Depths,_xlfn.XLOOKUP($G90,Structures,StructureDamages),,1)-_xlfn.XLOOKUP(AZ90,Depths,_xlfn.XLOOKUP($G90,Structures,StructureDamages),,-1))/(MIN(IF(Depths&gt;AZ90,Depths))-MAX(IF(Depths&lt;AZ90,Depths))))*$P90)</f>
        <v>#N/A</v>
      </c>
      <c r="BL90" s="183" t="e" cm="1">
        <f t="array" ref="BL90">IF(BA90="no inundation",0,(_xlfn.XLOOKUP(BA90,Depths,_xlfn.XLOOKUP($G90,Structures,StructureDamages),,-1)+(BA90-MAX(IF(Depths&lt;BA90,Depths)))*(_xlfn.XLOOKUP(BA90,Depths,_xlfn.XLOOKUP($G90,Structures,StructureDamages),,1)-_xlfn.XLOOKUP(BA90,Depths,_xlfn.XLOOKUP($G90,Structures,StructureDamages),,-1))/(MIN(IF(Depths&gt;BA90,Depths))-MAX(IF(Depths&lt;BA90,Depths))))*$P90)</f>
        <v>#N/A</v>
      </c>
      <c r="BM90" s="183" t="e" cm="1">
        <f t="array" ref="BM90">IF(BB90="no inundation",0,(_xlfn.XLOOKUP(BB90,Depths,_xlfn.XLOOKUP($G90,Structures,StructureDamages),,-1)+(BB90-MAX(IF(Depths&lt;BB90,Depths)))*(_xlfn.XLOOKUP(BB90,Depths,_xlfn.XLOOKUP($G90,Structures,StructureDamages),,1)-_xlfn.XLOOKUP(BB90,Depths,_xlfn.XLOOKUP($G90,Structures,StructureDamages),,-1))/(MIN(IF(Depths&gt;BB90,Depths))-MAX(IF(Depths&lt;BB90,Depths))))*$P90)</f>
        <v>#N/A</v>
      </c>
      <c r="BN90" s="184" t="e" cm="1">
        <f t="array" ref="BN90">IF(BC90="no inundation",0,(_xlfn.XLOOKUP(BC90,Depths,_xlfn.XLOOKUP($G90,Structures,StructureDamages),,-1)+(BC90-MAX(IF(Depths&lt;BC90,Depths)))*(_xlfn.XLOOKUP(BC90,Depths,_xlfn.XLOOKUP($G90,Structures,StructureDamages),,1)-_xlfn.XLOOKUP(BC90,Depths,_xlfn.XLOOKUP($G90,Structures,StructureDamages),,-1))/(MIN(IF(Depths&gt;BC90,Depths))-MAX(IF(Depths&lt;BC90,Depths))))*$P90)</f>
        <v>#N/A</v>
      </c>
      <c r="BO90" s="185"/>
      <c r="BP90" s="182" t="e" cm="1">
        <f t="array" ref="BP90">IF(AT90="no inundation",0,(_xlfn.XLOOKUP(AT90,Depths,_xlfn.XLOOKUP($G90,Structures,ContentDamages),,-1)+(AT90-MAX(IF(Depths&lt;AT90,Depths)))*(_xlfn.XLOOKUP(AT90,Depths,_xlfn.XLOOKUP($G90,Structures,ContentDamages),,1)-_xlfn.XLOOKUP(AT90,Depths,_xlfn.XLOOKUP($G90,Structures,ContentDamages),,-1))/(MIN(IF(Depths&gt;AT90,Depths))-MAX(IF(Depths&lt;AT90,Depths))))*$R90)</f>
        <v>#N/A</v>
      </c>
      <c r="BQ90" s="183" t="e" cm="1">
        <f t="array" ref="BQ90">IF(AU90="no inundation",0,(_xlfn.XLOOKUP(AU90,Depths,_xlfn.XLOOKUP($G90,Structures,ContentDamages),,-1)+(AU90-MAX(IF(Depths&lt;AU90,Depths)))*(_xlfn.XLOOKUP(AU90,Depths,_xlfn.XLOOKUP($G90,Structures,ContentDamages),,1)-_xlfn.XLOOKUP(AU90,Depths,_xlfn.XLOOKUP($G90,Structures,ContentDamages),,-1))/(MIN(IF(Depths&gt;AU90,Depths))-MAX(IF(Depths&lt;AU90,Depths))))*$R90)</f>
        <v>#N/A</v>
      </c>
      <c r="BR90" s="183" t="e" cm="1">
        <f t="array" ref="BR90">IF(AV90="no inundation",0,(_xlfn.XLOOKUP(AV90,Depths,_xlfn.XLOOKUP($G90,Structures,ContentDamages),,-1)+(AV90-MAX(IF(Depths&lt;AV90,Depths)))*(_xlfn.XLOOKUP(AV90,Depths,_xlfn.XLOOKUP($G90,Structures,ContentDamages),,1)-_xlfn.XLOOKUP(AV90,Depths,_xlfn.XLOOKUP($G90,Structures,ContentDamages),,-1))/(MIN(IF(Depths&gt;AV90,Depths))-MAX(IF(Depths&lt;AV90,Depths))))*$R90)</f>
        <v>#N/A</v>
      </c>
      <c r="BS90" s="183" t="e" cm="1">
        <f t="array" ref="BS90">IF(AW90="no inundation",0,(_xlfn.XLOOKUP(AW90,Depths,_xlfn.XLOOKUP($G90,Structures,ContentDamages),,-1)+(AW90-MAX(IF(Depths&lt;AW90,Depths)))*(_xlfn.XLOOKUP(AW90,Depths,_xlfn.XLOOKUP($G90,Structures,ContentDamages),,1)-_xlfn.XLOOKUP(AW90,Depths,_xlfn.XLOOKUP($G90,Structures,ContentDamages),,-1))/(MIN(IF(Depths&gt;AW90,Depths))-MAX(IF(Depths&lt;AW90,Depths))))*$R90)</f>
        <v>#N/A</v>
      </c>
      <c r="BT90" s="183" t="e" cm="1">
        <f t="array" ref="BT90">IF(AX90="no inundation",0,(_xlfn.XLOOKUP(AX90,Depths,_xlfn.XLOOKUP($G90,Structures,ContentDamages),,-1)+(AX90-MAX(IF(Depths&lt;AX90,Depths)))*(_xlfn.XLOOKUP(AX90,Depths,_xlfn.XLOOKUP($G90,Structures,ContentDamages),,1)-_xlfn.XLOOKUP(AX90,Depths,_xlfn.XLOOKUP($G90,Structures,ContentDamages),,-1))/(MIN(IF(Depths&gt;AX90,Depths))-MAX(IF(Depths&lt;AX90,Depths))))*$R90)</f>
        <v>#N/A</v>
      </c>
      <c r="BU90" s="183" t="e" cm="1">
        <f t="array" ref="BU90">IF(AY90="no inundation",0,(_xlfn.XLOOKUP(AY90,Depths,_xlfn.XLOOKUP($G90,Structures,ContentDamages),,-1)+(AY90-MAX(IF(Depths&lt;AY90,Depths)))*(_xlfn.XLOOKUP(AY90,Depths,_xlfn.XLOOKUP($G90,Structures,ContentDamages),,1)-_xlfn.XLOOKUP(AY90,Depths,_xlfn.XLOOKUP($G90,Structures,ContentDamages),,-1))/(MIN(IF(Depths&gt;AY90,Depths))-MAX(IF(Depths&lt;AY90,Depths))))*$R90)</f>
        <v>#N/A</v>
      </c>
      <c r="BV90" s="183" t="e" cm="1">
        <f t="array" ref="BV90">IF(AZ90="no inundation",0,(_xlfn.XLOOKUP(AZ90,Depths,_xlfn.XLOOKUP($G90,Structures,ContentDamages),,-1)+(AZ90-MAX(IF(Depths&lt;AZ90,Depths)))*(_xlfn.XLOOKUP(AZ90,Depths,_xlfn.XLOOKUP($G90,Structures,ContentDamages),,1)-_xlfn.XLOOKUP(AZ90,Depths,_xlfn.XLOOKUP($G90,Structures,ContentDamages),,-1))/(MIN(IF(Depths&gt;AZ90,Depths))-MAX(IF(Depths&lt;AZ90,Depths))))*$R90)</f>
        <v>#N/A</v>
      </c>
      <c r="BW90" s="183" t="e" cm="1">
        <f t="array" ref="BW90">IF(BA90="no inundation",0,(_xlfn.XLOOKUP(BA90,Depths,_xlfn.XLOOKUP($G90,Structures,ContentDamages),,-1)+(BA90-MAX(IF(Depths&lt;BA90,Depths)))*(_xlfn.XLOOKUP(BA90,Depths,_xlfn.XLOOKUP($G90,Structures,ContentDamages),,1)-_xlfn.XLOOKUP(BA90,Depths,_xlfn.XLOOKUP($G90,Structures,ContentDamages),,-1))/(MIN(IF(Depths&gt;BA90,Depths))-MAX(IF(Depths&lt;BA90,Depths))))*$R90)</f>
        <v>#N/A</v>
      </c>
      <c r="BX90" s="183" t="e" cm="1">
        <f t="array" ref="BX90">IF(BB90="no inundation",0,(_xlfn.XLOOKUP(BB90,Depths,_xlfn.XLOOKUP($G90,Structures,ContentDamages),,-1)+(BB90-MAX(IF(Depths&lt;BB90,Depths)))*(_xlfn.XLOOKUP(BB90,Depths,_xlfn.XLOOKUP($G90,Structures,ContentDamages),,1)-_xlfn.XLOOKUP(BB90,Depths,_xlfn.XLOOKUP($G90,Structures,ContentDamages),,-1))/(MIN(IF(Depths&gt;BB90,Depths))-MAX(IF(Depths&lt;BB90,Depths))))*$R90)</f>
        <v>#N/A</v>
      </c>
      <c r="BY90" s="183" t="e" cm="1">
        <f t="array" ref="BY90">IF(BC90="no inundation",0,(_xlfn.XLOOKUP(BC90,Depths,_xlfn.XLOOKUP($G90,Structures,ContentDamages),,-1)+(BC90-MAX(IF(Depths&lt;BC90,Depths)))*(_xlfn.XLOOKUP(BC90,Depths,_xlfn.XLOOKUP($G90,Structures,ContentDamages),,1)-_xlfn.XLOOKUP(BC90,Depths,_xlfn.XLOOKUP($G90,Structures,ContentDamages),,-1))/(MIN(IF(Depths&gt;BC90,Depths))-MAX(IF(Depths&lt;BC90,Depths))))*$R90)</f>
        <v>#N/A</v>
      </c>
      <c r="BZ90" s="181"/>
      <c r="CA90" s="182" t="e">
        <f t="shared" si="128"/>
        <v>#N/A</v>
      </c>
      <c r="CB90" s="183" t="e">
        <f t="shared" si="129"/>
        <v>#N/A</v>
      </c>
      <c r="CC90" s="183" t="e">
        <f t="shared" si="130"/>
        <v>#N/A</v>
      </c>
      <c r="CD90" s="183" t="e">
        <f t="shared" si="131"/>
        <v>#N/A</v>
      </c>
      <c r="CE90" s="183" t="e">
        <f t="shared" si="132"/>
        <v>#N/A</v>
      </c>
      <c r="CF90" s="183" t="e">
        <f t="shared" si="133"/>
        <v>#N/A</v>
      </c>
      <c r="CG90" s="183" t="e">
        <f t="shared" si="134"/>
        <v>#N/A</v>
      </c>
      <c r="CH90" s="183" t="e">
        <f t="shared" si="135"/>
        <v>#N/A</v>
      </c>
      <c r="CI90" s="183" t="e">
        <f t="shared" si="136"/>
        <v>#N/A</v>
      </c>
      <c r="CJ90" s="184" t="e">
        <f t="shared" si="137"/>
        <v>#N/A</v>
      </c>
      <c r="CK90" s="177"/>
    </row>
    <row r="91" spans="5:89" ht="16.5" customHeight="1" x14ac:dyDescent="0.35">
      <c r="E91" s="33" t="s">
        <v>3</v>
      </c>
      <c r="F91" s="35" t="s">
        <v>3</v>
      </c>
      <c r="G91" s="10" t="s">
        <v>200</v>
      </c>
      <c r="H91" s="11" t="s">
        <v>200</v>
      </c>
      <c r="I91" s="12"/>
      <c r="J91" s="14"/>
      <c r="K91" s="26"/>
      <c r="L91" s="12"/>
      <c r="M91" s="14"/>
      <c r="N91" s="138"/>
      <c r="O91" s="140"/>
      <c r="P91" s="195">
        <f t="shared" si="106"/>
        <v>0</v>
      </c>
      <c r="Q91" s="20" t="e">
        <f>_xlfn.XLOOKUP(G91,'Content to Structure Ratios'!$D$3:$D$55,'Content to Structure Ratios'!$E$3:$E$55)</f>
        <v>#N/A</v>
      </c>
      <c r="R91" s="183" t="e">
        <f t="shared" si="107"/>
        <v>#N/A</v>
      </c>
      <c r="S91" s="13"/>
      <c r="T91" s="14"/>
      <c r="U91" s="15"/>
      <c r="V91" s="179">
        <f t="shared" si="105"/>
        <v>0</v>
      </c>
      <c r="W91" s="192"/>
      <c r="X91" s="22"/>
      <c r="Y91" s="16"/>
      <c r="Z91" s="16"/>
      <c r="AA91" s="16"/>
      <c r="AB91" s="16"/>
      <c r="AC91" s="16"/>
      <c r="AD91" s="16"/>
      <c r="AE91" s="16"/>
      <c r="AF91" s="16"/>
      <c r="AG91" s="16"/>
      <c r="AH91" s="177"/>
      <c r="AI91" s="178">
        <f t="shared" si="109"/>
        <v>0</v>
      </c>
      <c r="AJ91" s="179">
        <f t="shared" si="108"/>
        <v>0</v>
      </c>
      <c r="AK91" s="179">
        <f t="shared" si="110"/>
        <v>0</v>
      </c>
      <c r="AL91" s="179">
        <f t="shared" si="111"/>
        <v>0</v>
      </c>
      <c r="AM91" s="179">
        <f t="shared" si="112"/>
        <v>0</v>
      </c>
      <c r="AN91" s="179">
        <f t="shared" si="113"/>
        <v>0</v>
      </c>
      <c r="AO91" s="179">
        <f t="shared" si="114"/>
        <v>0</v>
      </c>
      <c r="AP91" s="179">
        <f t="shared" si="115"/>
        <v>0</v>
      </c>
      <c r="AQ91" s="179">
        <f t="shared" si="116"/>
        <v>0</v>
      </c>
      <c r="AR91" s="180">
        <f t="shared" si="117"/>
        <v>0</v>
      </c>
      <c r="AS91" s="181"/>
      <c r="AT91" s="166">
        <f t="shared" si="118"/>
        <v>0</v>
      </c>
      <c r="AU91" s="87">
        <f t="shared" si="119"/>
        <v>0</v>
      </c>
      <c r="AV91" s="87">
        <f t="shared" si="120"/>
        <v>0</v>
      </c>
      <c r="AW91" s="87">
        <f t="shared" si="121"/>
        <v>0</v>
      </c>
      <c r="AX91" s="87">
        <f t="shared" si="122"/>
        <v>0</v>
      </c>
      <c r="AY91" s="87">
        <f t="shared" si="123"/>
        <v>0</v>
      </c>
      <c r="AZ91" s="87">
        <f t="shared" si="124"/>
        <v>0</v>
      </c>
      <c r="BA91" s="87">
        <f t="shared" si="125"/>
        <v>0</v>
      </c>
      <c r="BB91" s="87">
        <f t="shared" si="126"/>
        <v>0</v>
      </c>
      <c r="BC91" s="157">
        <f t="shared" si="127"/>
        <v>0</v>
      </c>
      <c r="BD91" s="177"/>
      <c r="BE91" s="182" t="e" cm="1">
        <f t="array" ref="BE91">IF(AT91="no inundation",0,(_xlfn.XLOOKUP(AT91,Depths,_xlfn.XLOOKUP($G91,Structures,StructureDamages),,-1)+(AT91-MAX(IF(Depths&lt;AT91,Depths)))*(_xlfn.XLOOKUP(AT91,Depths,_xlfn.XLOOKUP($G91,Structures,StructureDamages),,1)-_xlfn.XLOOKUP(AT91,Depths,_xlfn.XLOOKUP($G91,Structures,StructureDamages),,-1))/(MIN(IF(Depths&gt;AT91,Depths))-MAX(IF(Depths&lt;AT91,Depths))))*$P91)</f>
        <v>#N/A</v>
      </c>
      <c r="BF91" s="183" t="e" cm="1">
        <f t="array" ref="BF91">IF(AU91="no inundation",0,(_xlfn.XLOOKUP(AU91,Depths,_xlfn.XLOOKUP($G91,Structures,StructureDamages),,-1)+(AU91-MAX(IF(Depths&lt;AU91,Depths)))*(_xlfn.XLOOKUP(AU91,Depths,_xlfn.XLOOKUP($G91,Structures,StructureDamages),,1)-_xlfn.XLOOKUP(AU91,Depths,_xlfn.XLOOKUP($G91,Structures,StructureDamages),,-1))/(MIN(IF(Depths&gt;AU91,Depths))-MAX(IF(Depths&lt;AU91,Depths))))*$P91)</f>
        <v>#N/A</v>
      </c>
      <c r="BG91" s="183" t="e" cm="1">
        <f t="array" ref="BG91">IF(AV91="no inundation",0,(_xlfn.XLOOKUP(AV91,Depths,_xlfn.XLOOKUP($G91,Structures,StructureDamages),,-1)+(AV91-MAX(IF(Depths&lt;AV91,Depths)))*(_xlfn.XLOOKUP(AV91,Depths,_xlfn.XLOOKUP($G91,Structures,StructureDamages),,1)-_xlfn.XLOOKUP(AV91,Depths,_xlfn.XLOOKUP($G91,Structures,StructureDamages),,-1))/(MIN(IF(Depths&gt;AV91,Depths))-MAX(IF(Depths&lt;AV91,Depths))))*$P91)</f>
        <v>#N/A</v>
      </c>
      <c r="BH91" s="183" t="e" cm="1">
        <f t="array" ref="BH91">IF(AW91="no inundation",0,(_xlfn.XLOOKUP(AW91,Depths,_xlfn.XLOOKUP($G91,Structures,StructureDamages),,-1)+(AW91-MAX(IF(Depths&lt;AW91,Depths)))*(_xlfn.XLOOKUP(AW91,Depths,_xlfn.XLOOKUP($G91,Structures,StructureDamages),,1)-_xlfn.XLOOKUP(AW91,Depths,_xlfn.XLOOKUP($G91,Structures,StructureDamages),,-1))/(MIN(IF(Depths&gt;AW91,Depths))-MAX(IF(Depths&lt;AW91,Depths))))*$P91)</f>
        <v>#N/A</v>
      </c>
      <c r="BI91" s="183" t="e" cm="1">
        <f t="array" ref="BI91">IF(AX91="no inundation",0,(_xlfn.XLOOKUP(AX91,Depths,_xlfn.XLOOKUP($G91,Structures,StructureDamages),,-1)+(AX91-MAX(IF(Depths&lt;AX91,Depths)))*(_xlfn.XLOOKUP(AX91,Depths,_xlfn.XLOOKUP($G91,Structures,StructureDamages),,1)-_xlfn.XLOOKUP(AX91,Depths,_xlfn.XLOOKUP($G91,Structures,StructureDamages),,-1))/(MIN(IF(Depths&gt;AX91,Depths))-MAX(IF(Depths&lt;AX91,Depths))))*$P91)</f>
        <v>#N/A</v>
      </c>
      <c r="BJ91" s="183" t="e" cm="1">
        <f t="array" ref="BJ91">IF(AY91="no inundation",0,(_xlfn.XLOOKUP(AY91,Depths,_xlfn.XLOOKUP($G91,Structures,StructureDamages),,-1)+(AY91-MAX(IF(Depths&lt;AY91,Depths)))*(_xlfn.XLOOKUP(AY91,Depths,_xlfn.XLOOKUP($G91,Structures,StructureDamages),,1)-_xlfn.XLOOKUP(AY91,Depths,_xlfn.XLOOKUP($G91,Structures,StructureDamages),,-1))/(MIN(IF(Depths&gt;AY91,Depths))-MAX(IF(Depths&lt;AY91,Depths))))*$P91)</f>
        <v>#N/A</v>
      </c>
      <c r="BK91" s="183" t="e" cm="1">
        <f t="array" ref="BK91">IF(AZ91="no inundation",0,(_xlfn.XLOOKUP(AZ91,Depths,_xlfn.XLOOKUP($G91,Structures,StructureDamages),,-1)+(AZ91-MAX(IF(Depths&lt;AZ91,Depths)))*(_xlfn.XLOOKUP(AZ91,Depths,_xlfn.XLOOKUP($G91,Structures,StructureDamages),,1)-_xlfn.XLOOKUP(AZ91,Depths,_xlfn.XLOOKUP($G91,Structures,StructureDamages),,-1))/(MIN(IF(Depths&gt;AZ91,Depths))-MAX(IF(Depths&lt;AZ91,Depths))))*$P91)</f>
        <v>#N/A</v>
      </c>
      <c r="BL91" s="183" t="e" cm="1">
        <f t="array" ref="BL91">IF(BA91="no inundation",0,(_xlfn.XLOOKUP(BA91,Depths,_xlfn.XLOOKUP($G91,Structures,StructureDamages),,-1)+(BA91-MAX(IF(Depths&lt;BA91,Depths)))*(_xlfn.XLOOKUP(BA91,Depths,_xlfn.XLOOKUP($G91,Structures,StructureDamages),,1)-_xlfn.XLOOKUP(BA91,Depths,_xlfn.XLOOKUP($G91,Structures,StructureDamages),,-1))/(MIN(IF(Depths&gt;BA91,Depths))-MAX(IF(Depths&lt;BA91,Depths))))*$P91)</f>
        <v>#N/A</v>
      </c>
      <c r="BM91" s="183" t="e" cm="1">
        <f t="array" ref="BM91">IF(BB91="no inundation",0,(_xlfn.XLOOKUP(BB91,Depths,_xlfn.XLOOKUP($G91,Structures,StructureDamages),,-1)+(BB91-MAX(IF(Depths&lt;BB91,Depths)))*(_xlfn.XLOOKUP(BB91,Depths,_xlfn.XLOOKUP($G91,Structures,StructureDamages),,1)-_xlfn.XLOOKUP(BB91,Depths,_xlfn.XLOOKUP($G91,Structures,StructureDamages),,-1))/(MIN(IF(Depths&gt;BB91,Depths))-MAX(IF(Depths&lt;BB91,Depths))))*$P91)</f>
        <v>#N/A</v>
      </c>
      <c r="BN91" s="184" t="e" cm="1">
        <f t="array" ref="BN91">IF(BC91="no inundation",0,(_xlfn.XLOOKUP(BC91,Depths,_xlfn.XLOOKUP($G91,Structures,StructureDamages),,-1)+(BC91-MAX(IF(Depths&lt;BC91,Depths)))*(_xlfn.XLOOKUP(BC91,Depths,_xlfn.XLOOKUP($G91,Structures,StructureDamages),,1)-_xlfn.XLOOKUP(BC91,Depths,_xlfn.XLOOKUP($G91,Structures,StructureDamages),,-1))/(MIN(IF(Depths&gt;BC91,Depths))-MAX(IF(Depths&lt;BC91,Depths))))*$P91)</f>
        <v>#N/A</v>
      </c>
      <c r="BO91" s="185"/>
      <c r="BP91" s="182" t="e" cm="1">
        <f t="array" ref="BP91">IF(AT91="no inundation",0,(_xlfn.XLOOKUP(AT91,Depths,_xlfn.XLOOKUP($G91,Structures,ContentDamages),,-1)+(AT91-MAX(IF(Depths&lt;AT91,Depths)))*(_xlfn.XLOOKUP(AT91,Depths,_xlfn.XLOOKUP($G91,Structures,ContentDamages),,1)-_xlfn.XLOOKUP(AT91,Depths,_xlfn.XLOOKUP($G91,Structures,ContentDamages),,-1))/(MIN(IF(Depths&gt;AT91,Depths))-MAX(IF(Depths&lt;AT91,Depths))))*$R91)</f>
        <v>#N/A</v>
      </c>
      <c r="BQ91" s="183" t="e" cm="1">
        <f t="array" ref="BQ91">IF(AU91="no inundation",0,(_xlfn.XLOOKUP(AU91,Depths,_xlfn.XLOOKUP($G91,Structures,ContentDamages),,-1)+(AU91-MAX(IF(Depths&lt;AU91,Depths)))*(_xlfn.XLOOKUP(AU91,Depths,_xlfn.XLOOKUP($G91,Structures,ContentDamages),,1)-_xlfn.XLOOKUP(AU91,Depths,_xlfn.XLOOKUP($G91,Structures,ContentDamages),,-1))/(MIN(IF(Depths&gt;AU91,Depths))-MAX(IF(Depths&lt;AU91,Depths))))*$R91)</f>
        <v>#N/A</v>
      </c>
      <c r="BR91" s="183" t="e" cm="1">
        <f t="array" ref="BR91">IF(AV91="no inundation",0,(_xlfn.XLOOKUP(AV91,Depths,_xlfn.XLOOKUP($G91,Structures,ContentDamages),,-1)+(AV91-MAX(IF(Depths&lt;AV91,Depths)))*(_xlfn.XLOOKUP(AV91,Depths,_xlfn.XLOOKUP($G91,Structures,ContentDamages),,1)-_xlfn.XLOOKUP(AV91,Depths,_xlfn.XLOOKUP($G91,Structures,ContentDamages),,-1))/(MIN(IF(Depths&gt;AV91,Depths))-MAX(IF(Depths&lt;AV91,Depths))))*$R91)</f>
        <v>#N/A</v>
      </c>
      <c r="BS91" s="183" t="e" cm="1">
        <f t="array" ref="BS91">IF(AW91="no inundation",0,(_xlfn.XLOOKUP(AW91,Depths,_xlfn.XLOOKUP($G91,Structures,ContentDamages),,-1)+(AW91-MAX(IF(Depths&lt;AW91,Depths)))*(_xlfn.XLOOKUP(AW91,Depths,_xlfn.XLOOKUP($G91,Structures,ContentDamages),,1)-_xlfn.XLOOKUP(AW91,Depths,_xlfn.XLOOKUP($G91,Structures,ContentDamages),,-1))/(MIN(IF(Depths&gt;AW91,Depths))-MAX(IF(Depths&lt;AW91,Depths))))*$R91)</f>
        <v>#N/A</v>
      </c>
      <c r="BT91" s="183" t="e" cm="1">
        <f t="array" ref="BT91">IF(AX91="no inundation",0,(_xlfn.XLOOKUP(AX91,Depths,_xlfn.XLOOKUP($G91,Structures,ContentDamages),,-1)+(AX91-MAX(IF(Depths&lt;AX91,Depths)))*(_xlfn.XLOOKUP(AX91,Depths,_xlfn.XLOOKUP($G91,Structures,ContentDamages),,1)-_xlfn.XLOOKUP(AX91,Depths,_xlfn.XLOOKUP($G91,Structures,ContentDamages),,-1))/(MIN(IF(Depths&gt;AX91,Depths))-MAX(IF(Depths&lt;AX91,Depths))))*$R91)</f>
        <v>#N/A</v>
      </c>
      <c r="BU91" s="183" t="e" cm="1">
        <f t="array" ref="BU91">IF(AY91="no inundation",0,(_xlfn.XLOOKUP(AY91,Depths,_xlfn.XLOOKUP($G91,Structures,ContentDamages),,-1)+(AY91-MAX(IF(Depths&lt;AY91,Depths)))*(_xlfn.XLOOKUP(AY91,Depths,_xlfn.XLOOKUP($G91,Structures,ContentDamages),,1)-_xlfn.XLOOKUP(AY91,Depths,_xlfn.XLOOKUP($G91,Structures,ContentDamages),,-1))/(MIN(IF(Depths&gt;AY91,Depths))-MAX(IF(Depths&lt;AY91,Depths))))*$R91)</f>
        <v>#N/A</v>
      </c>
      <c r="BV91" s="183" t="e" cm="1">
        <f t="array" ref="BV91">IF(AZ91="no inundation",0,(_xlfn.XLOOKUP(AZ91,Depths,_xlfn.XLOOKUP($G91,Structures,ContentDamages),,-1)+(AZ91-MAX(IF(Depths&lt;AZ91,Depths)))*(_xlfn.XLOOKUP(AZ91,Depths,_xlfn.XLOOKUP($G91,Structures,ContentDamages),,1)-_xlfn.XLOOKUP(AZ91,Depths,_xlfn.XLOOKUP($G91,Structures,ContentDamages),,-1))/(MIN(IF(Depths&gt;AZ91,Depths))-MAX(IF(Depths&lt;AZ91,Depths))))*$R91)</f>
        <v>#N/A</v>
      </c>
      <c r="BW91" s="183" t="e" cm="1">
        <f t="array" ref="BW91">IF(BA91="no inundation",0,(_xlfn.XLOOKUP(BA91,Depths,_xlfn.XLOOKUP($G91,Structures,ContentDamages),,-1)+(BA91-MAX(IF(Depths&lt;BA91,Depths)))*(_xlfn.XLOOKUP(BA91,Depths,_xlfn.XLOOKUP($G91,Structures,ContentDamages),,1)-_xlfn.XLOOKUP(BA91,Depths,_xlfn.XLOOKUP($G91,Structures,ContentDamages),,-1))/(MIN(IF(Depths&gt;BA91,Depths))-MAX(IF(Depths&lt;BA91,Depths))))*$R91)</f>
        <v>#N/A</v>
      </c>
      <c r="BX91" s="183" t="e" cm="1">
        <f t="array" ref="BX91">IF(BB91="no inundation",0,(_xlfn.XLOOKUP(BB91,Depths,_xlfn.XLOOKUP($G91,Structures,ContentDamages),,-1)+(BB91-MAX(IF(Depths&lt;BB91,Depths)))*(_xlfn.XLOOKUP(BB91,Depths,_xlfn.XLOOKUP($G91,Structures,ContentDamages),,1)-_xlfn.XLOOKUP(BB91,Depths,_xlfn.XLOOKUP($G91,Structures,ContentDamages),,-1))/(MIN(IF(Depths&gt;BB91,Depths))-MAX(IF(Depths&lt;BB91,Depths))))*$R91)</f>
        <v>#N/A</v>
      </c>
      <c r="BY91" s="183" t="e" cm="1">
        <f t="array" ref="BY91">IF(BC91="no inundation",0,(_xlfn.XLOOKUP(BC91,Depths,_xlfn.XLOOKUP($G91,Structures,ContentDamages),,-1)+(BC91-MAX(IF(Depths&lt;BC91,Depths)))*(_xlfn.XLOOKUP(BC91,Depths,_xlfn.XLOOKUP($G91,Structures,ContentDamages),,1)-_xlfn.XLOOKUP(BC91,Depths,_xlfn.XLOOKUP($G91,Structures,ContentDamages),,-1))/(MIN(IF(Depths&gt;BC91,Depths))-MAX(IF(Depths&lt;BC91,Depths))))*$R91)</f>
        <v>#N/A</v>
      </c>
      <c r="BZ91" s="181"/>
      <c r="CA91" s="182" t="e">
        <f t="shared" si="128"/>
        <v>#N/A</v>
      </c>
      <c r="CB91" s="183" t="e">
        <f t="shared" si="129"/>
        <v>#N/A</v>
      </c>
      <c r="CC91" s="183" t="e">
        <f t="shared" si="130"/>
        <v>#N/A</v>
      </c>
      <c r="CD91" s="183" t="e">
        <f t="shared" si="131"/>
        <v>#N/A</v>
      </c>
      <c r="CE91" s="183" t="e">
        <f t="shared" si="132"/>
        <v>#N/A</v>
      </c>
      <c r="CF91" s="183" t="e">
        <f t="shared" si="133"/>
        <v>#N/A</v>
      </c>
      <c r="CG91" s="183" t="e">
        <f t="shared" si="134"/>
        <v>#N/A</v>
      </c>
      <c r="CH91" s="183" t="e">
        <f t="shared" si="135"/>
        <v>#N/A</v>
      </c>
      <c r="CI91" s="183" t="e">
        <f t="shared" si="136"/>
        <v>#N/A</v>
      </c>
      <c r="CJ91" s="184" t="e">
        <f t="shared" si="137"/>
        <v>#N/A</v>
      </c>
      <c r="CK91" s="177"/>
    </row>
    <row r="92" spans="5:89" ht="16.5" customHeight="1" x14ac:dyDescent="0.35">
      <c r="E92" s="33" t="s">
        <v>3</v>
      </c>
      <c r="F92" s="35" t="s">
        <v>3</v>
      </c>
      <c r="G92" s="10" t="s">
        <v>200</v>
      </c>
      <c r="H92" s="11" t="s">
        <v>200</v>
      </c>
      <c r="I92" s="12"/>
      <c r="J92" s="14"/>
      <c r="K92" s="26"/>
      <c r="L92" s="12"/>
      <c r="M92" s="14"/>
      <c r="N92" s="138"/>
      <c r="O92" s="140"/>
      <c r="P92" s="195">
        <f t="shared" si="106"/>
        <v>0</v>
      </c>
      <c r="Q92" s="20" t="e">
        <f>_xlfn.XLOOKUP(G92,'Content to Structure Ratios'!$D$3:$D$55,'Content to Structure Ratios'!$E$3:$E$55)</f>
        <v>#N/A</v>
      </c>
      <c r="R92" s="183" t="e">
        <f t="shared" si="107"/>
        <v>#N/A</v>
      </c>
      <c r="S92" s="13"/>
      <c r="T92" s="14"/>
      <c r="U92" s="15"/>
      <c r="V92" s="179">
        <f t="shared" si="105"/>
        <v>0</v>
      </c>
      <c r="W92" s="192"/>
      <c r="X92" s="22"/>
      <c r="Y92" s="16"/>
      <c r="Z92" s="16"/>
      <c r="AA92" s="16"/>
      <c r="AB92" s="16"/>
      <c r="AC92" s="16"/>
      <c r="AD92" s="16"/>
      <c r="AE92" s="16"/>
      <c r="AF92" s="16"/>
      <c r="AG92" s="16"/>
      <c r="AH92" s="177"/>
      <c r="AI92" s="178">
        <f t="shared" si="109"/>
        <v>0</v>
      </c>
      <c r="AJ92" s="179">
        <f t="shared" si="108"/>
        <v>0</v>
      </c>
      <c r="AK92" s="179">
        <f t="shared" si="110"/>
        <v>0</v>
      </c>
      <c r="AL92" s="179">
        <f t="shared" si="111"/>
        <v>0</v>
      </c>
      <c r="AM92" s="179">
        <f t="shared" si="112"/>
        <v>0</v>
      </c>
      <c r="AN92" s="179">
        <f t="shared" si="113"/>
        <v>0</v>
      </c>
      <c r="AO92" s="179">
        <f t="shared" si="114"/>
        <v>0</v>
      </c>
      <c r="AP92" s="179">
        <f t="shared" si="115"/>
        <v>0</v>
      </c>
      <c r="AQ92" s="179">
        <f t="shared" si="116"/>
        <v>0</v>
      </c>
      <c r="AR92" s="180">
        <f t="shared" si="117"/>
        <v>0</v>
      </c>
      <c r="AS92" s="181"/>
      <c r="AT92" s="166">
        <f t="shared" si="118"/>
        <v>0</v>
      </c>
      <c r="AU92" s="87">
        <f t="shared" si="119"/>
        <v>0</v>
      </c>
      <c r="AV92" s="87">
        <f t="shared" si="120"/>
        <v>0</v>
      </c>
      <c r="AW92" s="87">
        <f t="shared" si="121"/>
        <v>0</v>
      </c>
      <c r="AX92" s="87">
        <f t="shared" si="122"/>
        <v>0</v>
      </c>
      <c r="AY92" s="87">
        <f t="shared" si="123"/>
        <v>0</v>
      </c>
      <c r="AZ92" s="87">
        <f t="shared" si="124"/>
        <v>0</v>
      </c>
      <c r="BA92" s="87">
        <f t="shared" si="125"/>
        <v>0</v>
      </c>
      <c r="BB92" s="87">
        <f t="shared" si="126"/>
        <v>0</v>
      </c>
      <c r="BC92" s="157">
        <f t="shared" si="127"/>
        <v>0</v>
      </c>
      <c r="BD92" s="177"/>
      <c r="BE92" s="182" t="e" cm="1">
        <f t="array" ref="BE92">IF(AT92="no inundation",0,(_xlfn.XLOOKUP(AT92,Depths,_xlfn.XLOOKUP($G92,Structures,StructureDamages),,-1)+(AT92-MAX(IF(Depths&lt;AT92,Depths)))*(_xlfn.XLOOKUP(AT92,Depths,_xlfn.XLOOKUP($G92,Structures,StructureDamages),,1)-_xlfn.XLOOKUP(AT92,Depths,_xlfn.XLOOKUP($G92,Structures,StructureDamages),,-1))/(MIN(IF(Depths&gt;AT92,Depths))-MAX(IF(Depths&lt;AT92,Depths))))*$P92)</f>
        <v>#N/A</v>
      </c>
      <c r="BF92" s="183" t="e" cm="1">
        <f t="array" ref="BF92">IF(AU92="no inundation",0,(_xlfn.XLOOKUP(AU92,Depths,_xlfn.XLOOKUP($G92,Structures,StructureDamages),,-1)+(AU92-MAX(IF(Depths&lt;AU92,Depths)))*(_xlfn.XLOOKUP(AU92,Depths,_xlfn.XLOOKUP($G92,Structures,StructureDamages),,1)-_xlfn.XLOOKUP(AU92,Depths,_xlfn.XLOOKUP($G92,Structures,StructureDamages),,-1))/(MIN(IF(Depths&gt;AU92,Depths))-MAX(IF(Depths&lt;AU92,Depths))))*$P92)</f>
        <v>#N/A</v>
      </c>
      <c r="BG92" s="183" t="e" cm="1">
        <f t="array" ref="BG92">IF(AV92="no inundation",0,(_xlfn.XLOOKUP(AV92,Depths,_xlfn.XLOOKUP($G92,Structures,StructureDamages),,-1)+(AV92-MAX(IF(Depths&lt;AV92,Depths)))*(_xlfn.XLOOKUP(AV92,Depths,_xlfn.XLOOKUP($G92,Structures,StructureDamages),,1)-_xlfn.XLOOKUP(AV92,Depths,_xlfn.XLOOKUP($G92,Structures,StructureDamages),,-1))/(MIN(IF(Depths&gt;AV92,Depths))-MAX(IF(Depths&lt;AV92,Depths))))*$P92)</f>
        <v>#N/A</v>
      </c>
      <c r="BH92" s="183" t="e" cm="1">
        <f t="array" ref="BH92">IF(AW92="no inundation",0,(_xlfn.XLOOKUP(AW92,Depths,_xlfn.XLOOKUP($G92,Structures,StructureDamages),,-1)+(AW92-MAX(IF(Depths&lt;AW92,Depths)))*(_xlfn.XLOOKUP(AW92,Depths,_xlfn.XLOOKUP($G92,Structures,StructureDamages),,1)-_xlfn.XLOOKUP(AW92,Depths,_xlfn.XLOOKUP($G92,Structures,StructureDamages),,-1))/(MIN(IF(Depths&gt;AW92,Depths))-MAX(IF(Depths&lt;AW92,Depths))))*$P92)</f>
        <v>#N/A</v>
      </c>
      <c r="BI92" s="183" t="e" cm="1">
        <f t="array" ref="BI92">IF(AX92="no inundation",0,(_xlfn.XLOOKUP(AX92,Depths,_xlfn.XLOOKUP($G92,Structures,StructureDamages),,-1)+(AX92-MAX(IF(Depths&lt;AX92,Depths)))*(_xlfn.XLOOKUP(AX92,Depths,_xlfn.XLOOKUP($G92,Structures,StructureDamages),,1)-_xlfn.XLOOKUP(AX92,Depths,_xlfn.XLOOKUP($G92,Structures,StructureDamages),,-1))/(MIN(IF(Depths&gt;AX92,Depths))-MAX(IF(Depths&lt;AX92,Depths))))*$P92)</f>
        <v>#N/A</v>
      </c>
      <c r="BJ92" s="183" t="e" cm="1">
        <f t="array" ref="BJ92">IF(AY92="no inundation",0,(_xlfn.XLOOKUP(AY92,Depths,_xlfn.XLOOKUP($G92,Structures,StructureDamages),,-1)+(AY92-MAX(IF(Depths&lt;AY92,Depths)))*(_xlfn.XLOOKUP(AY92,Depths,_xlfn.XLOOKUP($G92,Structures,StructureDamages),,1)-_xlfn.XLOOKUP(AY92,Depths,_xlfn.XLOOKUP($G92,Structures,StructureDamages),,-1))/(MIN(IF(Depths&gt;AY92,Depths))-MAX(IF(Depths&lt;AY92,Depths))))*$P92)</f>
        <v>#N/A</v>
      </c>
      <c r="BK92" s="183" t="e" cm="1">
        <f t="array" ref="BK92">IF(AZ92="no inundation",0,(_xlfn.XLOOKUP(AZ92,Depths,_xlfn.XLOOKUP($G92,Structures,StructureDamages),,-1)+(AZ92-MAX(IF(Depths&lt;AZ92,Depths)))*(_xlfn.XLOOKUP(AZ92,Depths,_xlfn.XLOOKUP($G92,Structures,StructureDamages),,1)-_xlfn.XLOOKUP(AZ92,Depths,_xlfn.XLOOKUP($G92,Structures,StructureDamages),,-1))/(MIN(IF(Depths&gt;AZ92,Depths))-MAX(IF(Depths&lt;AZ92,Depths))))*$P92)</f>
        <v>#N/A</v>
      </c>
      <c r="BL92" s="183" t="e" cm="1">
        <f t="array" ref="BL92">IF(BA92="no inundation",0,(_xlfn.XLOOKUP(BA92,Depths,_xlfn.XLOOKUP($G92,Structures,StructureDamages),,-1)+(BA92-MAX(IF(Depths&lt;BA92,Depths)))*(_xlfn.XLOOKUP(BA92,Depths,_xlfn.XLOOKUP($G92,Structures,StructureDamages),,1)-_xlfn.XLOOKUP(BA92,Depths,_xlfn.XLOOKUP($G92,Structures,StructureDamages),,-1))/(MIN(IF(Depths&gt;BA92,Depths))-MAX(IF(Depths&lt;BA92,Depths))))*$P92)</f>
        <v>#N/A</v>
      </c>
      <c r="BM92" s="183" t="e" cm="1">
        <f t="array" ref="BM92">IF(BB92="no inundation",0,(_xlfn.XLOOKUP(BB92,Depths,_xlfn.XLOOKUP($G92,Structures,StructureDamages),,-1)+(BB92-MAX(IF(Depths&lt;BB92,Depths)))*(_xlfn.XLOOKUP(BB92,Depths,_xlfn.XLOOKUP($G92,Structures,StructureDamages),,1)-_xlfn.XLOOKUP(BB92,Depths,_xlfn.XLOOKUP($G92,Structures,StructureDamages),,-1))/(MIN(IF(Depths&gt;BB92,Depths))-MAX(IF(Depths&lt;BB92,Depths))))*$P92)</f>
        <v>#N/A</v>
      </c>
      <c r="BN92" s="184" t="e" cm="1">
        <f t="array" ref="BN92">IF(BC92="no inundation",0,(_xlfn.XLOOKUP(BC92,Depths,_xlfn.XLOOKUP($G92,Structures,StructureDamages),,-1)+(BC92-MAX(IF(Depths&lt;BC92,Depths)))*(_xlfn.XLOOKUP(BC92,Depths,_xlfn.XLOOKUP($G92,Structures,StructureDamages),,1)-_xlfn.XLOOKUP(BC92,Depths,_xlfn.XLOOKUP($G92,Structures,StructureDamages),,-1))/(MIN(IF(Depths&gt;BC92,Depths))-MAX(IF(Depths&lt;BC92,Depths))))*$P92)</f>
        <v>#N/A</v>
      </c>
      <c r="BO92" s="185"/>
      <c r="BP92" s="182" t="e" cm="1">
        <f t="array" ref="BP92">IF(AT92="no inundation",0,(_xlfn.XLOOKUP(AT92,Depths,_xlfn.XLOOKUP($G92,Structures,ContentDamages),,-1)+(AT92-MAX(IF(Depths&lt;AT92,Depths)))*(_xlfn.XLOOKUP(AT92,Depths,_xlfn.XLOOKUP($G92,Structures,ContentDamages),,1)-_xlfn.XLOOKUP(AT92,Depths,_xlfn.XLOOKUP($G92,Structures,ContentDamages),,-1))/(MIN(IF(Depths&gt;AT92,Depths))-MAX(IF(Depths&lt;AT92,Depths))))*$R92)</f>
        <v>#N/A</v>
      </c>
      <c r="BQ92" s="183" t="e" cm="1">
        <f t="array" ref="BQ92">IF(AU92="no inundation",0,(_xlfn.XLOOKUP(AU92,Depths,_xlfn.XLOOKUP($G92,Structures,ContentDamages),,-1)+(AU92-MAX(IF(Depths&lt;AU92,Depths)))*(_xlfn.XLOOKUP(AU92,Depths,_xlfn.XLOOKUP($G92,Structures,ContentDamages),,1)-_xlfn.XLOOKUP(AU92,Depths,_xlfn.XLOOKUP($G92,Structures,ContentDamages),,-1))/(MIN(IF(Depths&gt;AU92,Depths))-MAX(IF(Depths&lt;AU92,Depths))))*$R92)</f>
        <v>#N/A</v>
      </c>
      <c r="BR92" s="183" t="e" cm="1">
        <f t="array" ref="BR92">IF(AV92="no inundation",0,(_xlfn.XLOOKUP(AV92,Depths,_xlfn.XLOOKUP($G92,Structures,ContentDamages),,-1)+(AV92-MAX(IF(Depths&lt;AV92,Depths)))*(_xlfn.XLOOKUP(AV92,Depths,_xlfn.XLOOKUP($G92,Structures,ContentDamages),,1)-_xlfn.XLOOKUP(AV92,Depths,_xlfn.XLOOKUP($G92,Structures,ContentDamages),,-1))/(MIN(IF(Depths&gt;AV92,Depths))-MAX(IF(Depths&lt;AV92,Depths))))*$R92)</f>
        <v>#N/A</v>
      </c>
      <c r="BS92" s="183" t="e" cm="1">
        <f t="array" ref="BS92">IF(AW92="no inundation",0,(_xlfn.XLOOKUP(AW92,Depths,_xlfn.XLOOKUP($G92,Structures,ContentDamages),,-1)+(AW92-MAX(IF(Depths&lt;AW92,Depths)))*(_xlfn.XLOOKUP(AW92,Depths,_xlfn.XLOOKUP($G92,Structures,ContentDamages),,1)-_xlfn.XLOOKUP(AW92,Depths,_xlfn.XLOOKUP($G92,Structures,ContentDamages),,-1))/(MIN(IF(Depths&gt;AW92,Depths))-MAX(IF(Depths&lt;AW92,Depths))))*$R92)</f>
        <v>#N/A</v>
      </c>
      <c r="BT92" s="183" t="e" cm="1">
        <f t="array" ref="BT92">IF(AX92="no inundation",0,(_xlfn.XLOOKUP(AX92,Depths,_xlfn.XLOOKUP($G92,Structures,ContentDamages),,-1)+(AX92-MAX(IF(Depths&lt;AX92,Depths)))*(_xlfn.XLOOKUP(AX92,Depths,_xlfn.XLOOKUP($G92,Structures,ContentDamages),,1)-_xlfn.XLOOKUP(AX92,Depths,_xlfn.XLOOKUP($G92,Structures,ContentDamages),,-1))/(MIN(IF(Depths&gt;AX92,Depths))-MAX(IF(Depths&lt;AX92,Depths))))*$R92)</f>
        <v>#N/A</v>
      </c>
      <c r="BU92" s="183" t="e" cm="1">
        <f t="array" ref="BU92">IF(AY92="no inundation",0,(_xlfn.XLOOKUP(AY92,Depths,_xlfn.XLOOKUP($G92,Structures,ContentDamages),,-1)+(AY92-MAX(IF(Depths&lt;AY92,Depths)))*(_xlfn.XLOOKUP(AY92,Depths,_xlfn.XLOOKUP($G92,Structures,ContentDamages),,1)-_xlfn.XLOOKUP(AY92,Depths,_xlfn.XLOOKUP($G92,Structures,ContentDamages),,-1))/(MIN(IF(Depths&gt;AY92,Depths))-MAX(IF(Depths&lt;AY92,Depths))))*$R92)</f>
        <v>#N/A</v>
      </c>
      <c r="BV92" s="183" t="e" cm="1">
        <f t="array" ref="BV92">IF(AZ92="no inundation",0,(_xlfn.XLOOKUP(AZ92,Depths,_xlfn.XLOOKUP($G92,Structures,ContentDamages),,-1)+(AZ92-MAX(IF(Depths&lt;AZ92,Depths)))*(_xlfn.XLOOKUP(AZ92,Depths,_xlfn.XLOOKUP($G92,Structures,ContentDamages),,1)-_xlfn.XLOOKUP(AZ92,Depths,_xlfn.XLOOKUP($G92,Structures,ContentDamages),,-1))/(MIN(IF(Depths&gt;AZ92,Depths))-MAX(IF(Depths&lt;AZ92,Depths))))*$R92)</f>
        <v>#N/A</v>
      </c>
      <c r="BW92" s="183" t="e" cm="1">
        <f t="array" ref="BW92">IF(BA92="no inundation",0,(_xlfn.XLOOKUP(BA92,Depths,_xlfn.XLOOKUP($G92,Structures,ContentDamages),,-1)+(BA92-MAX(IF(Depths&lt;BA92,Depths)))*(_xlfn.XLOOKUP(BA92,Depths,_xlfn.XLOOKUP($G92,Structures,ContentDamages),,1)-_xlfn.XLOOKUP(BA92,Depths,_xlfn.XLOOKUP($G92,Structures,ContentDamages),,-1))/(MIN(IF(Depths&gt;BA92,Depths))-MAX(IF(Depths&lt;BA92,Depths))))*$R92)</f>
        <v>#N/A</v>
      </c>
      <c r="BX92" s="183" t="e" cm="1">
        <f t="array" ref="BX92">IF(BB92="no inundation",0,(_xlfn.XLOOKUP(BB92,Depths,_xlfn.XLOOKUP($G92,Structures,ContentDamages),,-1)+(BB92-MAX(IF(Depths&lt;BB92,Depths)))*(_xlfn.XLOOKUP(BB92,Depths,_xlfn.XLOOKUP($G92,Structures,ContentDamages),,1)-_xlfn.XLOOKUP(BB92,Depths,_xlfn.XLOOKUP($G92,Structures,ContentDamages),,-1))/(MIN(IF(Depths&gt;BB92,Depths))-MAX(IF(Depths&lt;BB92,Depths))))*$R92)</f>
        <v>#N/A</v>
      </c>
      <c r="BY92" s="183" t="e" cm="1">
        <f t="array" ref="BY92">IF(BC92="no inundation",0,(_xlfn.XLOOKUP(BC92,Depths,_xlfn.XLOOKUP($G92,Structures,ContentDamages),,-1)+(BC92-MAX(IF(Depths&lt;BC92,Depths)))*(_xlfn.XLOOKUP(BC92,Depths,_xlfn.XLOOKUP($G92,Structures,ContentDamages),,1)-_xlfn.XLOOKUP(BC92,Depths,_xlfn.XLOOKUP($G92,Structures,ContentDamages),,-1))/(MIN(IF(Depths&gt;BC92,Depths))-MAX(IF(Depths&lt;BC92,Depths))))*$R92)</f>
        <v>#N/A</v>
      </c>
      <c r="BZ92" s="181"/>
      <c r="CA92" s="182" t="e">
        <f t="shared" si="128"/>
        <v>#N/A</v>
      </c>
      <c r="CB92" s="183" t="e">
        <f t="shared" si="129"/>
        <v>#N/A</v>
      </c>
      <c r="CC92" s="183" t="e">
        <f t="shared" si="130"/>
        <v>#N/A</v>
      </c>
      <c r="CD92" s="183" t="e">
        <f t="shared" si="131"/>
        <v>#N/A</v>
      </c>
      <c r="CE92" s="183" t="e">
        <f t="shared" si="132"/>
        <v>#N/A</v>
      </c>
      <c r="CF92" s="183" t="e">
        <f t="shared" si="133"/>
        <v>#N/A</v>
      </c>
      <c r="CG92" s="183" t="e">
        <f t="shared" si="134"/>
        <v>#N/A</v>
      </c>
      <c r="CH92" s="183" t="e">
        <f t="shared" si="135"/>
        <v>#N/A</v>
      </c>
      <c r="CI92" s="183" t="e">
        <f t="shared" si="136"/>
        <v>#N/A</v>
      </c>
      <c r="CJ92" s="184" t="e">
        <f t="shared" si="137"/>
        <v>#N/A</v>
      </c>
      <c r="CK92" s="177"/>
    </row>
    <row r="93" spans="5:89" ht="16.5" customHeight="1" x14ac:dyDescent="0.35">
      <c r="E93" s="33" t="s">
        <v>3</v>
      </c>
      <c r="F93" s="35" t="s">
        <v>3</v>
      </c>
      <c r="G93" s="10" t="s">
        <v>200</v>
      </c>
      <c r="H93" s="11" t="s">
        <v>200</v>
      </c>
      <c r="I93" s="12"/>
      <c r="J93" s="14"/>
      <c r="K93" s="26"/>
      <c r="L93" s="12"/>
      <c r="M93" s="14"/>
      <c r="N93" s="138"/>
      <c r="O93" s="140"/>
      <c r="P93" s="195">
        <f t="shared" si="106"/>
        <v>0</v>
      </c>
      <c r="Q93" s="20" t="e">
        <f>_xlfn.XLOOKUP(G93,'Content to Structure Ratios'!$D$3:$D$55,'Content to Structure Ratios'!$E$3:$E$55)</f>
        <v>#N/A</v>
      </c>
      <c r="R93" s="183" t="e">
        <f t="shared" si="107"/>
        <v>#N/A</v>
      </c>
      <c r="S93" s="13"/>
      <c r="T93" s="14"/>
      <c r="U93" s="15"/>
      <c r="V93" s="179">
        <f t="shared" si="105"/>
        <v>0</v>
      </c>
      <c r="W93" s="192"/>
      <c r="X93" s="22"/>
      <c r="Y93" s="16"/>
      <c r="Z93" s="16"/>
      <c r="AA93" s="16"/>
      <c r="AB93" s="16"/>
      <c r="AC93" s="16"/>
      <c r="AD93" s="16"/>
      <c r="AE93" s="16"/>
      <c r="AF93" s="16"/>
      <c r="AG93" s="16"/>
      <c r="AH93" s="177"/>
      <c r="AI93" s="178">
        <f t="shared" si="109"/>
        <v>0</v>
      </c>
      <c r="AJ93" s="179">
        <f t="shared" si="108"/>
        <v>0</v>
      </c>
      <c r="AK93" s="179">
        <f t="shared" si="110"/>
        <v>0</v>
      </c>
      <c r="AL93" s="179">
        <f t="shared" si="111"/>
        <v>0</v>
      </c>
      <c r="AM93" s="179">
        <f t="shared" si="112"/>
        <v>0</v>
      </c>
      <c r="AN93" s="179">
        <f t="shared" si="113"/>
        <v>0</v>
      </c>
      <c r="AO93" s="179">
        <f t="shared" si="114"/>
        <v>0</v>
      </c>
      <c r="AP93" s="179">
        <f t="shared" si="115"/>
        <v>0</v>
      </c>
      <c r="AQ93" s="179">
        <f t="shared" si="116"/>
        <v>0</v>
      </c>
      <c r="AR93" s="180">
        <f t="shared" si="117"/>
        <v>0</v>
      </c>
      <c r="AS93" s="181"/>
      <c r="AT93" s="166">
        <f t="shared" si="118"/>
        <v>0</v>
      </c>
      <c r="AU93" s="87">
        <f t="shared" si="119"/>
        <v>0</v>
      </c>
      <c r="AV93" s="87">
        <f t="shared" si="120"/>
        <v>0</v>
      </c>
      <c r="AW93" s="87">
        <f t="shared" si="121"/>
        <v>0</v>
      </c>
      <c r="AX93" s="87">
        <f t="shared" si="122"/>
        <v>0</v>
      </c>
      <c r="AY93" s="87">
        <f t="shared" si="123"/>
        <v>0</v>
      </c>
      <c r="AZ93" s="87">
        <f t="shared" si="124"/>
        <v>0</v>
      </c>
      <c r="BA93" s="87">
        <f t="shared" si="125"/>
        <v>0</v>
      </c>
      <c r="BB93" s="87">
        <f t="shared" si="126"/>
        <v>0</v>
      </c>
      <c r="BC93" s="157">
        <f t="shared" si="127"/>
        <v>0</v>
      </c>
      <c r="BD93" s="177"/>
      <c r="BE93" s="182" t="e" cm="1">
        <f t="array" ref="BE93">IF(AT93="no inundation",0,(_xlfn.XLOOKUP(AT93,Depths,_xlfn.XLOOKUP($G93,Structures,StructureDamages),,-1)+(AT93-MAX(IF(Depths&lt;AT93,Depths)))*(_xlfn.XLOOKUP(AT93,Depths,_xlfn.XLOOKUP($G93,Structures,StructureDamages),,1)-_xlfn.XLOOKUP(AT93,Depths,_xlfn.XLOOKUP($G93,Structures,StructureDamages),,-1))/(MIN(IF(Depths&gt;AT93,Depths))-MAX(IF(Depths&lt;AT93,Depths))))*$P93)</f>
        <v>#N/A</v>
      </c>
      <c r="BF93" s="183" t="e" cm="1">
        <f t="array" ref="BF93">IF(AU93="no inundation",0,(_xlfn.XLOOKUP(AU93,Depths,_xlfn.XLOOKUP($G93,Structures,StructureDamages),,-1)+(AU93-MAX(IF(Depths&lt;AU93,Depths)))*(_xlfn.XLOOKUP(AU93,Depths,_xlfn.XLOOKUP($G93,Structures,StructureDamages),,1)-_xlfn.XLOOKUP(AU93,Depths,_xlfn.XLOOKUP($G93,Structures,StructureDamages),,-1))/(MIN(IF(Depths&gt;AU93,Depths))-MAX(IF(Depths&lt;AU93,Depths))))*$P93)</f>
        <v>#N/A</v>
      </c>
      <c r="BG93" s="183" t="e" cm="1">
        <f t="array" ref="BG93">IF(AV93="no inundation",0,(_xlfn.XLOOKUP(AV93,Depths,_xlfn.XLOOKUP($G93,Structures,StructureDamages),,-1)+(AV93-MAX(IF(Depths&lt;AV93,Depths)))*(_xlfn.XLOOKUP(AV93,Depths,_xlfn.XLOOKUP($G93,Structures,StructureDamages),,1)-_xlfn.XLOOKUP(AV93,Depths,_xlfn.XLOOKUP($G93,Structures,StructureDamages),,-1))/(MIN(IF(Depths&gt;AV93,Depths))-MAX(IF(Depths&lt;AV93,Depths))))*$P93)</f>
        <v>#N/A</v>
      </c>
      <c r="BH93" s="183" t="e" cm="1">
        <f t="array" ref="BH93">IF(AW93="no inundation",0,(_xlfn.XLOOKUP(AW93,Depths,_xlfn.XLOOKUP($G93,Structures,StructureDamages),,-1)+(AW93-MAX(IF(Depths&lt;AW93,Depths)))*(_xlfn.XLOOKUP(AW93,Depths,_xlfn.XLOOKUP($G93,Structures,StructureDamages),,1)-_xlfn.XLOOKUP(AW93,Depths,_xlfn.XLOOKUP($G93,Structures,StructureDamages),,-1))/(MIN(IF(Depths&gt;AW93,Depths))-MAX(IF(Depths&lt;AW93,Depths))))*$P93)</f>
        <v>#N/A</v>
      </c>
      <c r="BI93" s="183" t="e" cm="1">
        <f t="array" ref="BI93">IF(AX93="no inundation",0,(_xlfn.XLOOKUP(AX93,Depths,_xlfn.XLOOKUP($G93,Structures,StructureDamages),,-1)+(AX93-MAX(IF(Depths&lt;AX93,Depths)))*(_xlfn.XLOOKUP(AX93,Depths,_xlfn.XLOOKUP($G93,Structures,StructureDamages),,1)-_xlfn.XLOOKUP(AX93,Depths,_xlfn.XLOOKUP($G93,Structures,StructureDamages),,-1))/(MIN(IF(Depths&gt;AX93,Depths))-MAX(IF(Depths&lt;AX93,Depths))))*$P93)</f>
        <v>#N/A</v>
      </c>
      <c r="BJ93" s="183" t="e" cm="1">
        <f t="array" ref="BJ93">IF(AY93="no inundation",0,(_xlfn.XLOOKUP(AY93,Depths,_xlfn.XLOOKUP($G93,Structures,StructureDamages),,-1)+(AY93-MAX(IF(Depths&lt;AY93,Depths)))*(_xlfn.XLOOKUP(AY93,Depths,_xlfn.XLOOKUP($G93,Structures,StructureDamages),,1)-_xlfn.XLOOKUP(AY93,Depths,_xlfn.XLOOKUP($G93,Structures,StructureDamages),,-1))/(MIN(IF(Depths&gt;AY93,Depths))-MAX(IF(Depths&lt;AY93,Depths))))*$P93)</f>
        <v>#N/A</v>
      </c>
      <c r="BK93" s="183" t="e" cm="1">
        <f t="array" ref="BK93">IF(AZ93="no inundation",0,(_xlfn.XLOOKUP(AZ93,Depths,_xlfn.XLOOKUP($G93,Structures,StructureDamages),,-1)+(AZ93-MAX(IF(Depths&lt;AZ93,Depths)))*(_xlfn.XLOOKUP(AZ93,Depths,_xlfn.XLOOKUP($G93,Structures,StructureDamages),,1)-_xlfn.XLOOKUP(AZ93,Depths,_xlfn.XLOOKUP($G93,Structures,StructureDamages),,-1))/(MIN(IF(Depths&gt;AZ93,Depths))-MAX(IF(Depths&lt;AZ93,Depths))))*$P93)</f>
        <v>#N/A</v>
      </c>
      <c r="BL93" s="183" t="e" cm="1">
        <f t="array" ref="BL93">IF(BA93="no inundation",0,(_xlfn.XLOOKUP(BA93,Depths,_xlfn.XLOOKUP($G93,Structures,StructureDamages),,-1)+(BA93-MAX(IF(Depths&lt;BA93,Depths)))*(_xlfn.XLOOKUP(BA93,Depths,_xlfn.XLOOKUP($G93,Structures,StructureDamages),,1)-_xlfn.XLOOKUP(BA93,Depths,_xlfn.XLOOKUP($G93,Structures,StructureDamages),,-1))/(MIN(IF(Depths&gt;BA93,Depths))-MAX(IF(Depths&lt;BA93,Depths))))*$P93)</f>
        <v>#N/A</v>
      </c>
      <c r="BM93" s="183" t="e" cm="1">
        <f t="array" ref="BM93">IF(BB93="no inundation",0,(_xlfn.XLOOKUP(BB93,Depths,_xlfn.XLOOKUP($G93,Structures,StructureDamages),,-1)+(BB93-MAX(IF(Depths&lt;BB93,Depths)))*(_xlfn.XLOOKUP(BB93,Depths,_xlfn.XLOOKUP($G93,Structures,StructureDamages),,1)-_xlfn.XLOOKUP(BB93,Depths,_xlfn.XLOOKUP($G93,Structures,StructureDamages),,-1))/(MIN(IF(Depths&gt;BB93,Depths))-MAX(IF(Depths&lt;BB93,Depths))))*$P93)</f>
        <v>#N/A</v>
      </c>
      <c r="BN93" s="184" t="e" cm="1">
        <f t="array" ref="BN93">IF(BC93="no inundation",0,(_xlfn.XLOOKUP(BC93,Depths,_xlfn.XLOOKUP($G93,Structures,StructureDamages),,-1)+(BC93-MAX(IF(Depths&lt;BC93,Depths)))*(_xlfn.XLOOKUP(BC93,Depths,_xlfn.XLOOKUP($G93,Structures,StructureDamages),,1)-_xlfn.XLOOKUP(BC93,Depths,_xlfn.XLOOKUP($G93,Structures,StructureDamages),,-1))/(MIN(IF(Depths&gt;BC93,Depths))-MAX(IF(Depths&lt;BC93,Depths))))*$P93)</f>
        <v>#N/A</v>
      </c>
      <c r="BO93" s="185"/>
      <c r="BP93" s="182" t="e" cm="1">
        <f t="array" ref="BP93">IF(AT93="no inundation",0,(_xlfn.XLOOKUP(AT93,Depths,_xlfn.XLOOKUP($G93,Structures,ContentDamages),,-1)+(AT93-MAX(IF(Depths&lt;AT93,Depths)))*(_xlfn.XLOOKUP(AT93,Depths,_xlfn.XLOOKUP($G93,Structures,ContentDamages),,1)-_xlfn.XLOOKUP(AT93,Depths,_xlfn.XLOOKUP($G93,Structures,ContentDamages),,-1))/(MIN(IF(Depths&gt;AT93,Depths))-MAX(IF(Depths&lt;AT93,Depths))))*$R93)</f>
        <v>#N/A</v>
      </c>
      <c r="BQ93" s="183" t="e" cm="1">
        <f t="array" ref="BQ93">IF(AU93="no inundation",0,(_xlfn.XLOOKUP(AU93,Depths,_xlfn.XLOOKUP($G93,Structures,ContentDamages),,-1)+(AU93-MAX(IF(Depths&lt;AU93,Depths)))*(_xlfn.XLOOKUP(AU93,Depths,_xlfn.XLOOKUP($G93,Structures,ContentDamages),,1)-_xlfn.XLOOKUP(AU93,Depths,_xlfn.XLOOKUP($G93,Structures,ContentDamages),,-1))/(MIN(IF(Depths&gt;AU93,Depths))-MAX(IF(Depths&lt;AU93,Depths))))*$R93)</f>
        <v>#N/A</v>
      </c>
      <c r="BR93" s="183" t="e" cm="1">
        <f t="array" ref="BR93">IF(AV93="no inundation",0,(_xlfn.XLOOKUP(AV93,Depths,_xlfn.XLOOKUP($G93,Structures,ContentDamages),,-1)+(AV93-MAX(IF(Depths&lt;AV93,Depths)))*(_xlfn.XLOOKUP(AV93,Depths,_xlfn.XLOOKUP($G93,Structures,ContentDamages),,1)-_xlfn.XLOOKUP(AV93,Depths,_xlfn.XLOOKUP($G93,Structures,ContentDamages),,-1))/(MIN(IF(Depths&gt;AV93,Depths))-MAX(IF(Depths&lt;AV93,Depths))))*$R93)</f>
        <v>#N/A</v>
      </c>
      <c r="BS93" s="183" t="e" cm="1">
        <f t="array" ref="BS93">IF(AW93="no inundation",0,(_xlfn.XLOOKUP(AW93,Depths,_xlfn.XLOOKUP($G93,Structures,ContentDamages),,-1)+(AW93-MAX(IF(Depths&lt;AW93,Depths)))*(_xlfn.XLOOKUP(AW93,Depths,_xlfn.XLOOKUP($G93,Structures,ContentDamages),,1)-_xlfn.XLOOKUP(AW93,Depths,_xlfn.XLOOKUP($G93,Structures,ContentDamages),,-1))/(MIN(IF(Depths&gt;AW93,Depths))-MAX(IF(Depths&lt;AW93,Depths))))*$R93)</f>
        <v>#N/A</v>
      </c>
      <c r="BT93" s="183" t="e" cm="1">
        <f t="array" ref="BT93">IF(AX93="no inundation",0,(_xlfn.XLOOKUP(AX93,Depths,_xlfn.XLOOKUP($G93,Structures,ContentDamages),,-1)+(AX93-MAX(IF(Depths&lt;AX93,Depths)))*(_xlfn.XLOOKUP(AX93,Depths,_xlfn.XLOOKUP($G93,Structures,ContentDamages),,1)-_xlfn.XLOOKUP(AX93,Depths,_xlfn.XLOOKUP($G93,Structures,ContentDamages),,-1))/(MIN(IF(Depths&gt;AX93,Depths))-MAX(IF(Depths&lt;AX93,Depths))))*$R93)</f>
        <v>#N/A</v>
      </c>
      <c r="BU93" s="183" t="e" cm="1">
        <f t="array" ref="BU93">IF(AY93="no inundation",0,(_xlfn.XLOOKUP(AY93,Depths,_xlfn.XLOOKUP($G93,Structures,ContentDamages),,-1)+(AY93-MAX(IF(Depths&lt;AY93,Depths)))*(_xlfn.XLOOKUP(AY93,Depths,_xlfn.XLOOKUP($G93,Structures,ContentDamages),,1)-_xlfn.XLOOKUP(AY93,Depths,_xlfn.XLOOKUP($G93,Structures,ContentDamages),,-1))/(MIN(IF(Depths&gt;AY93,Depths))-MAX(IF(Depths&lt;AY93,Depths))))*$R93)</f>
        <v>#N/A</v>
      </c>
      <c r="BV93" s="183" t="e" cm="1">
        <f t="array" ref="BV93">IF(AZ93="no inundation",0,(_xlfn.XLOOKUP(AZ93,Depths,_xlfn.XLOOKUP($G93,Structures,ContentDamages),,-1)+(AZ93-MAX(IF(Depths&lt;AZ93,Depths)))*(_xlfn.XLOOKUP(AZ93,Depths,_xlfn.XLOOKUP($G93,Structures,ContentDamages),,1)-_xlfn.XLOOKUP(AZ93,Depths,_xlfn.XLOOKUP($G93,Structures,ContentDamages),,-1))/(MIN(IF(Depths&gt;AZ93,Depths))-MAX(IF(Depths&lt;AZ93,Depths))))*$R93)</f>
        <v>#N/A</v>
      </c>
      <c r="BW93" s="183" t="e" cm="1">
        <f t="array" ref="BW93">IF(BA93="no inundation",0,(_xlfn.XLOOKUP(BA93,Depths,_xlfn.XLOOKUP($G93,Structures,ContentDamages),,-1)+(BA93-MAX(IF(Depths&lt;BA93,Depths)))*(_xlfn.XLOOKUP(BA93,Depths,_xlfn.XLOOKUP($G93,Structures,ContentDamages),,1)-_xlfn.XLOOKUP(BA93,Depths,_xlfn.XLOOKUP($G93,Structures,ContentDamages),,-1))/(MIN(IF(Depths&gt;BA93,Depths))-MAX(IF(Depths&lt;BA93,Depths))))*$R93)</f>
        <v>#N/A</v>
      </c>
      <c r="BX93" s="183" t="e" cm="1">
        <f t="array" ref="BX93">IF(BB93="no inundation",0,(_xlfn.XLOOKUP(BB93,Depths,_xlfn.XLOOKUP($G93,Structures,ContentDamages),,-1)+(BB93-MAX(IF(Depths&lt;BB93,Depths)))*(_xlfn.XLOOKUP(BB93,Depths,_xlfn.XLOOKUP($G93,Structures,ContentDamages),,1)-_xlfn.XLOOKUP(BB93,Depths,_xlfn.XLOOKUP($G93,Structures,ContentDamages),,-1))/(MIN(IF(Depths&gt;BB93,Depths))-MAX(IF(Depths&lt;BB93,Depths))))*$R93)</f>
        <v>#N/A</v>
      </c>
      <c r="BY93" s="183" t="e" cm="1">
        <f t="array" ref="BY93">IF(BC93="no inundation",0,(_xlfn.XLOOKUP(BC93,Depths,_xlfn.XLOOKUP($G93,Structures,ContentDamages),,-1)+(BC93-MAX(IF(Depths&lt;BC93,Depths)))*(_xlfn.XLOOKUP(BC93,Depths,_xlfn.XLOOKUP($G93,Structures,ContentDamages),,1)-_xlfn.XLOOKUP(BC93,Depths,_xlfn.XLOOKUP($G93,Structures,ContentDamages),,-1))/(MIN(IF(Depths&gt;BC93,Depths))-MAX(IF(Depths&lt;BC93,Depths))))*$R93)</f>
        <v>#N/A</v>
      </c>
      <c r="BZ93" s="181"/>
      <c r="CA93" s="182" t="e">
        <f t="shared" si="128"/>
        <v>#N/A</v>
      </c>
      <c r="CB93" s="183" t="e">
        <f t="shared" si="129"/>
        <v>#N/A</v>
      </c>
      <c r="CC93" s="183" t="e">
        <f t="shared" si="130"/>
        <v>#N/A</v>
      </c>
      <c r="CD93" s="183" t="e">
        <f t="shared" si="131"/>
        <v>#N/A</v>
      </c>
      <c r="CE93" s="183" t="e">
        <f t="shared" si="132"/>
        <v>#N/A</v>
      </c>
      <c r="CF93" s="183" t="e">
        <f t="shared" si="133"/>
        <v>#N/A</v>
      </c>
      <c r="CG93" s="183" t="e">
        <f t="shared" si="134"/>
        <v>#N/A</v>
      </c>
      <c r="CH93" s="183" t="e">
        <f t="shared" si="135"/>
        <v>#N/A</v>
      </c>
      <c r="CI93" s="183" t="e">
        <f t="shared" si="136"/>
        <v>#N/A</v>
      </c>
      <c r="CJ93" s="184" t="e">
        <f t="shared" si="137"/>
        <v>#N/A</v>
      </c>
      <c r="CK93" s="177"/>
    </row>
    <row r="94" spans="5:89" ht="16.5" customHeight="1" x14ac:dyDescent="0.35">
      <c r="E94" s="33" t="s">
        <v>3</v>
      </c>
      <c r="F94" s="35" t="s">
        <v>3</v>
      </c>
      <c r="G94" s="10" t="s">
        <v>200</v>
      </c>
      <c r="H94" s="11" t="s">
        <v>200</v>
      </c>
      <c r="I94" s="12"/>
      <c r="J94" s="14"/>
      <c r="K94" s="26"/>
      <c r="L94" s="12"/>
      <c r="M94" s="14"/>
      <c r="N94" s="138"/>
      <c r="O94" s="140"/>
      <c r="P94" s="195">
        <f t="shared" si="106"/>
        <v>0</v>
      </c>
      <c r="Q94" s="20" t="e">
        <f>_xlfn.XLOOKUP(G94,'Content to Structure Ratios'!$D$3:$D$55,'Content to Structure Ratios'!$E$3:$E$55)</f>
        <v>#N/A</v>
      </c>
      <c r="R94" s="183" t="e">
        <f t="shared" si="107"/>
        <v>#N/A</v>
      </c>
      <c r="S94" s="13"/>
      <c r="T94" s="14"/>
      <c r="U94" s="15"/>
      <c r="V94" s="179">
        <f t="shared" si="105"/>
        <v>0</v>
      </c>
      <c r="W94" s="192"/>
      <c r="X94" s="22"/>
      <c r="Y94" s="16"/>
      <c r="Z94" s="16"/>
      <c r="AA94" s="16"/>
      <c r="AB94" s="16"/>
      <c r="AC94" s="16"/>
      <c r="AD94" s="16"/>
      <c r="AE94" s="16"/>
      <c r="AF94" s="16"/>
      <c r="AG94" s="16"/>
      <c r="AH94" s="177"/>
      <c r="AI94" s="178">
        <f t="shared" si="109"/>
        <v>0</v>
      </c>
      <c r="AJ94" s="179">
        <f t="shared" si="108"/>
        <v>0</v>
      </c>
      <c r="AK94" s="179">
        <f t="shared" si="110"/>
        <v>0</v>
      </c>
      <c r="AL94" s="179">
        <f t="shared" si="111"/>
        <v>0</v>
      </c>
      <c r="AM94" s="179">
        <f t="shared" si="112"/>
        <v>0</v>
      </c>
      <c r="AN94" s="179">
        <f t="shared" si="113"/>
        <v>0</v>
      </c>
      <c r="AO94" s="179">
        <f t="shared" si="114"/>
        <v>0</v>
      </c>
      <c r="AP94" s="179">
        <f t="shared" si="115"/>
        <v>0</v>
      </c>
      <c r="AQ94" s="179">
        <f t="shared" si="116"/>
        <v>0</v>
      </c>
      <c r="AR94" s="180">
        <f t="shared" si="117"/>
        <v>0</v>
      </c>
      <c r="AS94" s="181"/>
      <c r="AT94" s="166">
        <f t="shared" si="118"/>
        <v>0</v>
      </c>
      <c r="AU94" s="87">
        <f t="shared" si="119"/>
        <v>0</v>
      </c>
      <c r="AV94" s="87">
        <f t="shared" si="120"/>
        <v>0</v>
      </c>
      <c r="AW94" s="87">
        <f t="shared" si="121"/>
        <v>0</v>
      </c>
      <c r="AX94" s="87">
        <f t="shared" si="122"/>
        <v>0</v>
      </c>
      <c r="AY94" s="87">
        <f t="shared" si="123"/>
        <v>0</v>
      </c>
      <c r="AZ94" s="87">
        <f t="shared" si="124"/>
        <v>0</v>
      </c>
      <c r="BA94" s="87">
        <f t="shared" si="125"/>
        <v>0</v>
      </c>
      <c r="BB94" s="87">
        <f t="shared" si="126"/>
        <v>0</v>
      </c>
      <c r="BC94" s="157">
        <f t="shared" si="127"/>
        <v>0</v>
      </c>
      <c r="BD94" s="177"/>
      <c r="BE94" s="182" t="e" cm="1">
        <f t="array" ref="BE94">IF(AT94="no inundation",0,(_xlfn.XLOOKUP(AT94,Depths,_xlfn.XLOOKUP($G94,Structures,StructureDamages),,-1)+(AT94-MAX(IF(Depths&lt;AT94,Depths)))*(_xlfn.XLOOKUP(AT94,Depths,_xlfn.XLOOKUP($G94,Structures,StructureDamages),,1)-_xlfn.XLOOKUP(AT94,Depths,_xlfn.XLOOKUP($G94,Structures,StructureDamages),,-1))/(MIN(IF(Depths&gt;AT94,Depths))-MAX(IF(Depths&lt;AT94,Depths))))*$P94)</f>
        <v>#N/A</v>
      </c>
      <c r="BF94" s="183" t="e" cm="1">
        <f t="array" ref="BF94">IF(AU94="no inundation",0,(_xlfn.XLOOKUP(AU94,Depths,_xlfn.XLOOKUP($G94,Structures,StructureDamages),,-1)+(AU94-MAX(IF(Depths&lt;AU94,Depths)))*(_xlfn.XLOOKUP(AU94,Depths,_xlfn.XLOOKUP($G94,Structures,StructureDamages),,1)-_xlfn.XLOOKUP(AU94,Depths,_xlfn.XLOOKUP($G94,Structures,StructureDamages),,-1))/(MIN(IF(Depths&gt;AU94,Depths))-MAX(IF(Depths&lt;AU94,Depths))))*$P94)</f>
        <v>#N/A</v>
      </c>
      <c r="BG94" s="183" t="e" cm="1">
        <f t="array" ref="BG94">IF(AV94="no inundation",0,(_xlfn.XLOOKUP(AV94,Depths,_xlfn.XLOOKUP($G94,Structures,StructureDamages),,-1)+(AV94-MAX(IF(Depths&lt;AV94,Depths)))*(_xlfn.XLOOKUP(AV94,Depths,_xlfn.XLOOKUP($G94,Structures,StructureDamages),,1)-_xlfn.XLOOKUP(AV94,Depths,_xlfn.XLOOKUP($G94,Structures,StructureDamages),,-1))/(MIN(IF(Depths&gt;AV94,Depths))-MAX(IF(Depths&lt;AV94,Depths))))*$P94)</f>
        <v>#N/A</v>
      </c>
      <c r="BH94" s="183" t="e" cm="1">
        <f t="array" ref="BH94">IF(AW94="no inundation",0,(_xlfn.XLOOKUP(AW94,Depths,_xlfn.XLOOKUP($G94,Structures,StructureDamages),,-1)+(AW94-MAX(IF(Depths&lt;AW94,Depths)))*(_xlfn.XLOOKUP(AW94,Depths,_xlfn.XLOOKUP($G94,Structures,StructureDamages),,1)-_xlfn.XLOOKUP(AW94,Depths,_xlfn.XLOOKUP($G94,Structures,StructureDamages),,-1))/(MIN(IF(Depths&gt;AW94,Depths))-MAX(IF(Depths&lt;AW94,Depths))))*$P94)</f>
        <v>#N/A</v>
      </c>
      <c r="BI94" s="183" t="e" cm="1">
        <f t="array" ref="BI94">IF(AX94="no inundation",0,(_xlfn.XLOOKUP(AX94,Depths,_xlfn.XLOOKUP($G94,Structures,StructureDamages),,-1)+(AX94-MAX(IF(Depths&lt;AX94,Depths)))*(_xlfn.XLOOKUP(AX94,Depths,_xlfn.XLOOKUP($G94,Structures,StructureDamages),,1)-_xlfn.XLOOKUP(AX94,Depths,_xlfn.XLOOKUP($G94,Structures,StructureDamages),,-1))/(MIN(IF(Depths&gt;AX94,Depths))-MAX(IF(Depths&lt;AX94,Depths))))*$P94)</f>
        <v>#N/A</v>
      </c>
      <c r="BJ94" s="183" t="e" cm="1">
        <f t="array" ref="BJ94">IF(AY94="no inundation",0,(_xlfn.XLOOKUP(AY94,Depths,_xlfn.XLOOKUP($G94,Structures,StructureDamages),,-1)+(AY94-MAX(IF(Depths&lt;AY94,Depths)))*(_xlfn.XLOOKUP(AY94,Depths,_xlfn.XLOOKUP($G94,Structures,StructureDamages),,1)-_xlfn.XLOOKUP(AY94,Depths,_xlfn.XLOOKUP($G94,Structures,StructureDamages),,-1))/(MIN(IF(Depths&gt;AY94,Depths))-MAX(IF(Depths&lt;AY94,Depths))))*$P94)</f>
        <v>#N/A</v>
      </c>
      <c r="BK94" s="183" t="e" cm="1">
        <f t="array" ref="BK94">IF(AZ94="no inundation",0,(_xlfn.XLOOKUP(AZ94,Depths,_xlfn.XLOOKUP($G94,Structures,StructureDamages),,-1)+(AZ94-MAX(IF(Depths&lt;AZ94,Depths)))*(_xlfn.XLOOKUP(AZ94,Depths,_xlfn.XLOOKUP($G94,Structures,StructureDamages),,1)-_xlfn.XLOOKUP(AZ94,Depths,_xlfn.XLOOKUP($G94,Structures,StructureDamages),,-1))/(MIN(IF(Depths&gt;AZ94,Depths))-MAX(IF(Depths&lt;AZ94,Depths))))*$P94)</f>
        <v>#N/A</v>
      </c>
      <c r="BL94" s="183" t="e" cm="1">
        <f t="array" ref="BL94">IF(BA94="no inundation",0,(_xlfn.XLOOKUP(BA94,Depths,_xlfn.XLOOKUP($G94,Structures,StructureDamages),,-1)+(BA94-MAX(IF(Depths&lt;BA94,Depths)))*(_xlfn.XLOOKUP(BA94,Depths,_xlfn.XLOOKUP($G94,Structures,StructureDamages),,1)-_xlfn.XLOOKUP(BA94,Depths,_xlfn.XLOOKUP($G94,Structures,StructureDamages),,-1))/(MIN(IF(Depths&gt;BA94,Depths))-MAX(IF(Depths&lt;BA94,Depths))))*$P94)</f>
        <v>#N/A</v>
      </c>
      <c r="BM94" s="183" t="e" cm="1">
        <f t="array" ref="BM94">IF(BB94="no inundation",0,(_xlfn.XLOOKUP(BB94,Depths,_xlfn.XLOOKUP($G94,Structures,StructureDamages),,-1)+(BB94-MAX(IF(Depths&lt;BB94,Depths)))*(_xlfn.XLOOKUP(BB94,Depths,_xlfn.XLOOKUP($G94,Structures,StructureDamages),,1)-_xlfn.XLOOKUP(BB94,Depths,_xlfn.XLOOKUP($G94,Structures,StructureDamages),,-1))/(MIN(IF(Depths&gt;BB94,Depths))-MAX(IF(Depths&lt;BB94,Depths))))*$P94)</f>
        <v>#N/A</v>
      </c>
      <c r="BN94" s="184" t="e" cm="1">
        <f t="array" ref="BN94">IF(BC94="no inundation",0,(_xlfn.XLOOKUP(BC94,Depths,_xlfn.XLOOKUP($G94,Structures,StructureDamages),,-1)+(BC94-MAX(IF(Depths&lt;BC94,Depths)))*(_xlfn.XLOOKUP(BC94,Depths,_xlfn.XLOOKUP($G94,Structures,StructureDamages),,1)-_xlfn.XLOOKUP(BC94,Depths,_xlfn.XLOOKUP($G94,Structures,StructureDamages),,-1))/(MIN(IF(Depths&gt;BC94,Depths))-MAX(IF(Depths&lt;BC94,Depths))))*$P94)</f>
        <v>#N/A</v>
      </c>
      <c r="BO94" s="185"/>
      <c r="BP94" s="182" t="e" cm="1">
        <f t="array" ref="BP94">IF(AT94="no inundation",0,(_xlfn.XLOOKUP(AT94,Depths,_xlfn.XLOOKUP($G94,Structures,ContentDamages),,-1)+(AT94-MAX(IF(Depths&lt;AT94,Depths)))*(_xlfn.XLOOKUP(AT94,Depths,_xlfn.XLOOKUP($G94,Structures,ContentDamages),,1)-_xlfn.XLOOKUP(AT94,Depths,_xlfn.XLOOKUP($G94,Structures,ContentDamages),,-1))/(MIN(IF(Depths&gt;AT94,Depths))-MAX(IF(Depths&lt;AT94,Depths))))*$R94)</f>
        <v>#N/A</v>
      </c>
      <c r="BQ94" s="183" t="e" cm="1">
        <f t="array" ref="BQ94">IF(AU94="no inundation",0,(_xlfn.XLOOKUP(AU94,Depths,_xlfn.XLOOKUP($G94,Structures,ContentDamages),,-1)+(AU94-MAX(IF(Depths&lt;AU94,Depths)))*(_xlfn.XLOOKUP(AU94,Depths,_xlfn.XLOOKUP($G94,Structures,ContentDamages),,1)-_xlfn.XLOOKUP(AU94,Depths,_xlfn.XLOOKUP($G94,Structures,ContentDamages),,-1))/(MIN(IF(Depths&gt;AU94,Depths))-MAX(IF(Depths&lt;AU94,Depths))))*$R94)</f>
        <v>#N/A</v>
      </c>
      <c r="BR94" s="183" t="e" cm="1">
        <f t="array" ref="BR94">IF(AV94="no inundation",0,(_xlfn.XLOOKUP(AV94,Depths,_xlfn.XLOOKUP($G94,Structures,ContentDamages),,-1)+(AV94-MAX(IF(Depths&lt;AV94,Depths)))*(_xlfn.XLOOKUP(AV94,Depths,_xlfn.XLOOKUP($G94,Structures,ContentDamages),,1)-_xlfn.XLOOKUP(AV94,Depths,_xlfn.XLOOKUP($G94,Structures,ContentDamages),,-1))/(MIN(IF(Depths&gt;AV94,Depths))-MAX(IF(Depths&lt;AV94,Depths))))*$R94)</f>
        <v>#N/A</v>
      </c>
      <c r="BS94" s="183" t="e" cm="1">
        <f t="array" ref="BS94">IF(AW94="no inundation",0,(_xlfn.XLOOKUP(AW94,Depths,_xlfn.XLOOKUP($G94,Structures,ContentDamages),,-1)+(AW94-MAX(IF(Depths&lt;AW94,Depths)))*(_xlfn.XLOOKUP(AW94,Depths,_xlfn.XLOOKUP($G94,Structures,ContentDamages),,1)-_xlfn.XLOOKUP(AW94,Depths,_xlfn.XLOOKUP($G94,Structures,ContentDamages),,-1))/(MIN(IF(Depths&gt;AW94,Depths))-MAX(IF(Depths&lt;AW94,Depths))))*$R94)</f>
        <v>#N/A</v>
      </c>
      <c r="BT94" s="183" t="e" cm="1">
        <f t="array" ref="BT94">IF(AX94="no inundation",0,(_xlfn.XLOOKUP(AX94,Depths,_xlfn.XLOOKUP($G94,Structures,ContentDamages),,-1)+(AX94-MAX(IF(Depths&lt;AX94,Depths)))*(_xlfn.XLOOKUP(AX94,Depths,_xlfn.XLOOKUP($G94,Structures,ContentDamages),,1)-_xlfn.XLOOKUP(AX94,Depths,_xlfn.XLOOKUP($G94,Structures,ContentDamages),,-1))/(MIN(IF(Depths&gt;AX94,Depths))-MAX(IF(Depths&lt;AX94,Depths))))*$R94)</f>
        <v>#N/A</v>
      </c>
      <c r="BU94" s="183" t="e" cm="1">
        <f t="array" ref="BU94">IF(AY94="no inundation",0,(_xlfn.XLOOKUP(AY94,Depths,_xlfn.XLOOKUP($G94,Structures,ContentDamages),,-1)+(AY94-MAX(IF(Depths&lt;AY94,Depths)))*(_xlfn.XLOOKUP(AY94,Depths,_xlfn.XLOOKUP($G94,Structures,ContentDamages),,1)-_xlfn.XLOOKUP(AY94,Depths,_xlfn.XLOOKUP($G94,Structures,ContentDamages),,-1))/(MIN(IF(Depths&gt;AY94,Depths))-MAX(IF(Depths&lt;AY94,Depths))))*$R94)</f>
        <v>#N/A</v>
      </c>
      <c r="BV94" s="183" t="e" cm="1">
        <f t="array" ref="BV94">IF(AZ94="no inundation",0,(_xlfn.XLOOKUP(AZ94,Depths,_xlfn.XLOOKUP($G94,Structures,ContentDamages),,-1)+(AZ94-MAX(IF(Depths&lt;AZ94,Depths)))*(_xlfn.XLOOKUP(AZ94,Depths,_xlfn.XLOOKUP($G94,Structures,ContentDamages),,1)-_xlfn.XLOOKUP(AZ94,Depths,_xlfn.XLOOKUP($G94,Structures,ContentDamages),,-1))/(MIN(IF(Depths&gt;AZ94,Depths))-MAX(IF(Depths&lt;AZ94,Depths))))*$R94)</f>
        <v>#N/A</v>
      </c>
      <c r="BW94" s="183" t="e" cm="1">
        <f t="array" ref="BW94">IF(BA94="no inundation",0,(_xlfn.XLOOKUP(BA94,Depths,_xlfn.XLOOKUP($G94,Structures,ContentDamages),,-1)+(BA94-MAX(IF(Depths&lt;BA94,Depths)))*(_xlfn.XLOOKUP(BA94,Depths,_xlfn.XLOOKUP($G94,Structures,ContentDamages),,1)-_xlfn.XLOOKUP(BA94,Depths,_xlfn.XLOOKUP($G94,Structures,ContentDamages),,-1))/(MIN(IF(Depths&gt;BA94,Depths))-MAX(IF(Depths&lt;BA94,Depths))))*$R94)</f>
        <v>#N/A</v>
      </c>
      <c r="BX94" s="183" t="e" cm="1">
        <f t="array" ref="BX94">IF(BB94="no inundation",0,(_xlfn.XLOOKUP(BB94,Depths,_xlfn.XLOOKUP($G94,Structures,ContentDamages),,-1)+(BB94-MAX(IF(Depths&lt;BB94,Depths)))*(_xlfn.XLOOKUP(BB94,Depths,_xlfn.XLOOKUP($G94,Structures,ContentDamages),,1)-_xlfn.XLOOKUP(BB94,Depths,_xlfn.XLOOKUP($G94,Structures,ContentDamages),,-1))/(MIN(IF(Depths&gt;BB94,Depths))-MAX(IF(Depths&lt;BB94,Depths))))*$R94)</f>
        <v>#N/A</v>
      </c>
      <c r="BY94" s="183" t="e" cm="1">
        <f t="array" ref="BY94">IF(BC94="no inundation",0,(_xlfn.XLOOKUP(BC94,Depths,_xlfn.XLOOKUP($G94,Structures,ContentDamages),,-1)+(BC94-MAX(IF(Depths&lt;BC94,Depths)))*(_xlfn.XLOOKUP(BC94,Depths,_xlfn.XLOOKUP($G94,Structures,ContentDamages),,1)-_xlfn.XLOOKUP(BC94,Depths,_xlfn.XLOOKUP($G94,Structures,ContentDamages),,-1))/(MIN(IF(Depths&gt;BC94,Depths))-MAX(IF(Depths&lt;BC94,Depths))))*$R94)</f>
        <v>#N/A</v>
      </c>
      <c r="BZ94" s="181"/>
      <c r="CA94" s="182" t="e">
        <f t="shared" si="128"/>
        <v>#N/A</v>
      </c>
      <c r="CB94" s="183" t="e">
        <f t="shared" si="129"/>
        <v>#N/A</v>
      </c>
      <c r="CC94" s="183" t="e">
        <f t="shared" si="130"/>
        <v>#N/A</v>
      </c>
      <c r="CD94" s="183" t="e">
        <f t="shared" si="131"/>
        <v>#N/A</v>
      </c>
      <c r="CE94" s="183" t="e">
        <f t="shared" si="132"/>
        <v>#N/A</v>
      </c>
      <c r="CF94" s="183" t="e">
        <f t="shared" si="133"/>
        <v>#N/A</v>
      </c>
      <c r="CG94" s="183" t="e">
        <f t="shared" si="134"/>
        <v>#N/A</v>
      </c>
      <c r="CH94" s="183" t="e">
        <f t="shared" si="135"/>
        <v>#N/A</v>
      </c>
      <c r="CI94" s="183" t="e">
        <f t="shared" si="136"/>
        <v>#N/A</v>
      </c>
      <c r="CJ94" s="184" t="e">
        <f t="shared" si="137"/>
        <v>#N/A</v>
      </c>
      <c r="CK94" s="177"/>
    </row>
    <row r="95" spans="5:89" ht="16.5" customHeight="1" x14ac:dyDescent="0.35">
      <c r="E95" s="33" t="s">
        <v>3</v>
      </c>
      <c r="F95" s="35" t="s">
        <v>3</v>
      </c>
      <c r="G95" s="10" t="s">
        <v>200</v>
      </c>
      <c r="H95" s="11" t="s">
        <v>200</v>
      </c>
      <c r="I95" s="12"/>
      <c r="J95" s="14"/>
      <c r="K95" s="26"/>
      <c r="L95" s="12"/>
      <c r="M95" s="14"/>
      <c r="N95" s="138"/>
      <c r="O95" s="140"/>
      <c r="P95" s="195">
        <f t="shared" si="106"/>
        <v>0</v>
      </c>
      <c r="Q95" s="20" t="e">
        <f>_xlfn.XLOOKUP(G95,'Content to Structure Ratios'!$D$3:$D$55,'Content to Structure Ratios'!$E$3:$E$55)</f>
        <v>#N/A</v>
      </c>
      <c r="R95" s="183" t="e">
        <f t="shared" si="107"/>
        <v>#N/A</v>
      </c>
      <c r="S95" s="13"/>
      <c r="T95" s="14"/>
      <c r="U95" s="15"/>
      <c r="V95" s="179">
        <f t="shared" si="105"/>
        <v>0</v>
      </c>
      <c r="W95" s="192"/>
      <c r="X95" s="22"/>
      <c r="Y95" s="16"/>
      <c r="Z95" s="16"/>
      <c r="AA95" s="16"/>
      <c r="AB95" s="16"/>
      <c r="AC95" s="16"/>
      <c r="AD95" s="16"/>
      <c r="AE95" s="16"/>
      <c r="AF95" s="16"/>
      <c r="AG95" s="16"/>
      <c r="AH95" s="177"/>
      <c r="AI95" s="178">
        <f t="shared" si="109"/>
        <v>0</v>
      </c>
      <c r="AJ95" s="179">
        <f t="shared" si="108"/>
        <v>0</v>
      </c>
      <c r="AK95" s="179">
        <f t="shared" si="110"/>
        <v>0</v>
      </c>
      <c r="AL95" s="179">
        <f t="shared" si="111"/>
        <v>0</v>
      </c>
      <c r="AM95" s="179">
        <f t="shared" si="112"/>
        <v>0</v>
      </c>
      <c r="AN95" s="179">
        <f t="shared" si="113"/>
        <v>0</v>
      </c>
      <c r="AO95" s="179">
        <f t="shared" si="114"/>
        <v>0</v>
      </c>
      <c r="AP95" s="179">
        <f t="shared" si="115"/>
        <v>0</v>
      </c>
      <c r="AQ95" s="179">
        <f t="shared" si="116"/>
        <v>0</v>
      </c>
      <c r="AR95" s="180">
        <f t="shared" si="117"/>
        <v>0</v>
      </c>
      <c r="AS95" s="181"/>
      <c r="AT95" s="166">
        <f t="shared" si="118"/>
        <v>0</v>
      </c>
      <c r="AU95" s="87">
        <f t="shared" si="119"/>
        <v>0</v>
      </c>
      <c r="AV95" s="87">
        <f t="shared" si="120"/>
        <v>0</v>
      </c>
      <c r="AW95" s="87">
        <f t="shared" si="121"/>
        <v>0</v>
      </c>
      <c r="AX95" s="87">
        <f t="shared" si="122"/>
        <v>0</v>
      </c>
      <c r="AY95" s="87">
        <f t="shared" si="123"/>
        <v>0</v>
      </c>
      <c r="AZ95" s="87">
        <f t="shared" si="124"/>
        <v>0</v>
      </c>
      <c r="BA95" s="87">
        <f t="shared" si="125"/>
        <v>0</v>
      </c>
      <c r="BB95" s="87">
        <f t="shared" si="126"/>
        <v>0</v>
      </c>
      <c r="BC95" s="157">
        <f t="shared" si="127"/>
        <v>0</v>
      </c>
      <c r="BD95" s="177"/>
      <c r="BE95" s="182" t="e" cm="1">
        <f t="array" ref="BE95">IF(AT95="no inundation",0,(_xlfn.XLOOKUP(AT95,Depths,_xlfn.XLOOKUP($G95,Structures,StructureDamages),,-1)+(AT95-MAX(IF(Depths&lt;AT95,Depths)))*(_xlfn.XLOOKUP(AT95,Depths,_xlfn.XLOOKUP($G95,Structures,StructureDamages),,1)-_xlfn.XLOOKUP(AT95,Depths,_xlfn.XLOOKUP($G95,Structures,StructureDamages),,-1))/(MIN(IF(Depths&gt;AT95,Depths))-MAX(IF(Depths&lt;AT95,Depths))))*$P95)</f>
        <v>#N/A</v>
      </c>
      <c r="BF95" s="183" t="e" cm="1">
        <f t="array" ref="BF95">IF(AU95="no inundation",0,(_xlfn.XLOOKUP(AU95,Depths,_xlfn.XLOOKUP($G95,Structures,StructureDamages),,-1)+(AU95-MAX(IF(Depths&lt;AU95,Depths)))*(_xlfn.XLOOKUP(AU95,Depths,_xlfn.XLOOKUP($G95,Structures,StructureDamages),,1)-_xlfn.XLOOKUP(AU95,Depths,_xlfn.XLOOKUP($G95,Structures,StructureDamages),,-1))/(MIN(IF(Depths&gt;AU95,Depths))-MAX(IF(Depths&lt;AU95,Depths))))*$P95)</f>
        <v>#N/A</v>
      </c>
      <c r="BG95" s="183" t="e" cm="1">
        <f t="array" ref="BG95">IF(AV95="no inundation",0,(_xlfn.XLOOKUP(AV95,Depths,_xlfn.XLOOKUP($G95,Structures,StructureDamages),,-1)+(AV95-MAX(IF(Depths&lt;AV95,Depths)))*(_xlfn.XLOOKUP(AV95,Depths,_xlfn.XLOOKUP($G95,Structures,StructureDamages),,1)-_xlfn.XLOOKUP(AV95,Depths,_xlfn.XLOOKUP($G95,Structures,StructureDamages),,-1))/(MIN(IF(Depths&gt;AV95,Depths))-MAX(IF(Depths&lt;AV95,Depths))))*$P95)</f>
        <v>#N/A</v>
      </c>
      <c r="BH95" s="183" t="e" cm="1">
        <f t="array" ref="BH95">IF(AW95="no inundation",0,(_xlfn.XLOOKUP(AW95,Depths,_xlfn.XLOOKUP($G95,Structures,StructureDamages),,-1)+(AW95-MAX(IF(Depths&lt;AW95,Depths)))*(_xlfn.XLOOKUP(AW95,Depths,_xlfn.XLOOKUP($G95,Structures,StructureDamages),,1)-_xlfn.XLOOKUP(AW95,Depths,_xlfn.XLOOKUP($G95,Structures,StructureDamages),,-1))/(MIN(IF(Depths&gt;AW95,Depths))-MAX(IF(Depths&lt;AW95,Depths))))*$P95)</f>
        <v>#N/A</v>
      </c>
      <c r="BI95" s="183" t="e" cm="1">
        <f t="array" ref="BI95">IF(AX95="no inundation",0,(_xlfn.XLOOKUP(AX95,Depths,_xlfn.XLOOKUP($G95,Structures,StructureDamages),,-1)+(AX95-MAX(IF(Depths&lt;AX95,Depths)))*(_xlfn.XLOOKUP(AX95,Depths,_xlfn.XLOOKUP($G95,Structures,StructureDamages),,1)-_xlfn.XLOOKUP(AX95,Depths,_xlfn.XLOOKUP($G95,Structures,StructureDamages),,-1))/(MIN(IF(Depths&gt;AX95,Depths))-MAX(IF(Depths&lt;AX95,Depths))))*$P95)</f>
        <v>#N/A</v>
      </c>
      <c r="BJ95" s="183" t="e" cm="1">
        <f t="array" ref="BJ95">IF(AY95="no inundation",0,(_xlfn.XLOOKUP(AY95,Depths,_xlfn.XLOOKUP($G95,Structures,StructureDamages),,-1)+(AY95-MAX(IF(Depths&lt;AY95,Depths)))*(_xlfn.XLOOKUP(AY95,Depths,_xlfn.XLOOKUP($G95,Structures,StructureDamages),,1)-_xlfn.XLOOKUP(AY95,Depths,_xlfn.XLOOKUP($G95,Structures,StructureDamages),,-1))/(MIN(IF(Depths&gt;AY95,Depths))-MAX(IF(Depths&lt;AY95,Depths))))*$P95)</f>
        <v>#N/A</v>
      </c>
      <c r="BK95" s="183" t="e" cm="1">
        <f t="array" ref="BK95">IF(AZ95="no inundation",0,(_xlfn.XLOOKUP(AZ95,Depths,_xlfn.XLOOKUP($G95,Structures,StructureDamages),,-1)+(AZ95-MAX(IF(Depths&lt;AZ95,Depths)))*(_xlfn.XLOOKUP(AZ95,Depths,_xlfn.XLOOKUP($G95,Structures,StructureDamages),,1)-_xlfn.XLOOKUP(AZ95,Depths,_xlfn.XLOOKUP($G95,Structures,StructureDamages),,-1))/(MIN(IF(Depths&gt;AZ95,Depths))-MAX(IF(Depths&lt;AZ95,Depths))))*$P95)</f>
        <v>#N/A</v>
      </c>
      <c r="BL95" s="183" t="e" cm="1">
        <f t="array" ref="BL95">IF(BA95="no inundation",0,(_xlfn.XLOOKUP(BA95,Depths,_xlfn.XLOOKUP($G95,Structures,StructureDamages),,-1)+(BA95-MAX(IF(Depths&lt;BA95,Depths)))*(_xlfn.XLOOKUP(BA95,Depths,_xlfn.XLOOKUP($G95,Structures,StructureDamages),,1)-_xlfn.XLOOKUP(BA95,Depths,_xlfn.XLOOKUP($G95,Structures,StructureDamages),,-1))/(MIN(IF(Depths&gt;BA95,Depths))-MAX(IF(Depths&lt;BA95,Depths))))*$P95)</f>
        <v>#N/A</v>
      </c>
      <c r="BM95" s="183" t="e" cm="1">
        <f t="array" ref="BM95">IF(BB95="no inundation",0,(_xlfn.XLOOKUP(BB95,Depths,_xlfn.XLOOKUP($G95,Structures,StructureDamages),,-1)+(BB95-MAX(IF(Depths&lt;BB95,Depths)))*(_xlfn.XLOOKUP(BB95,Depths,_xlfn.XLOOKUP($G95,Structures,StructureDamages),,1)-_xlfn.XLOOKUP(BB95,Depths,_xlfn.XLOOKUP($G95,Structures,StructureDamages),,-1))/(MIN(IF(Depths&gt;BB95,Depths))-MAX(IF(Depths&lt;BB95,Depths))))*$P95)</f>
        <v>#N/A</v>
      </c>
      <c r="BN95" s="184" t="e" cm="1">
        <f t="array" ref="BN95">IF(BC95="no inundation",0,(_xlfn.XLOOKUP(BC95,Depths,_xlfn.XLOOKUP($G95,Structures,StructureDamages),,-1)+(BC95-MAX(IF(Depths&lt;BC95,Depths)))*(_xlfn.XLOOKUP(BC95,Depths,_xlfn.XLOOKUP($G95,Structures,StructureDamages),,1)-_xlfn.XLOOKUP(BC95,Depths,_xlfn.XLOOKUP($G95,Structures,StructureDamages),,-1))/(MIN(IF(Depths&gt;BC95,Depths))-MAX(IF(Depths&lt;BC95,Depths))))*$P95)</f>
        <v>#N/A</v>
      </c>
      <c r="BO95" s="185"/>
      <c r="BP95" s="182" t="e" cm="1">
        <f t="array" ref="BP95">IF(AT95="no inundation",0,(_xlfn.XLOOKUP(AT95,Depths,_xlfn.XLOOKUP($G95,Structures,ContentDamages),,-1)+(AT95-MAX(IF(Depths&lt;AT95,Depths)))*(_xlfn.XLOOKUP(AT95,Depths,_xlfn.XLOOKUP($G95,Structures,ContentDamages),,1)-_xlfn.XLOOKUP(AT95,Depths,_xlfn.XLOOKUP($G95,Structures,ContentDamages),,-1))/(MIN(IF(Depths&gt;AT95,Depths))-MAX(IF(Depths&lt;AT95,Depths))))*$R95)</f>
        <v>#N/A</v>
      </c>
      <c r="BQ95" s="183" t="e" cm="1">
        <f t="array" ref="BQ95">IF(AU95="no inundation",0,(_xlfn.XLOOKUP(AU95,Depths,_xlfn.XLOOKUP($G95,Structures,ContentDamages),,-1)+(AU95-MAX(IF(Depths&lt;AU95,Depths)))*(_xlfn.XLOOKUP(AU95,Depths,_xlfn.XLOOKUP($G95,Structures,ContentDamages),,1)-_xlfn.XLOOKUP(AU95,Depths,_xlfn.XLOOKUP($G95,Structures,ContentDamages),,-1))/(MIN(IF(Depths&gt;AU95,Depths))-MAX(IF(Depths&lt;AU95,Depths))))*$R95)</f>
        <v>#N/A</v>
      </c>
      <c r="BR95" s="183" t="e" cm="1">
        <f t="array" ref="BR95">IF(AV95="no inundation",0,(_xlfn.XLOOKUP(AV95,Depths,_xlfn.XLOOKUP($G95,Structures,ContentDamages),,-1)+(AV95-MAX(IF(Depths&lt;AV95,Depths)))*(_xlfn.XLOOKUP(AV95,Depths,_xlfn.XLOOKUP($G95,Structures,ContentDamages),,1)-_xlfn.XLOOKUP(AV95,Depths,_xlfn.XLOOKUP($G95,Structures,ContentDamages),,-1))/(MIN(IF(Depths&gt;AV95,Depths))-MAX(IF(Depths&lt;AV95,Depths))))*$R95)</f>
        <v>#N/A</v>
      </c>
      <c r="BS95" s="183" t="e" cm="1">
        <f t="array" ref="BS95">IF(AW95="no inundation",0,(_xlfn.XLOOKUP(AW95,Depths,_xlfn.XLOOKUP($G95,Structures,ContentDamages),,-1)+(AW95-MAX(IF(Depths&lt;AW95,Depths)))*(_xlfn.XLOOKUP(AW95,Depths,_xlfn.XLOOKUP($G95,Structures,ContentDamages),,1)-_xlfn.XLOOKUP(AW95,Depths,_xlfn.XLOOKUP($G95,Structures,ContentDamages),,-1))/(MIN(IF(Depths&gt;AW95,Depths))-MAX(IF(Depths&lt;AW95,Depths))))*$R95)</f>
        <v>#N/A</v>
      </c>
      <c r="BT95" s="183" t="e" cm="1">
        <f t="array" ref="BT95">IF(AX95="no inundation",0,(_xlfn.XLOOKUP(AX95,Depths,_xlfn.XLOOKUP($G95,Structures,ContentDamages),,-1)+(AX95-MAX(IF(Depths&lt;AX95,Depths)))*(_xlfn.XLOOKUP(AX95,Depths,_xlfn.XLOOKUP($G95,Structures,ContentDamages),,1)-_xlfn.XLOOKUP(AX95,Depths,_xlfn.XLOOKUP($G95,Structures,ContentDamages),,-1))/(MIN(IF(Depths&gt;AX95,Depths))-MAX(IF(Depths&lt;AX95,Depths))))*$R95)</f>
        <v>#N/A</v>
      </c>
      <c r="BU95" s="183" t="e" cm="1">
        <f t="array" ref="BU95">IF(AY95="no inundation",0,(_xlfn.XLOOKUP(AY95,Depths,_xlfn.XLOOKUP($G95,Structures,ContentDamages),,-1)+(AY95-MAX(IF(Depths&lt;AY95,Depths)))*(_xlfn.XLOOKUP(AY95,Depths,_xlfn.XLOOKUP($G95,Structures,ContentDamages),,1)-_xlfn.XLOOKUP(AY95,Depths,_xlfn.XLOOKUP($G95,Structures,ContentDamages),,-1))/(MIN(IF(Depths&gt;AY95,Depths))-MAX(IF(Depths&lt;AY95,Depths))))*$R95)</f>
        <v>#N/A</v>
      </c>
      <c r="BV95" s="183" t="e" cm="1">
        <f t="array" ref="BV95">IF(AZ95="no inundation",0,(_xlfn.XLOOKUP(AZ95,Depths,_xlfn.XLOOKUP($G95,Structures,ContentDamages),,-1)+(AZ95-MAX(IF(Depths&lt;AZ95,Depths)))*(_xlfn.XLOOKUP(AZ95,Depths,_xlfn.XLOOKUP($G95,Structures,ContentDamages),,1)-_xlfn.XLOOKUP(AZ95,Depths,_xlfn.XLOOKUP($G95,Structures,ContentDamages),,-1))/(MIN(IF(Depths&gt;AZ95,Depths))-MAX(IF(Depths&lt;AZ95,Depths))))*$R95)</f>
        <v>#N/A</v>
      </c>
      <c r="BW95" s="183" t="e" cm="1">
        <f t="array" ref="BW95">IF(BA95="no inundation",0,(_xlfn.XLOOKUP(BA95,Depths,_xlfn.XLOOKUP($G95,Structures,ContentDamages),,-1)+(BA95-MAX(IF(Depths&lt;BA95,Depths)))*(_xlfn.XLOOKUP(BA95,Depths,_xlfn.XLOOKUP($G95,Structures,ContentDamages),,1)-_xlfn.XLOOKUP(BA95,Depths,_xlfn.XLOOKUP($G95,Structures,ContentDamages),,-1))/(MIN(IF(Depths&gt;BA95,Depths))-MAX(IF(Depths&lt;BA95,Depths))))*$R95)</f>
        <v>#N/A</v>
      </c>
      <c r="BX95" s="183" t="e" cm="1">
        <f t="array" ref="BX95">IF(BB95="no inundation",0,(_xlfn.XLOOKUP(BB95,Depths,_xlfn.XLOOKUP($G95,Structures,ContentDamages),,-1)+(BB95-MAX(IF(Depths&lt;BB95,Depths)))*(_xlfn.XLOOKUP(BB95,Depths,_xlfn.XLOOKUP($G95,Structures,ContentDamages),,1)-_xlfn.XLOOKUP(BB95,Depths,_xlfn.XLOOKUP($G95,Structures,ContentDamages),,-1))/(MIN(IF(Depths&gt;BB95,Depths))-MAX(IF(Depths&lt;BB95,Depths))))*$R95)</f>
        <v>#N/A</v>
      </c>
      <c r="BY95" s="183" t="e" cm="1">
        <f t="array" ref="BY95">IF(BC95="no inundation",0,(_xlfn.XLOOKUP(BC95,Depths,_xlfn.XLOOKUP($G95,Structures,ContentDamages),,-1)+(BC95-MAX(IF(Depths&lt;BC95,Depths)))*(_xlfn.XLOOKUP(BC95,Depths,_xlfn.XLOOKUP($G95,Structures,ContentDamages),,1)-_xlfn.XLOOKUP(BC95,Depths,_xlfn.XLOOKUP($G95,Structures,ContentDamages),,-1))/(MIN(IF(Depths&gt;BC95,Depths))-MAX(IF(Depths&lt;BC95,Depths))))*$R95)</f>
        <v>#N/A</v>
      </c>
      <c r="BZ95" s="181"/>
      <c r="CA95" s="182" t="e">
        <f t="shared" si="128"/>
        <v>#N/A</v>
      </c>
      <c r="CB95" s="183" t="e">
        <f t="shared" si="129"/>
        <v>#N/A</v>
      </c>
      <c r="CC95" s="183" t="e">
        <f t="shared" si="130"/>
        <v>#N/A</v>
      </c>
      <c r="CD95" s="183" t="e">
        <f t="shared" si="131"/>
        <v>#N/A</v>
      </c>
      <c r="CE95" s="183" t="e">
        <f t="shared" si="132"/>
        <v>#N/A</v>
      </c>
      <c r="CF95" s="183" t="e">
        <f t="shared" si="133"/>
        <v>#N/A</v>
      </c>
      <c r="CG95" s="183" t="e">
        <f t="shared" si="134"/>
        <v>#N/A</v>
      </c>
      <c r="CH95" s="183" t="e">
        <f t="shared" si="135"/>
        <v>#N/A</v>
      </c>
      <c r="CI95" s="183" t="e">
        <f t="shared" si="136"/>
        <v>#N/A</v>
      </c>
      <c r="CJ95" s="184" t="e">
        <f t="shared" si="137"/>
        <v>#N/A</v>
      </c>
      <c r="CK95" s="177"/>
    </row>
    <row r="96" spans="5:89" ht="16.5" customHeight="1" x14ac:dyDescent="0.35">
      <c r="E96" s="33" t="s">
        <v>3</v>
      </c>
      <c r="F96" s="35" t="s">
        <v>3</v>
      </c>
      <c r="G96" s="10" t="s">
        <v>200</v>
      </c>
      <c r="H96" s="11" t="s">
        <v>200</v>
      </c>
      <c r="I96" s="12"/>
      <c r="J96" s="14"/>
      <c r="K96" s="26"/>
      <c r="L96" s="12"/>
      <c r="M96" s="14"/>
      <c r="N96" s="138"/>
      <c r="O96" s="140"/>
      <c r="P96" s="195">
        <f t="shared" si="106"/>
        <v>0</v>
      </c>
      <c r="Q96" s="20" t="e">
        <f>_xlfn.XLOOKUP(G96,'Content to Structure Ratios'!$D$3:$D$55,'Content to Structure Ratios'!$E$3:$E$55)</f>
        <v>#N/A</v>
      </c>
      <c r="R96" s="183" t="e">
        <f t="shared" si="107"/>
        <v>#N/A</v>
      </c>
      <c r="S96" s="13"/>
      <c r="T96" s="14"/>
      <c r="U96" s="15"/>
      <c r="V96" s="179">
        <f t="shared" si="105"/>
        <v>0</v>
      </c>
      <c r="W96" s="192"/>
      <c r="X96" s="22"/>
      <c r="Y96" s="16"/>
      <c r="Z96" s="16"/>
      <c r="AA96" s="16"/>
      <c r="AB96" s="16"/>
      <c r="AC96" s="16"/>
      <c r="AD96" s="16"/>
      <c r="AE96" s="16"/>
      <c r="AF96" s="16"/>
      <c r="AG96" s="16"/>
      <c r="AH96" s="177"/>
      <c r="AI96" s="178">
        <f t="shared" si="109"/>
        <v>0</v>
      </c>
      <c r="AJ96" s="179">
        <f t="shared" si="108"/>
        <v>0</v>
      </c>
      <c r="AK96" s="179">
        <f t="shared" si="110"/>
        <v>0</v>
      </c>
      <c r="AL96" s="179">
        <f t="shared" si="111"/>
        <v>0</v>
      </c>
      <c r="AM96" s="179">
        <f t="shared" si="112"/>
        <v>0</v>
      </c>
      <c r="AN96" s="179">
        <f t="shared" si="113"/>
        <v>0</v>
      </c>
      <c r="AO96" s="179">
        <f t="shared" si="114"/>
        <v>0</v>
      </c>
      <c r="AP96" s="179">
        <f t="shared" si="115"/>
        <v>0</v>
      </c>
      <c r="AQ96" s="179">
        <f t="shared" si="116"/>
        <v>0</v>
      </c>
      <c r="AR96" s="180">
        <f t="shared" si="117"/>
        <v>0</v>
      </c>
      <c r="AS96" s="181"/>
      <c r="AT96" s="166">
        <f t="shared" si="118"/>
        <v>0</v>
      </c>
      <c r="AU96" s="87">
        <f t="shared" si="119"/>
        <v>0</v>
      </c>
      <c r="AV96" s="87">
        <f t="shared" si="120"/>
        <v>0</v>
      </c>
      <c r="AW96" s="87">
        <f t="shared" si="121"/>
        <v>0</v>
      </c>
      <c r="AX96" s="87">
        <f t="shared" si="122"/>
        <v>0</v>
      </c>
      <c r="AY96" s="87">
        <f t="shared" si="123"/>
        <v>0</v>
      </c>
      <c r="AZ96" s="87">
        <f t="shared" si="124"/>
        <v>0</v>
      </c>
      <c r="BA96" s="87">
        <f t="shared" si="125"/>
        <v>0</v>
      </c>
      <c r="BB96" s="87">
        <f t="shared" si="126"/>
        <v>0</v>
      </c>
      <c r="BC96" s="157">
        <f t="shared" si="127"/>
        <v>0</v>
      </c>
      <c r="BD96" s="177"/>
      <c r="BE96" s="182" t="e" cm="1">
        <f t="array" ref="BE96">IF(AT96="no inundation",0,(_xlfn.XLOOKUP(AT96,Depths,_xlfn.XLOOKUP($G96,Structures,StructureDamages),,-1)+(AT96-MAX(IF(Depths&lt;AT96,Depths)))*(_xlfn.XLOOKUP(AT96,Depths,_xlfn.XLOOKUP($G96,Structures,StructureDamages),,1)-_xlfn.XLOOKUP(AT96,Depths,_xlfn.XLOOKUP($G96,Structures,StructureDamages),,-1))/(MIN(IF(Depths&gt;AT96,Depths))-MAX(IF(Depths&lt;AT96,Depths))))*$P96)</f>
        <v>#N/A</v>
      </c>
      <c r="BF96" s="183" t="e" cm="1">
        <f t="array" ref="BF96">IF(AU96="no inundation",0,(_xlfn.XLOOKUP(AU96,Depths,_xlfn.XLOOKUP($G96,Structures,StructureDamages),,-1)+(AU96-MAX(IF(Depths&lt;AU96,Depths)))*(_xlfn.XLOOKUP(AU96,Depths,_xlfn.XLOOKUP($G96,Structures,StructureDamages),,1)-_xlfn.XLOOKUP(AU96,Depths,_xlfn.XLOOKUP($G96,Structures,StructureDamages),,-1))/(MIN(IF(Depths&gt;AU96,Depths))-MAX(IF(Depths&lt;AU96,Depths))))*$P96)</f>
        <v>#N/A</v>
      </c>
      <c r="BG96" s="183" t="e" cm="1">
        <f t="array" ref="BG96">IF(AV96="no inundation",0,(_xlfn.XLOOKUP(AV96,Depths,_xlfn.XLOOKUP($G96,Structures,StructureDamages),,-1)+(AV96-MAX(IF(Depths&lt;AV96,Depths)))*(_xlfn.XLOOKUP(AV96,Depths,_xlfn.XLOOKUP($G96,Structures,StructureDamages),,1)-_xlfn.XLOOKUP(AV96,Depths,_xlfn.XLOOKUP($G96,Structures,StructureDamages),,-1))/(MIN(IF(Depths&gt;AV96,Depths))-MAX(IF(Depths&lt;AV96,Depths))))*$P96)</f>
        <v>#N/A</v>
      </c>
      <c r="BH96" s="183" t="e" cm="1">
        <f t="array" ref="BH96">IF(AW96="no inundation",0,(_xlfn.XLOOKUP(AW96,Depths,_xlfn.XLOOKUP($G96,Structures,StructureDamages),,-1)+(AW96-MAX(IF(Depths&lt;AW96,Depths)))*(_xlfn.XLOOKUP(AW96,Depths,_xlfn.XLOOKUP($G96,Structures,StructureDamages),,1)-_xlfn.XLOOKUP(AW96,Depths,_xlfn.XLOOKUP($G96,Structures,StructureDamages),,-1))/(MIN(IF(Depths&gt;AW96,Depths))-MAX(IF(Depths&lt;AW96,Depths))))*$P96)</f>
        <v>#N/A</v>
      </c>
      <c r="BI96" s="183" t="e" cm="1">
        <f t="array" ref="BI96">IF(AX96="no inundation",0,(_xlfn.XLOOKUP(AX96,Depths,_xlfn.XLOOKUP($G96,Structures,StructureDamages),,-1)+(AX96-MAX(IF(Depths&lt;AX96,Depths)))*(_xlfn.XLOOKUP(AX96,Depths,_xlfn.XLOOKUP($G96,Structures,StructureDamages),,1)-_xlfn.XLOOKUP(AX96,Depths,_xlfn.XLOOKUP($G96,Structures,StructureDamages),,-1))/(MIN(IF(Depths&gt;AX96,Depths))-MAX(IF(Depths&lt;AX96,Depths))))*$P96)</f>
        <v>#N/A</v>
      </c>
      <c r="BJ96" s="183" t="e" cm="1">
        <f t="array" ref="BJ96">IF(AY96="no inundation",0,(_xlfn.XLOOKUP(AY96,Depths,_xlfn.XLOOKUP($G96,Structures,StructureDamages),,-1)+(AY96-MAX(IF(Depths&lt;AY96,Depths)))*(_xlfn.XLOOKUP(AY96,Depths,_xlfn.XLOOKUP($G96,Structures,StructureDamages),,1)-_xlfn.XLOOKUP(AY96,Depths,_xlfn.XLOOKUP($G96,Structures,StructureDamages),,-1))/(MIN(IF(Depths&gt;AY96,Depths))-MAX(IF(Depths&lt;AY96,Depths))))*$P96)</f>
        <v>#N/A</v>
      </c>
      <c r="BK96" s="183" t="e" cm="1">
        <f t="array" ref="BK96">IF(AZ96="no inundation",0,(_xlfn.XLOOKUP(AZ96,Depths,_xlfn.XLOOKUP($G96,Structures,StructureDamages),,-1)+(AZ96-MAX(IF(Depths&lt;AZ96,Depths)))*(_xlfn.XLOOKUP(AZ96,Depths,_xlfn.XLOOKUP($G96,Structures,StructureDamages),,1)-_xlfn.XLOOKUP(AZ96,Depths,_xlfn.XLOOKUP($G96,Structures,StructureDamages),,-1))/(MIN(IF(Depths&gt;AZ96,Depths))-MAX(IF(Depths&lt;AZ96,Depths))))*$P96)</f>
        <v>#N/A</v>
      </c>
      <c r="BL96" s="183" t="e" cm="1">
        <f t="array" ref="BL96">IF(BA96="no inundation",0,(_xlfn.XLOOKUP(BA96,Depths,_xlfn.XLOOKUP($G96,Structures,StructureDamages),,-1)+(BA96-MAX(IF(Depths&lt;BA96,Depths)))*(_xlfn.XLOOKUP(BA96,Depths,_xlfn.XLOOKUP($G96,Structures,StructureDamages),,1)-_xlfn.XLOOKUP(BA96,Depths,_xlfn.XLOOKUP($G96,Structures,StructureDamages),,-1))/(MIN(IF(Depths&gt;BA96,Depths))-MAX(IF(Depths&lt;BA96,Depths))))*$P96)</f>
        <v>#N/A</v>
      </c>
      <c r="BM96" s="183" t="e" cm="1">
        <f t="array" ref="BM96">IF(BB96="no inundation",0,(_xlfn.XLOOKUP(BB96,Depths,_xlfn.XLOOKUP($G96,Structures,StructureDamages),,-1)+(BB96-MAX(IF(Depths&lt;BB96,Depths)))*(_xlfn.XLOOKUP(BB96,Depths,_xlfn.XLOOKUP($G96,Structures,StructureDamages),,1)-_xlfn.XLOOKUP(BB96,Depths,_xlfn.XLOOKUP($G96,Structures,StructureDamages),,-1))/(MIN(IF(Depths&gt;BB96,Depths))-MAX(IF(Depths&lt;BB96,Depths))))*$P96)</f>
        <v>#N/A</v>
      </c>
      <c r="BN96" s="184" t="e" cm="1">
        <f t="array" ref="BN96">IF(BC96="no inundation",0,(_xlfn.XLOOKUP(BC96,Depths,_xlfn.XLOOKUP($G96,Structures,StructureDamages),,-1)+(BC96-MAX(IF(Depths&lt;BC96,Depths)))*(_xlfn.XLOOKUP(BC96,Depths,_xlfn.XLOOKUP($G96,Structures,StructureDamages),,1)-_xlfn.XLOOKUP(BC96,Depths,_xlfn.XLOOKUP($G96,Structures,StructureDamages),,-1))/(MIN(IF(Depths&gt;BC96,Depths))-MAX(IF(Depths&lt;BC96,Depths))))*$P96)</f>
        <v>#N/A</v>
      </c>
      <c r="BO96" s="185"/>
      <c r="BP96" s="182" t="e" cm="1">
        <f t="array" ref="BP96">IF(AT96="no inundation",0,(_xlfn.XLOOKUP(AT96,Depths,_xlfn.XLOOKUP($G96,Structures,ContentDamages),,-1)+(AT96-MAX(IF(Depths&lt;AT96,Depths)))*(_xlfn.XLOOKUP(AT96,Depths,_xlfn.XLOOKUP($G96,Structures,ContentDamages),,1)-_xlfn.XLOOKUP(AT96,Depths,_xlfn.XLOOKUP($G96,Structures,ContentDamages),,-1))/(MIN(IF(Depths&gt;AT96,Depths))-MAX(IF(Depths&lt;AT96,Depths))))*$R96)</f>
        <v>#N/A</v>
      </c>
      <c r="BQ96" s="183" t="e" cm="1">
        <f t="array" ref="BQ96">IF(AU96="no inundation",0,(_xlfn.XLOOKUP(AU96,Depths,_xlfn.XLOOKUP($G96,Structures,ContentDamages),,-1)+(AU96-MAX(IF(Depths&lt;AU96,Depths)))*(_xlfn.XLOOKUP(AU96,Depths,_xlfn.XLOOKUP($G96,Structures,ContentDamages),,1)-_xlfn.XLOOKUP(AU96,Depths,_xlfn.XLOOKUP($G96,Structures,ContentDamages),,-1))/(MIN(IF(Depths&gt;AU96,Depths))-MAX(IF(Depths&lt;AU96,Depths))))*$R96)</f>
        <v>#N/A</v>
      </c>
      <c r="BR96" s="183" t="e" cm="1">
        <f t="array" ref="BR96">IF(AV96="no inundation",0,(_xlfn.XLOOKUP(AV96,Depths,_xlfn.XLOOKUP($G96,Structures,ContentDamages),,-1)+(AV96-MAX(IF(Depths&lt;AV96,Depths)))*(_xlfn.XLOOKUP(AV96,Depths,_xlfn.XLOOKUP($G96,Structures,ContentDamages),,1)-_xlfn.XLOOKUP(AV96,Depths,_xlfn.XLOOKUP($G96,Structures,ContentDamages),,-1))/(MIN(IF(Depths&gt;AV96,Depths))-MAX(IF(Depths&lt;AV96,Depths))))*$R96)</f>
        <v>#N/A</v>
      </c>
      <c r="BS96" s="183" t="e" cm="1">
        <f t="array" ref="BS96">IF(AW96="no inundation",0,(_xlfn.XLOOKUP(AW96,Depths,_xlfn.XLOOKUP($G96,Structures,ContentDamages),,-1)+(AW96-MAX(IF(Depths&lt;AW96,Depths)))*(_xlfn.XLOOKUP(AW96,Depths,_xlfn.XLOOKUP($G96,Structures,ContentDamages),,1)-_xlfn.XLOOKUP(AW96,Depths,_xlfn.XLOOKUP($G96,Structures,ContentDamages),,-1))/(MIN(IF(Depths&gt;AW96,Depths))-MAX(IF(Depths&lt;AW96,Depths))))*$R96)</f>
        <v>#N/A</v>
      </c>
      <c r="BT96" s="183" t="e" cm="1">
        <f t="array" ref="BT96">IF(AX96="no inundation",0,(_xlfn.XLOOKUP(AX96,Depths,_xlfn.XLOOKUP($G96,Structures,ContentDamages),,-1)+(AX96-MAX(IF(Depths&lt;AX96,Depths)))*(_xlfn.XLOOKUP(AX96,Depths,_xlfn.XLOOKUP($G96,Structures,ContentDamages),,1)-_xlfn.XLOOKUP(AX96,Depths,_xlfn.XLOOKUP($G96,Structures,ContentDamages),,-1))/(MIN(IF(Depths&gt;AX96,Depths))-MAX(IF(Depths&lt;AX96,Depths))))*$R96)</f>
        <v>#N/A</v>
      </c>
      <c r="BU96" s="183" t="e" cm="1">
        <f t="array" ref="BU96">IF(AY96="no inundation",0,(_xlfn.XLOOKUP(AY96,Depths,_xlfn.XLOOKUP($G96,Structures,ContentDamages),,-1)+(AY96-MAX(IF(Depths&lt;AY96,Depths)))*(_xlfn.XLOOKUP(AY96,Depths,_xlfn.XLOOKUP($G96,Structures,ContentDamages),,1)-_xlfn.XLOOKUP(AY96,Depths,_xlfn.XLOOKUP($G96,Structures,ContentDamages),,-1))/(MIN(IF(Depths&gt;AY96,Depths))-MAX(IF(Depths&lt;AY96,Depths))))*$R96)</f>
        <v>#N/A</v>
      </c>
      <c r="BV96" s="183" t="e" cm="1">
        <f t="array" ref="BV96">IF(AZ96="no inundation",0,(_xlfn.XLOOKUP(AZ96,Depths,_xlfn.XLOOKUP($G96,Structures,ContentDamages),,-1)+(AZ96-MAX(IF(Depths&lt;AZ96,Depths)))*(_xlfn.XLOOKUP(AZ96,Depths,_xlfn.XLOOKUP($G96,Structures,ContentDamages),,1)-_xlfn.XLOOKUP(AZ96,Depths,_xlfn.XLOOKUP($G96,Structures,ContentDamages),,-1))/(MIN(IF(Depths&gt;AZ96,Depths))-MAX(IF(Depths&lt;AZ96,Depths))))*$R96)</f>
        <v>#N/A</v>
      </c>
      <c r="BW96" s="183" t="e" cm="1">
        <f t="array" ref="BW96">IF(BA96="no inundation",0,(_xlfn.XLOOKUP(BA96,Depths,_xlfn.XLOOKUP($G96,Structures,ContentDamages),,-1)+(BA96-MAX(IF(Depths&lt;BA96,Depths)))*(_xlfn.XLOOKUP(BA96,Depths,_xlfn.XLOOKUP($G96,Structures,ContentDamages),,1)-_xlfn.XLOOKUP(BA96,Depths,_xlfn.XLOOKUP($G96,Structures,ContentDamages),,-1))/(MIN(IF(Depths&gt;BA96,Depths))-MAX(IF(Depths&lt;BA96,Depths))))*$R96)</f>
        <v>#N/A</v>
      </c>
      <c r="BX96" s="183" t="e" cm="1">
        <f t="array" ref="BX96">IF(BB96="no inundation",0,(_xlfn.XLOOKUP(BB96,Depths,_xlfn.XLOOKUP($G96,Structures,ContentDamages),,-1)+(BB96-MAX(IF(Depths&lt;BB96,Depths)))*(_xlfn.XLOOKUP(BB96,Depths,_xlfn.XLOOKUP($G96,Structures,ContentDamages),,1)-_xlfn.XLOOKUP(BB96,Depths,_xlfn.XLOOKUP($G96,Structures,ContentDamages),,-1))/(MIN(IF(Depths&gt;BB96,Depths))-MAX(IF(Depths&lt;BB96,Depths))))*$R96)</f>
        <v>#N/A</v>
      </c>
      <c r="BY96" s="183" t="e" cm="1">
        <f t="array" ref="BY96">IF(BC96="no inundation",0,(_xlfn.XLOOKUP(BC96,Depths,_xlfn.XLOOKUP($G96,Structures,ContentDamages),,-1)+(BC96-MAX(IF(Depths&lt;BC96,Depths)))*(_xlfn.XLOOKUP(BC96,Depths,_xlfn.XLOOKUP($G96,Structures,ContentDamages),,1)-_xlfn.XLOOKUP(BC96,Depths,_xlfn.XLOOKUP($G96,Structures,ContentDamages),,-1))/(MIN(IF(Depths&gt;BC96,Depths))-MAX(IF(Depths&lt;BC96,Depths))))*$R96)</f>
        <v>#N/A</v>
      </c>
      <c r="BZ96" s="181"/>
      <c r="CA96" s="182" t="e">
        <f t="shared" si="128"/>
        <v>#N/A</v>
      </c>
      <c r="CB96" s="183" t="e">
        <f t="shared" si="129"/>
        <v>#N/A</v>
      </c>
      <c r="CC96" s="183" t="e">
        <f t="shared" si="130"/>
        <v>#N/A</v>
      </c>
      <c r="CD96" s="183" t="e">
        <f t="shared" si="131"/>
        <v>#N/A</v>
      </c>
      <c r="CE96" s="183" t="e">
        <f t="shared" si="132"/>
        <v>#N/A</v>
      </c>
      <c r="CF96" s="183" t="e">
        <f t="shared" si="133"/>
        <v>#N/A</v>
      </c>
      <c r="CG96" s="183" t="e">
        <f t="shared" si="134"/>
        <v>#N/A</v>
      </c>
      <c r="CH96" s="183" t="e">
        <f t="shared" si="135"/>
        <v>#N/A</v>
      </c>
      <c r="CI96" s="183" t="e">
        <f t="shared" si="136"/>
        <v>#N/A</v>
      </c>
      <c r="CJ96" s="184" t="e">
        <f t="shared" si="137"/>
        <v>#N/A</v>
      </c>
      <c r="CK96" s="177"/>
    </row>
    <row r="97" spans="5:89" ht="16.5" customHeight="1" x14ac:dyDescent="0.35">
      <c r="E97" s="33" t="s">
        <v>3</v>
      </c>
      <c r="F97" s="35" t="s">
        <v>3</v>
      </c>
      <c r="G97" s="10" t="s">
        <v>200</v>
      </c>
      <c r="H97" s="11" t="s">
        <v>200</v>
      </c>
      <c r="I97" s="12"/>
      <c r="J97" s="14"/>
      <c r="K97" s="26"/>
      <c r="L97" s="12"/>
      <c r="M97" s="14"/>
      <c r="N97" s="138"/>
      <c r="O97" s="140"/>
      <c r="P97" s="195">
        <f t="shared" si="106"/>
        <v>0</v>
      </c>
      <c r="Q97" s="20" t="e">
        <f>_xlfn.XLOOKUP(G97,'Content to Structure Ratios'!$D$3:$D$55,'Content to Structure Ratios'!$E$3:$E$55)</f>
        <v>#N/A</v>
      </c>
      <c r="R97" s="183" t="e">
        <f t="shared" si="107"/>
        <v>#N/A</v>
      </c>
      <c r="S97" s="13"/>
      <c r="T97" s="14"/>
      <c r="U97" s="15"/>
      <c r="V97" s="179">
        <f t="shared" si="105"/>
        <v>0</v>
      </c>
      <c r="W97" s="192"/>
      <c r="X97" s="22"/>
      <c r="Y97" s="16"/>
      <c r="Z97" s="16"/>
      <c r="AA97" s="16"/>
      <c r="AB97" s="16"/>
      <c r="AC97" s="16"/>
      <c r="AD97" s="16"/>
      <c r="AE97" s="16"/>
      <c r="AF97" s="16"/>
      <c r="AG97" s="16"/>
      <c r="AH97" s="177"/>
      <c r="AI97" s="178">
        <f t="shared" si="109"/>
        <v>0</v>
      </c>
      <c r="AJ97" s="179">
        <f t="shared" si="108"/>
        <v>0</v>
      </c>
      <c r="AK97" s="179">
        <f t="shared" si="110"/>
        <v>0</v>
      </c>
      <c r="AL97" s="179">
        <f t="shared" si="111"/>
        <v>0</v>
      </c>
      <c r="AM97" s="179">
        <f t="shared" si="112"/>
        <v>0</v>
      </c>
      <c r="AN97" s="179">
        <f t="shared" si="113"/>
        <v>0</v>
      </c>
      <c r="AO97" s="179">
        <f t="shared" si="114"/>
        <v>0</v>
      </c>
      <c r="AP97" s="179">
        <f t="shared" si="115"/>
        <v>0</v>
      </c>
      <c r="AQ97" s="179">
        <f t="shared" si="116"/>
        <v>0</v>
      </c>
      <c r="AR97" s="180">
        <f t="shared" si="117"/>
        <v>0</v>
      </c>
      <c r="AS97" s="181"/>
      <c r="AT97" s="166">
        <f t="shared" si="118"/>
        <v>0</v>
      </c>
      <c r="AU97" s="87">
        <f t="shared" si="119"/>
        <v>0</v>
      </c>
      <c r="AV97" s="87">
        <f t="shared" si="120"/>
        <v>0</v>
      </c>
      <c r="AW97" s="87">
        <f t="shared" si="121"/>
        <v>0</v>
      </c>
      <c r="AX97" s="87">
        <f t="shared" si="122"/>
        <v>0</v>
      </c>
      <c r="AY97" s="87">
        <f t="shared" si="123"/>
        <v>0</v>
      </c>
      <c r="AZ97" s="87">
        <f t="shared" si="124"/>
        <v>0</v>
      </c>
      <c r="BA97" s="87">
        <f t="shared" si="125"/>
        <v>0</v>
      </c>
      <c r="BB97" s="87">
        <f t="shared" si="126"/>
        <v>0</v>
      </c>
      <c r="BC97" s="157">
        <f t="shared" si="127"/>
        <v>0</v>
      </c>
      <c r="BD97" s="177"/>
      <c r="BE97" s="182" t="e" cm="1">
        <f t="array" ref="BE97">IF(AT97="no inundation",0,(_xlfn.XLOOKUP(AT97,Depths,_xlfn.XLOOKUP($G97,Structures,StructureDamages),,-1)+(AT97-MAX(IF(Depths&lt;AT97,Depths)))*(_xlfn.XLOOKUP(AT97,Depths,_xlfn.XLOOKUP($G97,Structures,StructureDamages),,1)-_xlfn.XLOOKUP(AT97,Depths,_xlfn.XLOOKUP($G97,Structures,StructureDamages),,-1))/(MIN(IF(Depths&gt;AT97,Depths))-MAX(IF(Depths&lt;AT97,Depths))))*$P97)</f>
        <v>#N/A</v>
      </c>
      <c r="BF97" s="183" t="e" cm="1">
        <f t="array" ref="BF97">IF(AU97="no inundation",0,(_xlfn.XLOOKUP(AU97,Depths,_xlfn.XLOOKUP($G97,Structures,StructureDamages),,-1)+(AU97-MAX(IF(Depths&lt;AU97,Depths)))*(_xlfn.XLOOKUP(AU97,Depths,_xlfn.XLOOKUP($G97,Structures,StructureDamages),,1)-_xlfn.XLOOKUP(AU97,Depths,_xlfn.XLOOKUP($G97,Structures,StructureDamages),,-1))/(MIN(IF(Depths&gt;AU97,Depths))-MAX(IF(Depths&lt;AU97,Depths))))*$P97)</f>
        <v>#N/A</v>
      </c>
      <c r="BG97" s="183" t="e" cm="1">
        <f t="array" ref="BG97">IF(AV97="no inundation",0,(_xlfn.XLOOKUP(AV97,Depths,_xlfn.XLOOKUP($G97,Structures,StructureDamages),,-1)+(AV97-MAX(IF(Depths&lt;AV97,Depths)))*(_xlfn.XLOOKUP(AV97,Depths,_xlfn.XLOOKUP($G97,Structures,StructureDamages),,1)-_xlfn.XLOOKUP(AV97,Depths,_xlfn.XLOOKUP($G97,Structures,StructureDamages),,-1))/(MIN(IF(Depths&gt;AV97,Depths))-MAX(IF(Depths&lt;AV97,Depths))))*$P97)</f>
        <v>#N/A</v>
      </c>
      <c r="BH97" s="183" t="e" cm="1">
        <f t="array" ref="BH97">IF(AW97="no inundation",0,(_xlfn.XLOOKUP(AW97,Depths,_xlfn.XLOOKUP($G97,Structures,StructureDamages),,-1)+(AW97-MAX(IF(Depths&lt;AW97,Depths)))*(_xlfn.XLOOKUP(AW97,Depths,_xlfn.XLOOKUP($G97,Structures,StructureDamages),,1)-_xlfn.XLOOKUP(AW97,Depths,_xlfn.XLOOKUP($G97,Structures,StructureDamages),,-1))/(MIN(IF(Depths&gt;AW97,Depths))-MAX(IF(Depths&lt;AW97,Depths))))*$P97)</f>
        <v>#N/A</v>
      </c>
      <c r="BI97" s="183" t="e" cm="1">
        <f t="array" ref="BI97">IF(AX97="no inundation",0,(_xlfn.XLOOKUP(AX97,Depths,_xlfn.XLOOKUP($G97,Structures,StructureDamages),,-1)+(AX97-MAX(IF(Depths&lt;AX97,Depths)))*(_xlfn.XLOOKUP(AX97,Depths,_xlfn.XLOOKUP($G97,Structures,StructureDamages),,1)-_xlfn.XLOOKUP(AX97,Depths,_xlfn.XLOOKUP($G97,Structures,StructureDamages),,-1))/(MIN(IF(Depths&gt;AX97,Depths))-MAX(IF(Depths&lt;AX97,Depths))))*$P97)</f>
        <v>#N/A</v>
      </c>
      <c r="BJ97" s="183" t="e" cm="1">
        <f t="array" ref="BJ97">IF(AY97="no inundation",0,(_xlfn.XLOOKUP(AY97,Depths,_xlfn.XLOOKUP($G97,Structures,StructureDamages),,-1)+(AY97-MAX(IF(Depths&lt;AY97,Depths)))*(_xlfn.XLOOKUP(AY97,Depths,_xlfn.XLOOKUP($G97,Structures,StructureDamages),,1)-_xlfn.XLOOKUP(AY97,Depths,_xlfn.XLOOKUP($G97,Structures,StructureDamages),,-1))/(MIN(IF(Depths&gt;AY97,Depths))-MAX(IF(Depths&lt;AY97,Depths))))*$P97)</f>
        <v>#N/A</v>
      </c>
      <c r="BK97" s="183" t="e" cm="1">
        <f t="array" ref="BK97">IF(AZ97="no inundation",0,(_xlfn.XLOOKUP(AZ97,Depths,_xlfn.XLOOKUP($G97,Structures,StructureDamages),,-1)+(AZ97-MAX(IF(Depths&lt;AZ97,Depths)))*(_xlfn.XLOOKUP(AZ97,Depths,_xlfn.XLOOKUP($G97,Structures,StructureDamages),,1)-_xlfn.XLOOKUP(AZ97,Depths,_xlfn.XLOOKUP($G97,Structures,StructureDamages),,-1))/(MIN(IF(Depths&gt;AZ97,Depths))-MAX(IF(Depths&lt;AZ97,Depths))))*$P97)</f>
        <v>#N/A</v>
      </c>
      <c r="BL97" s="183" t="e" cm="1">
        <f t="array" ref="BL97">IF(BA97="no inundation",0,(_xlfn.XLOOKUP(BA97,Depths,_xlfn.XLOOKUP($G97,Structures,StructureDamages),,-1)+(BA97-MAX(IF(Depths&lt;BA97,Depths)))*(_xlfn.XLOOKUP(BA97,Depths,_xlfn.XLOOKUP($G97,Structures,StructureDamages),,1)-_xlfn.XLOOKUP(BA97,Depths,_xlfn.XLOOKUP($G97,Structures,StructureDamages),,-1))/(MIN(IF(Depths&gt;BA97,Depths))-MAX(IF(Depths&lt;BA97,Depths))))*$P97)</f>
        <v>#N/A</v>
      </c>
      <c r="BM97" s="183" t="e" cm="1">
        <f t="array" ref="BM97">IF(BB97="no inundation",0,(_xlfn.XLOOKUP(BB97,Depths,_xlfn.XLOOKUP($G97,Structures,StructureDamages),,-1)+(BB97-MAX(IF(Depths&lt;BB97,Depths)))*(_xlfn.XLOOKUP(BB97,Depths,_xlfn.XLOOKUP($G97,Structures,StructureDamages),,1)-_xlfn.XLOOKUP(BB97,Depths,_xlfn.XLOOKUP($G97,Structures,StructureDamages),,-1))/(MIN(IF(Depths&gt;BB97,Depths))-MAX(IF(Depths&lt;BB97,Depths))))*$P97)</f>
        <v>#N/A</v>
      </c>
      <c r="BN97" s="184" t="e" cm="1">
        <f t="array" ref="BN97">IF(BC97="no inundation",0,(_xlfn.XLOOKUP(BC97,Depths,_xlfn.XLOOKUP($G97,Structures,StructureDamages),,-1)+(BC97-MAX(IF(Depths&lt;BC97,Depths)))*(_xlfn.XLOOKUP(BC97,Depths,_xlfn.XLOOKUP($G97,Structures,StructureDamages),,1)-_xlfn.XLOOKUP(BC97,Depths,_xlfn.XLOOKUP($G97,Structures,StructureDamages),,-1))/(MIN(IF(Depths&gt;BC97,Depths))-MAX(IF(Depths&lt;BC97,Depths))))*$P97)</f>
        <v>#N/A</v>
      </c>
      <c r="BO97" s="185"/>
      <c r="BP97" s="182" t="e" cm="1">
        <f t="array" ref="BP97">IF(AT97="no inundation",0,(_xlfn.XLOOKUP(AT97,Depths,_xlfn.XLOOKUP($G97,Structures,ContentDamages),,-1)+(AT97-MAX(IF(Depths&lt;AT97,Depths)))*(_xlfn.XLOOKUP(AT97,Depths,_xlfn.XLOOKUP($G97,Structures,ContentDamages),,1)-_xlfn.XLOOKUP(AT97,Depths,_xlfn.XLOOKUP($G97,Structures,ContentDamages),,-1))/(MIN(IF(Depths&gt;AT97,Depths))-MAX(IF(Depths&lt;AT97,Depths))))*$R97)</f>
        <v>#N/A</v>
      </c>
      <c r="BQ97" s="183" t="e" cm="1">
        <f t="array" ref="BQ97">IF(AU97="no inundation",0,(_xlfn.XLOOKUP(AU97,Depths,_xlfn.XLOOKUP($G97,Structures,ContentDamages),,-1)+(AU97-MAX(IF(Depths&lt;AU97,Depths)))*(_xlfn.XLOOKUP(AU97,Depths,_xlfn.XLOOKUP($G97,Structures,ContentDamages),,1)-_xlfn.XLOOKUP(AU97,Depths,_xlfn.XLOOKUP($G97,Structures,ContentDamages),,-1))/(MIN(IF(Depths&gt;AU97,Depths))-MAX(IF(Depths&lt;AU97,Depths))))*$R97)</f>
        <v>#N/A</v>
      </c>
      <c r="BR97" s="183" t="e" cm="1">
        <f t="array" ref="BR97">IF(AV97="no inundation",0,(_xlfn.XLOOKUP(AV97,Depths,_xlfn.XLOOKUP($G97,Structures,ContentDamages),,-1)+(AV97-MAX(IF(Depths&lt;AV97,Depths)))*(_xlfn.XLOOKUP(AV97,Depths,_xlfn.XLOOKUP($G97,Structures,ContentDamages),,1)-_xlfn.XLOOKUP(AV97,Depths,_xlfn.XLOOKUP($G97,Structures,ContentDamages),,-1))/(MIN(IF(Depths&gt;AV97,Depths))-MAX(IF(Depths&lt;AV97,Depths))))*$R97)</f>
        <v>#N/A</v>
      </c>
      <c r="BS97" s="183" t="e" cm="1">
        <f t="array" ref="BS97">IF(AW97="no inundation",0,(_xlfn.XLOOKUP(AW97,Depths,_xlfn.XLOOKUP($G97,Structures,ContentDamages),,-1)+(AW97-MAX(IF(Depths&lt;AW97,Depths)))*(_xlfn.XLOOKUP(AW97,Depths,_xlfn.XLOOKUP($G97,Structures,ContentDamages),,1)-_xlfn.XLOOKUP(AW97,Depths,_xlfn.XLOOKUP($G97,Structures,ContentDamages),,-1))/(MIN(IF(Depths&gt;AW97,Depths))-MAX(IF(Depths&lt;AW97,Depths))))*$R97)</f>
        <v>#N/A</v>
      </c>
      <c r="BT97" s="183" t="e" cm="1">
        <f t="array" ref="BT97">IF(AX97="no inundation",0,(_xlfn.XLOOKUP(AX97,Depths,_xlfn.XLOOKUP($G97,Structures,ContentDamages),,-1)+(AX97-MAX(IF(Depths&lt;AX97,Depths)))*(_xlfn.XLOOKUP(AX97,Depths,_xlfn.XLOOKUP($G97,Structures,ContentDamages),,1)-_xlfn.XLOOKUP(AX97,Depths,_xlfn.XLOOKUP($G97,Structures,ContentDamages),,-1))/(MIN(IF(Depths&gt;AX97,Depths))-MAX(IF(Depths&lt;AX97,Depths))))*$R97)</f>
        <v>#N/A</v>
      </c>
      <c r="BU97" s="183" t="e" cm="1">
        <f t="array" ref="BU97">IF(AY97="no inundation",0,(_xlfn.XLOOKUP(AY97,Depths,_xlfn.XLOOKUP($G97,Structures,ContentDamages),,-1)+(AY97-MAX(IF(Depths&lt;AY97,Depths)))*(_xlfn.XLOOKUP(AY97,Depths,_xlfn.XLOOKUP($G97,Structures,ContentDamages),,1)-_xlfn.XLOOKUP(AY97,Depths,_xlfn.XLOOKUP($G97,Structures,ContentDamages),,-1))/(MIN(IF(Depths&gt;AY97,Depths))-MAX(IF(Depths&lt;AY97,Depths))))*$R97)</f>
        <v>#N/A</v>
      </c>
      <c r="BV97" s="183" t="e" cm="1">
        <f t="array" ref="BV97">IF(AZ97="no inundation",0,(_xlfn.XLOOKUP(AZ97,Depths,_xlfn.XLOOKUP($G97,Structures,ContentDamages),,-1)+(AZ97-MAX(IF(Depths&lt;AZ97,Depths)))*(_xlfn.XLOOKUP(AZ97,Depths,_xlfn.XLOOKUP($G97,Structures,ContentDamages),,1)-_xlfn.XLOOKUP(AZ97,Depths,_xlfn.XLOOKUP($G97,Structures,ContentDamages),,-1))/(MIN(IF(Depths&gt;AZ97,Depths))-MAX(IF(Depths&lt;AZ97,Depths))))*$R97)</f>
        <v>#N/A</v>
      </c>
      <c r="BW97" s="183" t="e" cm="1">
        <f t="array" ref="BW97">IF(BA97="no inundation",0,(_xlfn.XLOOKUP(BA97,Depths,_xlfn.XLOOKUP($G97,Structures,ContentDamages),,-1)+(BA97-MAX(IF(Depths&lt;BA97,Depths)))*(_xlfn.XLOOKUP(BA97,Depths,_xlfn.XLOOKUP($G97,Structures,ContentDamages),,1)-_xlfn.XLOOKUP(BA97,Depths,_xlfn.XLOOKUP($G97,Structures,ContentDamages),,-1))/(MIN(IF(Depths&gt;BA97,Depths))-MAX(IF(Depths&lt;BA97,Depths))))*$R97)</f>
        <v>#N/A</v>
      </c>
      <c r="BX97" s="183" t="e" cm="1">
        <f t="array" ref="BX97">IF(BB97="no inundation",0,(_xlfn.XLOOKUP(BB97,Depths,_xlfn.XLOOKUP($G97,Structures,ContentDamages),,-1)+(BB97-MAX(IF(Depths&lt;BB97,Depths)))*(_xlfn.XLOOKUP(BB97,Depths,_xlfn.XLOOKUP($G97,Structures,ContentDamages),,1)-_xlfn.XLOOKUP(BB97,Depths,_xlfn.XLOOKUP($G97,Structures,ContentDamages),,-1))/(MIN(IF(Depths&gt;BB97,Depths))-MAX(IF(Depths&lt;BB97,Depths))))*$R97)</f>
        <v>#N/A</v>
      </c>
      <c r="BY97" s="183" t="e" cm="1">
        <f t="array" ref="BY97">IF(BC97="no inundation",0,(_xlfn.XLOOKUP(BC97,Depths,_xlfn.XLOOKUP($G97,Structures,ContentDamages),,-1)+(BC97-MAX(IF(Depths&lt;BC97,Depths)))*(_xlfn.XLOOKUP(BC97,Depths,_xlfn.XLOOKUP($G97,Structures,ContentDamages),,1)-_xlfn.XLOOKUP(BC97,Depths,_xlfn.XLOOKUP($G97,Structures,ContentDamages),,-1))/(MIN(IF(Depths&gt;BC97,Depths))-MAX(IF(Depths&lt;BC97,Depths))))*$R97)</f>
        <v>#N/A</v>
      </c>
      <c r="BZ97" s="181"/>
      <c r="CA97" s="182" t="e">
        <f t="shared" si="128"/>
        <v>#N/A</v>
      </c>
      <c r="CB97" s="183" t="e">
        <f t="shared" si="129"/>
        <v>#N/A</v>
      </c>
      <c r="CC97" s="183" t="e">
        <f t="shared" si="130"/>
        <v>#N/A</v>
      </c>
      <c r="CD97" s="183" t="e">
        <f t="shared" si="131"/>
        <v>#N/A</v>
      </c>
      <c r="CE97" s="183" t="e">
        <f t="shared" si="132"/>
        <v>#N/A</v>
      </c>
      <c r="CF97" s="183" t="e">
        <f t="shared" si="133"/>
        <v>#N/A</v>
      </c>
      <c r="CG97" s="183" t="e">
        <f t="shared" si="134"/>
        <v>#N/A</v>
      </c>
      <c r="CH97" s="183" t="e">
        <f t="shared" si="135"/>
        <v>#N/A</v>
      </c>
      <c r="CI97" s="183" t="e">
        <f t="shared" si="136"/>
        <v>#N/A</v>
      </c>
      <c r="CJ97" s="184" t="e">
        <f t="shared" si="137"/>
        <v>#N/A</v>
      </c>
      <c r="CK97" s="177"/>
    </row>
    <row r="98" spans="5:89" ht="16.5" customHeight="1" x14ac:dyDescent="0.35">
      <c r="E98" s="33" t="s">
        <v>3</v>
      </c>
      <c r="F98" s="35" t="s">
        <v>3</v>
      </c>
      <c r="G98" s="10" t="s">
        <v>200</v>
      </c>
      <c r="H98" s="11" t="s">
        <v>200</v>
      </c>
      <c r="I98" s="12"/>
      <c r="J98" s="14"/>
      <c r="K98" s="26"/>
      <c r="L98" s="12"/>
      <c r="M98" s="14"/>
      <c r="N98" s="138"/>
      <c r="O98" s="140"/>
      <c r="P98" s="195">
        <f t="shared" si="106"/>
        <v>0</v>
      </c>
      <c r="Q98" s="20" t="e">
        <f>_xlfn.XLOOKUP(G98,'Content to Structure Ratios'!$D$3:$D$55,'Content to Structure Ratios'!$E$3:$E$55)</f>
        <v>#N/A</v>
      </c>
      <c r="R98" s="183" t="e">
        <f t="shared" si="107"/>
        <v>#N/A</v>
      </c>
      <c r="S98" s="13"/>
      <c r="T98" s="14"/>
      <c r="U98" s="15"/>
      <c r="V98" s="179">
        <f t="shared" si="105"/>
        <v>0</v>
      </c>
      <c r="W98" s="192"/>
      <c r="X98" s="22"/>
      <c r="Y98" s="16"/>
      <c r="Z98" s="16"/>
      <c r="AA98" s="16"/>
      <c r="AB98" s="16"/>
      <c r="AC98" s="16"/>
      <c r="AD98" s="16"/>
      <c r="AE98" s="16"/>
      <c r="AF98" s="16"/>
      <c r="AG98" s="16"/>
      <c r="AH98" s="177"/>
      <c r="AI98" s="178">
        <f t="shared" si="109"/>
        <v>0</v>
      </c>
      <c r="AJ98" s="179">
        <f t="shared" si="108"/>
        <v>0</v>
      </c>
      <c r="AK98" s="179">
        <f t="shared" si="110"/>
        <v>0</v>
      </c>
      <c r="AL98" s="179">
        <f t="shared" si="111"/>
        <v>0</v>
      </c>
      <c r="AM98" s="179">
        <f t="shared" si="112"/>
        <v>0</v>
      </c>
      <c r="AN98" s="179">
        <f t="shared" si="113"/>
        <v>0</v>
      </c>
      <c r="AO98" s="179">
        <f t="shared" si="114"/>
        <v>0</v>
      </c>
      <c r="AP98" s="179">
        <f t="shared" si="115"/>
        <v>0</v>
      </c>
      <c r="AQ98" s="179">
        <f t="shared" si="116"/>
        <v>0</v>
      </c>
      <c r="AR98" s="180">
        <f t="shared" si="117"/>
        <v>0</v>
      </c>
      <c r="AS98" s="181"/>
      <c r="AT98" s="166">
        <f t="shared" si="118"/>
        <v>0</v>
      </c>
      <c r="AU98" s="87">
        <f t="shared" si="119"/>
        <v>0</v>
      </c>
      <c r="AV98" s="87">
        <f t="shared" si="120"/>
        <v>0</v>
      </c>
      <c r="AW98" s="87">
        <f t="shared" si="121"/>
        <v>0</v>
      </c>
      <c r="AX98" s="87">
        <f t="shared" si="122"/>
        <v>0</v>
      </c>
      <c r="AY98" s="87">
        <f t="shared" si="123"/>
        <v>0</v>
      </c>
      <c r="AZ98" s="87">
        <f t="shared" si="124"/>
        <v>0</v>
      </c>
      <c r="BA98" s="87">
        <f t="shared" si="125"/>
        <v>0</v>
      </c>
      <c r="BB98" s="87">
        <f t="shared" si="126"/>
        <v>0</v>
      </c>
      <c r="BC98" s="157">
        <f t="shared" si="127"/>
        <v>0</v>
      </c>
      <c r="BD98" s="177"/>
      <c r="BE98" s="182" t="e" cm="1">
        <f t="array" ref="BE98">IF(AT98="no inundation",0,(_xlfn.XLOOKUP(AT98,Depths,_xlfn.XLOOKUP($G98,Structures,StructureDamages),,-1)+(AT98-MAX(IF(Depths&lt;AT98,Depths)))*(_xlfn.XLOOKUP(AT98,Depths,_xlfn.XLOOKUP($G98,Structures,StructureDamages),,1)-_xlfn.XLOOKUP(AT98,Depths,_xlfn.XLOOKUP($G98,Structures,StructureDamages),,-1))/(MIN(IF(Depths&gt;AT98,Depths))-MAX(IF(Depths&lt;AT98,Depths))))*$P98)</f>
        <v>#N/A</v>
      </c>
      <c r="BF98" s="183" t="e" cm="1">
        <f t="array" ref="BF98">IF(AU98="no inundation",0,(_xlfn.XLOOKUP(AU98,Depths,_xlfn.XLOOKUP($G98,Structures,StructureDamages),,-1)+(AU98-MAX(IF(Depths&lt;AU98,Depths)))*(_xlfn.XLOOKUP(AU98,Depths,_xlfn.XLOOKUP($G98,Structures,StructureDamages),,1)-_xlfn.XLOOKUP(AU98,Depths,_xlfn.XLOOKUP($G98,Structures,StructureDamages),,-1))/(MIN(IF(Depths&gt;AU98,Depths))-MAX(IF(Depths&lt;AU98,Depths))))*$P98)</f>
        <v>#N/A</v>
      </c>
      <c r="BG98" s="183" t="e" cm="1">
        <f t="array" ref="BG98">IF(AV98="no inundation",0,(_xlfn.XLOOKUP(AV98,Depths,_xlfn.XLOOKUP($G98,Structures,StructureDamages),,-1)+(AV98-MAX(IF(Depths&lt;AV98,Depths)))*(_xlfn.XLOOKUP(AV98,Depths,_xlfn.XLOOKUP($G98,Structures,StructureDamages),,1)-_xlfn.XLOOKUP(AV98,Depths,_xlfn.XLOOKUP($G98,Structures,StructureDamages),,-1))/(MIN(IF(Depths&gt;AV98,Depths))-MAX(IF(Depths&lt;AV98,Depths))))*$P98)</f>
        <v>#N/A</v>
      </c>
      <c r="BH98" s="183" t="e" cm="1">
        <f t="array" ref="BH98">IF(AW98="no inundation",0,(_xlfn.XLOOKUP(AW98,Depths,_xlfn.XLOOKUP($G98,Structures,StructureDamages),,-1)+(AW98-MAX(IF(Depths&lt;AW98,Depths)))*(_xlfn.XLOOKUP(AW98,Depths,_xlfn.XLOOKUP($G98,Structures,StructureDamages),,1)-_xlfn.XLOOKUP(AW98,Depths,_xlfn.XLOOKUP($G98,Structures,StructureDamages),,-1))/(MIN(IF(Depths&gt;AW98,Depths))-MAX(IF(Depths&lt;AW98,Depths))))*$P98)</f>
        <v>#N/A</v>
      </c>
      <c r="BI98" s="183" t="e" cm="1">
        <f t="array" ref="BI98">IF(AX98="no inundation",0,(_xlfn.XLOOKUP(AX98,Depths,_xlfn.XLOOKUP($G98,Structures,StructureDamages),,-1)+(AX98-MAX(IF(Depths&lt;AX98,Depths)))*(_xlfn.XLOOKUP(AX98,Depths,_xlfn.XLOOKUP($G98,Structures,StructureDamages),,1)-_xlfn.XLOOKUP(AX98,Depths,_xlfn.XLOOKUP($G98,Structures,StructureDamages),,-1))/(MIN(IF(Depths&gt;AX98,Depths))-MAX(IF(Depths&lt;AX98,Depths))))*$P98)</f>
        <v>#N/A</v>
      </c>
      <c r="BJ98" s="183" t="e" cm="1">
        <f t="array" ref="BJ98">IF(AY98="no inundation",0,(_xlfn.XLOOKUP(AY98,Depths,_xlfn.XLOOKUP($G98,Structures,StructureDamages),,-1)+(AY98-MAX(IF(Depths&lt;AY98,Depths)))*(_xlfn.XLOOKUP(AY98,Depths,_xlfn.XLOOKUP($G98,Structures,StructureDamages),,1)-_xlfn.XLOOKUP(AY98,Depths,_xlfn.XLOOKUP($G98,Structures,StructureDamages),,-1))/(MIN(IF(Depths&gt;AY98,Depths))-MAX(IF(Depths&lt;AY98,Depths))))*$P98)</f>
        <v>#N/A</v>
      </c>
      <c r="BK98" s="183" t="e" cm="1">
        <f t="array" ref="BK98">IF(AZ98="no inundation",0,(_xlfn.XLOOKUP(AZ98,Depths,_xlfn.XLOOKUP($G98,Structures,StructureDamages),,-1)+(AZ98-MAX(IF(Depths&lt;AZ98,Depths)))*(_xlfn.XLOOKUP(AZ98,Depths,_xlfn.XLOOKUP($G98,Structures,StructureDamages),,1)-_xlfn.XLOOKUP(AZ98,Depths,_xlfn.XLOOKUP($G98,Structures,StructureDamages),,-1))/(MIN(IF(Depths&gt;AZ98,Depths))-MAX(IF(Depths&lt;AZ98,Depths))))*$P98)</f>
        <v>#N/A</v>
      </c>
      <c r="BL98" s="183" t="e" cm="1">
        <f t="array" ref="BL98">IF(BA98="no inundation",0,(_xlfn.XLOOKUP(BA98,Depths,_xlfn.XLOOKUP($G98,Structures,StructureDamages),,-1)+(BA98-MAX(IF(Depths&lt;BA98,Depths)))*(_xlfn.XLOOKUP(BA98,Depths,_xlfn.XLOOKUP($G98,Structures,StructureDamages),,1)-_xlfn.XLOOKUP(BA98,Depths,_xlfn.XLOOKUP($G98,Structures,StructureDamages),,-1))/(MIN(IF(Depths&gt;BA98,Depths))-MAX(IF(Depths&lt;BA98,Depths))))*$P98)</f>
        <v>#N/A</v>
      </c>
      <c r="BM98" s="183" t="e" cm="1">
        <f t="array" ref="BM98">IF(BB98="no inundation",0,(_xlfn.XLOOKUP(BB98,Depths,_xlfn.XLOOKUP($G98,Structures,StructureDamages),,-1)+(BB98-MAX(IF(Depths&lt;BB98,Depths)))*(_xlfn.XLOOKUP(BB98,Depths,_xlfn.XLOOKUP($G98,Structures,StructureDamages),,1)-_xlfn.XLOOKUP(BB98,Depths,_xlfn.XLOOKUP($G98,Structures,StructureDamages),,-1))/(MIN(IF(Depths&gt;BB98,Depths))-MAX(IF(Depths&lt;BB98,Depths))))*$P98)</f>
        <v>#N/A</v>
      </c>
      <c r="BN98" s="184" t="e" cm="1">
        <f t="array" ref="BN98">IF(BC98="no inundation",0,(_xlfn.XLOOKUP(BC98,Depths,_xlfn.XLOOKUP($G98,Structures,StructureDamages),,-1)+(BC98-MAX(IF(Depths&lt;BC98,Depths)))*(_xlfn.XLOOKUP(BC98,Depths,_xlfn.XLOOKUP($G98,Structures,StructureDamages),,1)-_xlfn.XLOOKUP(BC98,Depths,_xlfn.XLOOKUP($G98,Structures,StructureDamages),,-1))/(MIN(IF(Depths&gt;BC98,Depths))-MAX(IF(Depths&lt;BC98,Depths))))*$P98)</f>
        <v>#N/A</v>
      </c>
      <c r="BO98" s="185"/>
      <c r="BP98" s="182" t="e" cm="1">
        <f t="array" ref="BP98">IF(AT98="no inundation",0,(_xlfn.XLOOKUP(AT98,Depths,_xlfn.XLOOKUP($G98,Structures,ContentDamages),,-1)+(AT98-MAX(IF(Depths&lt;AT98,Depths)))*(_xlfn.XLOOKUP(AT98,Depths,_xlfn.XLOOKUP($G98,Structures,ContentDamages),,1)-_xlfn.XLOOKUP(AT98,Depths,_xlfn.XLOOKUP($G98,Structures,ContentDamages),,-1))/(MIN(IF(Depths&gt;AT98,Depths))-MAX(IF(Depths&lt;AT98,Depths))))*$R98)</f>
        <v>#N/A</v>
      </c>
      <c r="BQ98" s="183" t="e" cm="1">
        <f t="array" ref="BQ98">IF(AU98="no inundation",0,(_xlfn.XLOOKUP(AU98,Depths,_xlfn.XLOOKUP($G98,Structures,ContentDamages),,-1)+(AU98-MAX(IF(Depths&lt;AU98,Depths)))*(_xlfn.XLOOKUP(AU98,Depths,_xlfn.XLOOKUP($G98,Structures,ContentDamages),,1)-_xlfn.XLOOKUP(AU98,Depths,_xlfn.XLOOKUP($G98,Structures,ContentDamages),,-1))/(MIN(IF(Depths&gt;AU98,Depths))-MAX(IF(Depths&lt;AU98,Depths))))*$R98)</f>
        <v>#N/A</v>
      </c>
      <c r="BR98" s="183" t="e" cm="1">
        <f t="array" ref="BR98">IF(AV98="no inundation",0,(_xlfn.XLOOKUP(AV98,Depths,_xlfn.XLOOKUP($G98,Structures,ContentDamages),,-1)+(AV98-MAX(IF(Depths&lt;AV98,Depths)))*(_xlfn.XLOOKUP(AV98,Depths,_xlfn.XLOOKUP($G98,Structures,ContentDamages),,1)-_xlfn.XLOOKUP(AV98,Depths,_xlfn.XLOOKUP($G98,Structures,ContentDamages),,-1))/(MIN(IF(Depths&gt;AV98,Depths))-MAX(IF(Depths&lt;AV98,Depths))))*$R98)</f>
        <v>#N/A</v>
      </c>
      <c r="BS98" s="183" t="e" cm="1">
        <f t="array" ref="BS98">IF(AW98="no inundation",0,(_xlfn.XLOOKUP(AW98,Depths,_xlfn.XLOOKUP($G98,Structures,ContentDamages),,-1)+(AW98-MAX(IF(Depths&lt;AW98,Depths)))*(_xlfn.XLOOKUP(AW98,Depths,_xlfn.XLOOKUP($G98,Structures,ContentDamages),,1)-_xlfn.XLOOKUP(AW98,Depths,_xlfn.XLOOKUP($G98,Structures,ContentDamages),,-1))/(MIN(IF(Depths&gt;AW98,Depths))-MAX(IF(Depths&lt;AW98,Depths))))*$R98)</f>
        <v>#N/A</v>
      </c>
      <c r="BT98" s="183" t="e" cm="1">
        <f t="array" ref="BT98">IF(AX98="no inundation",0,(_xlfn.XLOOKUP(AX98,Depths,_xlfn.XLOOKUP($G98,Structures,ContentDamages),,-1)+(AX98-MAX(IF(Depths&lt;AX98,Depths)))*(_xlfn.XLOOKUP(AX98,Depths,_xlfn.XLOOKUP($G98,Structures,ContentDamages),,1)-_xlfn.XLOOKUP(AX98,Depths,_xlfn.XLOOKUP($G98,Structures,ContentDamages),,-1))/(MIN(IF(Depths&gt;AX98,Depths))-MAX(IF(Depths&lt;AX98,Depths))))*$R98)</f>
        <v>#N/A</v>
      </c>
      <c r="BU98" s="183" t="e" cm="1">
        <f t="array" ref="BU98">IF(AY98="no inundation",0,(_xlfn.XLOOKUP(AY98,Depths,_xlfn.XLOOKUP($G98,Structures,ContentDamages),,-1)+(AY98-MAX(IF(Depths&lt;AY98,Depths)))*(_xlfn.XLOOKUP(AY98,Depths,_xlfn.XLOOKUP($G98,Structures,ContentDamages),,1)-_xlfn.XLOOKUP(AY98,Depths,_xlfn.XLOOKUP($G98,Structures,ContentDamages),,-1))/(MIN(IF(Depths&gt;AY98,Depths))-MAX(IF(Depths&lt;AY98,Depths))))*$R98)</f>
        <v>#N/A</v>
      </c>
      <c r="BV98" s="183" t="e" cm="1">
        <f t="array" ref="BV98">IF(AZ98="no inundation",0,(_xlfn.XLOOKUP(AZ98,Depths,_xlfn.XLOOKUP($G98,Structures,ContentDamages),,-1)+(AZ98-MAX(IF(Depths&lt;AZ98,Depths)))*(_xlfn.XLOOKUP(AZ98,Depths,_xlfn.XLOOKUP($G98,Structures,ContentDamages),,1)-_xlfn.XLOOKUP(AZ98,Depths,_xlfn.XLOOKUP($G98,Structures,ContentDamages),,-1))/(MIN(IF(Depths&gt;AZ98,Depths))-MAX(IF(Depths&lt;AZ98,Depths))))*$R98)</f>
        <v>#N/A</v>
      </c>
      <c r="BW98" s="183" t="e" cm="1">
        <f t="array" ref="BW98">IF(BA98="no inundation",0,(_xlfn.XLOOKUP(BA98,Depths,_xlfn.XLOOKUP($G98,Structures,ContentDamages),,-1)+(BA98-MAX(IF(Depths&lt;BA98,Depths)))*(_xlfn.XLOOKUP(BA98,Depths,_xlfn.XLOOKUP($G98,Structures,ContentDamages),,1)-_xlfn.XLOOKUP(BA98,Depths,_xlfn.XLOOKUP($G98,Structures,ContentDamages),,-1))/(MIN(IF(Depths&gt;BA98,Depths))-MAX(IF(Depths&lt;BA98,Depths))))*$R98)</f>
        <v>#N/A</v>
      </c>
      <c r="BX98" s="183" t="e" cm="1">
        <f t="array" ref="BX98">IF(BB98="no inundation",0,(_xlfn.XLOOKUP(BB98,Depths,_xlfn.XLOOKUP($G98,Structures,ContentDamages),,-1)+(BB98-MAX(IF(Depths&lt;BB98,Depths)))*(_xlfn.XLOOKUP(BB98,Depths,_xlfn.XLOOKUP($G98,Structures,ContentDamages),,1)-_xlfn.XLOOKUP(BB98,Depths,_xlfn.XLOOKUP($G98,Structures,ContentDamages),,-1))/(MIN(IF(Depths&gt;BB98,Depths))-MAX(IF(Depths&lt;BB98,Depths))))*$R98)</f>
        <v>#N/A</v>
      </c>
      <c r="BY98" s="183" t="e" cm="1">
        <f t="array" ref="BY98">IF(BC98="no inundation",0,(_xlfn.XLOOKUP(BC98,Depths,_xlfn.XLOOKUP($G98,Structures,ContentDamages),,-1)+(BC98-MAX(IF(Depths&lt;BC98,Depths)))*(_xlfn.XLOOKUP(BC98,Depths,_xlfn.XLOOKUP($G98,Structures,ContentDamages),,1)-_xlfn.XLOOKUP(BC98,Depths,_xlfn.XLOOKUP($G98,Structures,ContentDamages),,-1))/(MIN(IF(Depths&gt;BC98,Depths))-MAX(IF(Depths&lt;BC98,Depths))))*$R98)</f>
        <v>#N/A</v>
      </c>
      <c r="BZ98" s="181"/>
      <c r="CA98" s="182" t="e">
        <f t="shared" si="128"/>
        <v>#N/A</v>
      </c>
      <c r="CB98" s="183" t="e">
        <f t="shared" si="129"/>
        <v>#N/A</v>
      </c>
      <c r="CC98" s="183" t="e">
        <f t="shared" si="130"/>
        <v>#N/A</v>
      </c>
      <c r="CD98" s="183" t="e">
        <f t="shared" si="131"/>
        <v>#N/A</v>
      </c>
      <c r="CE98" s="183" t="e">
        <f t="shared" si="132"/>
        <v>#N/A</v>
      </c>
      <c r="CF98" s="183" t="e">
        <f t="shared" si="133"/>
        <v>#N/A</v>
      </c>
      <c r="CG98" s="183" t="e">
        <f t="shared" si="134"/>
        <v>#N/A</v>
      </c>
      <c r="CH98" s="183" t="e">
        <f t="shared" si="135"/>
        <v>#N/A</v>
      </c>
      <c r="CI98" s="183" t="e">
        <f t="shared" si="136"/>
        <v>#N/A</v>
      </c>
      <c r="CJ98" s="184" t="e">
        <f t="shared" si="137"/>
        <v>#N/A</v>
      </c>
      <c r="CK98" s="177"/>
    </row>
    <row r="99" spans="5:89" ht="16.5" customHeight="1" x14ac:dyDescent="0.35">
      <c r="E99" s="33" t="s">
        <v>3</v>
      </c>
      <c r="F99" s="35" t="s">
        <v>3</v>
      </c>
      <c r="G99" s="10" t="s">
        <v>200</v>
      </c>
      <c r="H99" s="11" t="s">
        <v>200</v>
      </c>
      <c r="I99" s="12"/>
      <c r="J99" s="14"/>
      <c r="K99" s="26"/>
      <c r="L99" s="12"/>
      <c r="M99" s="14"/>
      <c r="N99" s="138"/>
      <c r="O99" s="140"/>
      <c r="P99" s="195">
        <f t="shared" si="106"/>
        <v>0</v>
      </c>
      <c r="Q99" s="20" t="e">
        <f>_xlfn.XLOOKUP(G99,'Content to Structure Ratios'!$D$3:$D$55,'Content to Structure Ratios'!$E$3:$E$55)</f>
        <v>#N/A</v>
      </c>
      <c r="R99" s="183" t="e">
        <f t="shared" si="107"/>
        <v>#N/A</v>
      </c>
      <c r="S99" s="13"/>
      <c r="T99" s="14"/>
      <c r="U99" s="15"/>
      <c r="V99" s="179">
        <f t="shared" si="105"/>
        <v>0</v>
      </c>
      <c r="W99" s="192"/>
      <c r="X99" s="22"/>
      <c r="Y99" s="16"/>
      <c r="Z99" s="16"/>
      <c r="AA99" s="16"/>
      <c r="AB99" s="16"/>
      <c r="AC99" s="16"/>
      <c r="AD99" s="16"/>
      <c r="AE99" s="16"/>
      <c r="AF99" s="16"/>
      <c r="AG99" s="16"/>
      <c r="AH99" s="177"/>
      <c r="AI99" s="178">
        <f t="shared" si="109"/>
        <v>0</v>
      </c>
      <c r="AJ99" s="179">
        <f t="shared" si="108"/>
        <v>0</v>
      </c>
      <c r="AK99" s="179">
        <f t="shared" si="110"/>
        <v>0</v>
      </c>
      <c r="AL99" s="179">
        <f t="shared" si="111"/>
        <v>0</v>
      </c>
      <c r="AM99" s="179">
        <f t="shared" si="112"/>
        <v>0</v>
      </c>
      <c r="AN99" s="179">
        <f t="shared" si="113"/>
        <v>0</v>
      </c>
      <c r="AO99" s="179">
        <f t="shared" si="114"/>
        <v>0</v>
      </c>
      <c r="AP99" s="179">
        <f t="shared" si="115"/>
        <v>0</v>
      </c>
      <c r="AQ99" s="179">
        <f t="shared" si="116"/>
        <v>0</v>
      </c>
      <c r="AR99" s="180">
        <f t="shared" si="117"/>
        <v>0</v>
      </c>
      <c r="AS99" s="181"/>
      <c r="AT99" s="166">
        <f t="shared" si="118"/>
        <v>0</v>
      </c>
      <c r="AU99" s="87">
        <f t="shared" si="119"/>
        <v>0</v>
      </c>
      <c r="AV99" s="87">
        <f t="shared" si="120"/>
        <v>0</v>
      </c>
      <c r="AW99" s="87">
        <f t="shared" si="121"/>
        <v>0</v>
      </c>
      <c r="AX99" s="87">
        <f t="shared" si="122"/>
        <v>0</v>
      </c>
      <c r="AY99" s="87">
        <f t="shared" si="123"/>
        <v>0</v>
      </c>
      <c r="AZ99" s="87">
        <f t="shared" si="124"/>
        <v>0</v>
      </c>
      <c r="BA99" s="87">
        <f t="shared" si="125"/>
        <v>0</v>
      </c>
      <c r="BB99" s="87">
        <f t="shared" si="126"/>
        <v>0</v>
      </c>
      <c r="BC99" s="157">
        <f t="shared" si="127"/>
        <v>0</v>
      </c>
      <c r="BD99" s="177"/>
      <c r="BE99" s="182" t="e" cm="1">
        <f t="array" ref="BE99">IF(AT99="no inundation",0,(_xlfn.XLOOKUP(AT99,Depths,_xlfn.XLOOKUP($G99,Structures,StructureDamages),,-1)+(AT99-MAX(IF(Depths&lt;AT99,Depths)))*(_xlfn.XLOOKUP(AT99,Depths,_xlfn.XLOOKUP($G99,Structures,StructureDamages),,1)-_xlfn.XLOOKUP(AT99,Depths,_xlfn.XLOOKUP($G99,Structures,StructureDamages),,-1))/(MIN(IF(Depths&gt;AT99,Depths))-MAX(IF(Depths&lt;AT99,Depths))))*$P99)</f>
        <v>#N/A</v>
      </c>
      <c r="BF99" s="183" t="e" cm="1">
        <f t="array" ref="BF99">IF(AU99="no inundation",0,(_xlfn.XLOOKUP(AU99,Depths,_xlfn.XLOOKUP($G99,Structures,StructureDamages),,-1)+(AU99-MAX(IF(Depths&lt;AU99,Depths)))*(_xlfn.XLOOKUP(AU99,Depths,_xlfn.XLOOKUP($G99,Structures,StructureDamages),,1)-_xlfn.XLOOKUP(AU99,Depths,_xlfn.XLOOKUP($G99,Structures,StructureDamages),,-1))/(MIN(IF(Depths&gt;AU99,Depths))-MAX(IF(Depths&lt;AU99,Depths))))*$P99)</f>
        <v>#N/A</v>
      </c>
      <c r="BG99" s="183" t="e" cm="1">
        <f t="array" ref="BG99">IF(AV99="no inundation",0,(_xlfn.XLOOKUP(AV99,Depths,_xlfn.XLOOKUP($G99,Structures,StructureDamages),,-1)+(AV99-MAX(IF(Depths&lt;AV99,Depths)))*(_xlfn.XLOOKUP(AV99,Depths,_xlfn.XLOOKUP($G99,Structures,StructureDamages),,1)-_xlfn.XLOOKUP(AV99,Depths,_xlfn.XLOOKUP($G99,Structures,StructureDamages),,-1))/(MIN(IF(Depths&gt;AV99,Depths))-MAX(IF(Depths&lt;AV99,Depths))))*$P99)</f>
        <v>#N/A</v>
      </c>
      <c r="BH99" s="183" t="e" cm="1">
        <f t="array" ref="BH99">IF(AW99="no inundation",0,(_xlfn.XLOOKUP(AW99,Depths,_xlfn.XLOOKUP($G99,Structures,StructureDamages),,-1)+(AW99-MAX(IF(Depths&lt;AW99,Depths)))*(_xlfn.XLOOKUP(AW99,Depths,_xlfn.XLOOKUP($G99,Structures,StructureDamages),,1)-_xlfn.XLOOKUP(AW99,Depths,_xlfn.XLOOKUP($G99,Structures,StructureDamages),,-1))/(MIN(IF(Depths&gt;AW99,Depths))-MAX(IF(Depths&lt;AW99,Depths))))*$P99)</f>
        <v>#N/A</v>
      </c>
      <c r="BI99" s="183" t="e" cm="1">
        <f t="array" ref="BI99">IF(AX99="no inundation",0,(_xlfn.XLOOKUP(AX99,Depths,_xlfn.XLOOKUP($G99,Structures,StructureDamages),,-1)+(AX99-MAX(IF(Depths&lt;AX99,Depths)))*(_xlfn.XLOOKUP(AX99,Depths,_xlfn.XLOOKUP($G99,Structures,StructureDamages),,1)-_xlfn.XLOOKUP(AX99,Depths,_xlfn.XLOOKUP($G99,Structures,StructureDamages),,-1))/(MIN(IF(Depths&gt;AX99,Depths))-MAX(IF(Depths&lt;AX99,Depths))))*$P99)</f>
        <v>#N/A</v>
      </c>
      <c r="BJ99" s="183" t="e" cm="1">
        <f t="array" ref="BJ99">IF(AY99="no inundation",0,(_xlfn.XLOOKUP(AY99,Depths,_xlfn.XLOOKUP($G99,Structures,StructureDamages),,-1)+(AY99-MAX(IF(Depths&lt;AY99,Depths)))*(_xlfn.XLOOKUP(AY99,Depths,_xlfn.XLOOKUP($G99,Structures,StructureDamages),,1)-_xlfn.XLOOKUP(AY99,Depths,_xlfn.XLOOKUP($G99,Structures,StructureDamages),,-1))/(MIN(IF(Depths&gt;AY99,Depths))-MAX(IF(Depths&lt;AY99,Depths))))*$P99)</f>
        <v>#N/A</v>
      </c>
      <c r="BK99" s="183" t="e" cm="1">
        <f t="array" ref="BK99">IF(AZ99="no inundation",0,(_xlfn.XLOOKUP(AZ99,Depths,_xlfn.XLOOKUP($G99,Structures,StructureDamages),,-1)+(AZ99-MAX(IF(Depths&lt;AZ99,Depths)))*(_xlfn.XLOOKUP(AZ99,Depths,_xlfn.XLOOKUP($G99,Structures,StructureDamages),,1)-_xlfn.XLOOKUP(AZ99,Depths,_xlfn.XLOOKUP($G99,Structures,StructureDamages),,-1))/(MIN(IF(Depths&gt;AZ99,Depths))-MAX(IF(Depths&lt;AZ99,Depths))))*$P99)</f>
        <v>#N/A</v>
      </c>
      <c r="BL99" s="183" t="e" cm="1">
        <f t="array" ref="BL99">IF(BA99="no inundation",0,(_xlfn.XLOOKUP(BA99,Depths,_xlfn.XLOOKUP($G99,Structures,StructureDamages),,-1)+(BA99-MAX(IF(Depths&lt;BA99,Depths)))*(_xlfn.XLOOKUP(BA99,Depths,_xlfn.XLOOKUP($G99,Structures,StructureDamages),,1)-_xlfn.XLOOKUP(BA99,Depths,_xlfn.XLOOKUP($G99,Structures,StructureDamages),,-1))/(MIN(IF(Depths&gt;BA99,Depths))-MAX(IF(Depths&lt;BA99,Depths))))*$P99)</f>
        <v>#N/A</v>
      </c>
      <c r="BM99" s="183" t="e" cm="1">
        <f t="array" ref="BM99">IF(BB99="no inundation",0,(_xlfn.XLOOKUP(BB99,Depths,_xlfn.XLOOKUP($G99,Structures,StructureDamages),,-1)+(BB99-MAX(IF(Depths&lt;BB99,Depths)))*(_xlfn.XLOOKUP(BB99,Depths,_xlfn.XLOOKUP($G99,Structures,StructureDamages),,1)-_xlfn.XLOOKUP(BB99,Depths,_xlfn.XLOOKUP($G99,Structures,StructureDamages),,-1))/(MIN(IF(Depths&gt;BB99,Depths))-MAX(IF(Depths&lt;BB99,Depths))))*$P99)</f>
        <v>#N/A</v>
      </c>
      <c r="BN99" s="184" t="e" cm="1">
        <f t="array" ref="BN99">IF(BC99="no inundation",0,(_xlfn.XLOOKUP(BC99,Depths,_xlfn.XLOOKUP($G99,Structures,StructureDamages),,-1)+(BC99-MAX(IF(Depths&lt;BC99,Depths)))*(_xlfn.XLOOKUP(BC99,Depths,_xlfn.XLOOKUP($G99,Structures,StructureDamages),,1)-_xlfn.XLOOKUP(BC99,Depths,_xlfn.XLOOKUP($G99,Structures,StructureDamages),,-1))/(MIN(IF(Depths&gt;BC99,Depths))-MAX(IF(Depths&lt;BC99,Depths))))*$P99)</f>
        <v>#N/A</v>
      </c>
      <c r="BO99" s="185"/>
      <c r="BP99" s="182" t="e" cm="1">
        <f t="array" ref="BP99">IF(AT99="no inundation",0,(_xlfn.XLOOKUP(AT99,Depths,_xlfn.XLOOKUP($G99,Structures,ContentDamages),,-1)+(AT99-MAX(IF(Depths&lt;AT99,Depths)))*(_xlfn.XLOOKUP(AT99,Depths,_xlfn.XLOOKUP($G99,Structures,ContentDamages),,1)-_xlfn.XLOOKUP(AT99,Depths,_xlfn.XLOOKUP($G99,Structures,ContentDamages),,-1))/(MIN(IF(Depths&gt;AT99,Depths))-MAX(IF(Depths&lt;AT99,Depths))))*$R99)</f>
        <v>#N/A</v>
      </c>
      <c r="BQ99" s="183" t="e" cm="1">
        <f t="array" ref="BQ99">IF(AU99="no inundation",0,(_xlfn.XLOOKUP(AU99,Depths,_xlfn.XLOOKUP($G99,Structures,ContentDamages),,-1)+(AU99-MAX(IF(Depths&lt;AU99,Depths)))*(_xlfn.XLOOKUP(AU99,Depths,_xlfn.XLOOKUP($G99,Structures,ContentDamages),,1)-_xlfn.XLOOKUP(AU99,Depths,_xlfn.XLOOKUP($G99,Structures,ContentDamages),,-1))/(MIN(IF(Depths&gt;AU99,Depths))-MAX(IF(Depths&lt;AU99,Depths))))*$R99)</f>
        <v>#N/A</v>
      </c>
      <c r="BR99" s="183" t="e" cm="1">
        <f t="array" ref="BR99">IF(AV99="no inundation",0,(_xlfn.XLOOKUP(AV99,Depths,_xlfn.XLOOKUP($G99,Structures,ContentDamages),,-1)+(AV99-MAX(IF(Depths&lt;AV99,Depths)))*(_xlfn.XLOOKUP(AV99,Depths,_xlfn.XLOOKUP($G99,Structures,ContentDamages),,1)-_xlfn.XLOOKUP(AV99,Depths,_xlfn.XLOOKUP($G99,Structures,ContentDamages),,-1))/(MIN(IF(Depths&gt;AV99,Depths))-MAX(IF(Depths&lt;AV99,Depths))))*$R99)</f>
        <v>#N/A</v>
      </c>
      <c r="BS99" s="183" t="e" cm="1">
        <f t="array" ref="BS99">IF(AW99="no inundation",0,(_xlfn.XLOOKUP(AW99,Depths,_xlfn.XLOOKUP($G99,Structures,ContentDamages),,-1)+(AW99-MAX(IF(Depths&lt;AW99,Depths)))*(_xlfn.XLOOKUP(AW99,Depths,_xlfn.XLOOKUP($G99,Structures,ContentDamages),,1)-_xlfn.XLOOKUP(AW99,Depths,_xlfn.XLOOKUP($G99,Structures,ContentDamages),,-1))/(MIN(IF(Depths&gt;AW99,Depths))-MAX(IF(Depths&lt;AW99,Depths))))*$R99)</f>
        <v>#N/A</v>
      </c>
      <c r="BT99" s="183" t="e" cm="1">
        <f t="array" ref="BT99">IF(AX99="no inundation",0,(_xlfn.XLOOKUP(AX99,Depths,_xlfn.XLOOKUP($G99,Structures,ContentDamages),,-1)+(AX99-MAX(IF(Depths&lt;AX99,Depths)))*(_xlfn.XLOOKUP(AX99,Depths,_xlfn.XLOOKUP($G99,Structures,ContentDamages),,1)-_xlfn.XLOOKUP(AX99,Depths,_xlfn.XLOOKUP($G99,Structures,ContentDamages),,-1))/(MIN(IF(Depths&gt;AX99,Depths))-MAX(IF(Depths&lt;AX99,Depths))))*$R99)</f>
        <v>#N/A</v>
      </c>
      <c r="BU99" s="183" t="e" cm="1">
        <f t="array" ref="BU99">IF(AY99="no inundation",0,(_xlfn.XLOOKUP(AY99,Depths,_xlfn.XLOOKUP($G99,Structures,ContentDamages),,-1)+(AY99-MAX(IF(Depths&lt;AY99,Depths)))*(_xlfn.XLOOKUP(AY99,Depths,_xlfn.XLOOKUP($G99,Structures,ContentDamages),,1)-_xlfn.XLOOKUP(AY99,Depths,_xlfn.XLOOKUP($G99,Structures,ContentDamages),,-1))/(MIN(IF(Depths&gt;AY99,Depths))-MAX(IF(Depths&lt;AY99,Depths))))*$R99)</f>
        <v>#N/A</v>
      </c>
      <c r="BV99" s="183" t="e" cm="1">
        <f t="array" ref="BV99">IF(AZ99="no inundation",0,(_xlfn.XLOOKUP(AZ99,Depths,_xlfn.XLOOKUP($G99,Structures,ContentDamages),,-1)+(AZ99-MAX(IF(Depths&lt;AZ99,Depths)))*(_xlfn.XLOOKUP(AZ99,Depths,_xlfn.XLOOKUP($G99,Structures,ContentDamages),,1)-_xlfn.XLOOKUP(AZ99,Depths,_xlfn.XLOOKUP($G99,Structures,ContentDamages),,-1))/(MIN(IF(Depths&gt;AZ99,Depths))-MAX(IF(Depths&lt;AZ99,Depths))))*$R99)</f>
        <v>#N/A</v>
      </c>
      <c r="BW99" s="183" t="e" cm="1">
        <f t="array" ref="BW99">IF(BA99="no inundation",0,(_xlfn.XLOOKUP(BA99,Depths,_xlfn.XLOOKUP($G99,Structures,ContentDamages),,-1)+(BA99-MAX(IF(Depths&lt;BA99,Depths)))*(_xlfn.XLOOKUP(BA99,Depths,_xlfn.XLOOKUP($G99,Structures,ContentDamages),,1)-_xlfn.XLOOKUP(BA99,Depths,_xlfn.XLOOKUP($G99,Structures,ContentDamages),,-1))/(MIN(IF(Depths&gt;BA99,Depths))-MAX(IF(Depths&lt;BA99,Depths))))*$R99)</f>
        <v>#N/A</v>
      </c>
      <c r="BX99" s="183" t="e" cm="1">
        <f t="array" ref="BX99">IF(BB99="no inundation",0,(_xlfn.XLOOKUP(BB99,Depths,_xlfn.XLOOKUP($G99,Structures,ContentDamages),,-1)+(BB99-MAX(IF(Depths&lt;BB99,Depths)))*(_xlfn.XLOOKUP(BB99,Depths,_xlfn.XLOOKUP($G99,Structures,ContentDamages),,1)-_xlfn.XLOOKUP(BB99,Depths,_xlfn.XLOOKUP($G99,Structures,ContentDamages),,-1))/(MIN(IF(Depths&gt;BB99,Depths))-MAX(IF(Depths&lt;BB99,Depths))))*$R99)</f>
        <v>#N/A</v>
      </c>
      <c r="BY99" s="183" t="e" cm="1">
        <f t="array" ref="BY99">IF(BC99="no inundation",0,(_xlfn.XLOOKUP(BC99,Depths,_xlfn.XLOOKUP($G99,Structures,ContentDamages),,-1)+(BC99-MAX(IF(Depths&lt;BC99,Depths)))*(_xlfn.XLOOKUP(BC99,Depths,_xlfn.XLOOKUP($G99,Structures,ContentDamages),,1)-_xlfn.XLOOKUP(BC99,Depths,_xlfn.XLOOKUP($G99,Structures,ContentDamages),,-1))/(MIN(IF(Depths&gt;BC99,Depths))-MAX(IF(Depths&lt;BC99,Depths))))*$R99)</f>
        <v>#N/A</v>
      </c>
      <c r="BZ99" s="181"/>
      <c r="CA99" s="182" t="e">
        <f t="shared" si="128"/>
        <v>#N/A</v>
      </c>
      <c r="CB99" s="183" t="e">
        <f t="shared" si="129"/>
        <v>#N/A</v>
      </c>
      <c r="CC99" s="183" t="e">
        <f t="shared" si="130"/>
        <v>#N/A</v>
      </c>
      <c r="CD99" s="183" t="e">
        <f t="shared" si="131"/>
        <v>#N/A</v>
      </c>
      <c r="CE99" s="183" t="e">
        <f t="shared" si="132"/>
        <v>#N/A</v>
      </c>
      <c r="CF99" s="183" t="e">
        <f t="shared" si="133"/>
        <v>#N/A</v>
      </c>
      <c r="CG99" s="183" t="e">
        <f t="shared" si="134"/>
        <v>#N/A</v>
      </c>
      <c r="CH99" s="183" t="e">
        <f t="shared" si="135"/>
        <v>#N/A</v>
      </c>
      <c r="CI99" s="183" t="e">
        <f t="shared" si="136"/>
        <v>#N/A</v>
      </c>
      <c r="CJ99" s="184" t="e">
        <f t="shared" si="137"/>
        <v>#N/A</v>
      </c>
      <c r="CK99" s="177"/>
    </row>
    <row r="100" spans="5:89" ht="16.5" customHeight="1" x14ac:dyDescent="0.35">
      <c r="E100" s="33" t="s">
        <v>3</v>
      </c>
      <c r="F100" s="35" t="s">
        <v>3</v>
      </c>
      <c r="G100" s="10" t="s">
        <v>200</v>
      </c>
      <c r="H100" s="11" t="s">
        <v>200</v>
      </c>
      <c r="I100" s="12"/>
      <c r="J100" s="14"/>
      <c r="K100" s="26"/>
      <c r="L100" s="12"/>
      <c r="M100" s="14"/>
      <c r="N100" s="138"/>
      <c r="O100" s="140"/>
      <c r="P100" s="195">
        <f t="shared" si="106"/>
        <v>0</v>
      </c>
      <c r="Q100" s="20" t="e">
        <f>_xlfn.XLOOKUP(G100,'Content to Structure Ratios'!$D$3:$D$55,'Content to Structure Ratios'!$E$3:$E$55)</f>
        <v>#N/A</v>
      </c>
      <c r="R100" s="183" t="e">
        <f t="shared" si="107"/>
        <v>#N/A</v>
      </c>
      <c r="S100" s="13"/>
      <c r="T100" s="14"/>
      <c r="U100" s="15"/>
      <c r="V100" s="179">
        <f t="shared" si="105"/>
        <v>0</v>
      </c>
      <c r="W100" s="192"/>
      <c r="X100" s="22"/>
      <c r="Y100" s="16"/>
      <c r="Z100" s="16"/>
      <c r="AA100" s="16"/>
      <c r="AB100" s="16"/>
      <c r="AC100" s="16"/>
      <c r="AD100" s="16"/>
      <c r="AE100" s="16"/>
      <c r="AF100" s="16"/>
      <c r="AG100" s="16"/>
      <c r="AH100" s="177"/>
      <c r="AI100" s="178">
        <f t="shared" si="109"/>
        <v>0</v>
      </c>
      <c r="AJ100" s="179">
        <f t="shared" si="108"/>
        <v>0</v>
      </c>
      <c r="AK100" s="179">
        <f t="shared" si="110"/>
        <v>0</v>
      </c>
      <c r="AL100" s="179">
        <f t="shared" si="111"/>
        <v>0</v>
      </c>
      <c r="AM100" s="179">
        <f t="shared" si="112"/>
        <v>0</v>
      </c>
      <c r="AN100" s="179">
        <f t="shared" si="113"/>
        <v>0</v>
      </c>
      <c r="AO100" s="179">
        <f t="shared" si="114"/>
        <v>0</v>
      </c>
      <c r="AP100" s="179">
        <f t="shared" si="115"/>
        <v>0</v>
      </c>
      <c r="AQ100" s="179">
        <f t="shared" si="116"/>
        <v>0</v>
      </c>
      <c r="AR100" s="180">
        <f t="shared" si="117"/>
        <v>0</v>
      </c>
      <c r="AS100" s="181"/>
      <c r="AT100" s="166">
        <f t="shared" si="118"/>
        <v>0</v>
      </c>
      <c r="AU100" s="87">
        <f t="shared" si="119"/>
        <v>0</v>
      </c>
      <c r="AV100" s="87">
        <f t="shared" si="120"/>
        <v>0</v>
      </c>
      <c r="AW100" s="87">
        <f t="shared" si="121"/>
        <v>0</v>
      </c>
      <c r="AX100" s="87">
        <f t="shared" si="122"/>
        <v>0</v>
      </c>
      <c r="AY100" s="87">
        <f t="shared" si="123"/>
        <v>0</v>
      </c>
      <c r="AZ100" s="87">
        <f t="shared" si="124"/>
        <v>0</v>
      </c>
      <c r="BA100" s="87">
        <f t="shared" si="125"/>
        <v>0</v>
      </c>
      <c r="BB100" s="87">
        <f t="shared" si="126"/>
        <v>0</v>
      </c>
      <c r="BC100" s="157">
        <f t="shared" si="127"/>
        <v>0</v>
      </c>
      <c r="BD100" s="177"/>
      <c r="BE100" s="182" t="e" cm="1">
        <f t="array" ref="BE100">IF(AT100="no inundation",0,(_xlfn.XLOOKUP(AT100,Depths,_xlfn.XLOOKUP($G100,Structures,StructureDamages),,-1)+(AT100-MAX(IF(Depths&lt;AT100,Depths)))*(_xlfn.XLOOKUP(AT100,Depths,_xlfn.XLOOKUP($G100,Structures,StructureDamages),,1)-_xlfn.XLOOKUP(AT100,Depths,_xlfn.XLOOKUP($G100,Structures,StructureDamages),,-1))/(MIN(IF(Depths&gt;AT100,Depths))-MAX(IF(Depths&lt;AT100,Depths))))*$P100)</f>
        <v>#N/A</v>
      </c>
      <c r="BF100" s="183" t="e" cm="1">
        <f t="array" ref="BF100">IF(AU100="no inundation",0,(_xlfn.XLOOKUP(AU100,Depths,_xlfn.XLOOKUP($G100,Structures,StructureDamages),,-1)+(AU100-MAX(IF(Depths&lt;AU100,Depths)))*(_xlfn.XLOOKUP(AU100,Depths,_xlfn.XLOOKUP($G100,Structures,StructureDamages),,1)-_xlfn.XLOOKUP(AU100,Depths,_xlfn.XLOOKUP($G100,Structures,StructureDamages),,-1))/(MIN(IF(Depths&gt;AU100,Depths))-MAX(IF(Depths&lt;AU100,Depths))))*$P100)</f>
        <v>#N/A</v>
      </c>
      <c r="BG100" s="183" t="e" cm="1">
        <f t="array" ref="BG100">IF(AV100="no inundation",0,(_xlfn.XLOOKUP(AV100,Depths,_xlfn.XLOOKUP($G100,Structures,StructureDamages),,-1)+(AV100-MAX(IF(Depths&lt;AV100,Depths)))*(_xlfn.XLOOKUP(AV100,Depths,_xlfn.XLOOKUP($G100,Structures,StructureDamages),,1)-_xlfn.XLOOKUP(AV100,Depths,_xlfn.XLOOKUP($G100,Structures,StructureDamages),,-1))/(MIN(IF(Depths&gt;AV100,Depths))-MAX(IF(Depths&lt;AV100,Depths))))*$P100)</f>
        <v>#N/A</v>
      </c>
      <c r="BH100" s="183" t="e" cm="1">
        <f t="array" ref="BH100">IF(AW100="no inundation",0,(_xlfn.XLOOKUP(AW100,Depths,_xlfn.XLOOKUP($G100,Structures,StructureDamages),,-1)+(AW100-MAX(IF(Depths&lt;AW100,Depths)))*(_xlfn.XLOOKUP(AW100,Depths,_xlfn.XLOOKUP($G100,Structures,StructureDamages),,1)-_xlfn.XLOOKUP(AW100,Depths,_xlfn.XLOOKUP($G100,Structures,StructureDamages),,-1))/(MIN(IF(Depths&gt;AW100,Depths))-MAX(IF(Depths&lt;AW100,Depths))))*$P100)</f>
        <v>#N/A</v>
      </c>
      <c r="BI100" s="183" t="e" cm="1">
        <f t="array" ref="BI100">IF(AX100="no inundation",0,(_xlfn.XLOOKUP(AX100,Depths,_xlfn.XLOOKUP($G100,Structures,StructureDamages),,-1)+(AX100-MAX(IF(Depths&lt;AX100,Depths)))*(_xlfn.XLOOKUP(AX100,Depths,_xlfn.XLOOKUP($G100,Structures,StructureDamages),,1)-_xlfn.XLOOKUP(AX100,Depths,_xlfn.XLOOKUP($G100,Structures,StructureDamages),,-1))/(MIN(IF(Depths&gt;AX100,Depths))-MAX(IF(Depths&lt;AX100,Depths))))*$P100)</f>
        <v>#N/A</v>
      </c>
      <c r="BJ100" s="183" t="e" cm="1">
        <f t="array" ref="BJ100">IF(AY100="no inundation",0,(_xlfn.XLOOKUP(AY100,Depths,_xlfn.XLOOKUP($G100,Structures,StructureDamages),,-1)+(AY100-MAX(IF(Depths&lt;AY100,Depths)))*(_xlfn.XLOOKUP(AY100,Depths,_xlfn.XLOOKUP($G100,Structures,StructureDamages),,1)-_xlfn.XLOOKUP(AY100,Depths,_xlfn.XLOOKUP($G100,Structures,StructureDamages),,-1))/(MIN(IF(Depths&gt;AY100,Depths))-MAX(IF(Depths&lt;AY100,Depths))))*$P100)</f>
        <v>#N/A</v>
      </c>
      <c r="BK100" s="183" t="e" cm="1">
        <f t="array" ref="BK100">IF(AZ100="no inundation",0,(_xlfn.XLOOKUP(AZ100,Depths,_xlfn.XLOOKUP($G100,Structures,StructureDamages),,-1)+(AZ100-MAX(IF(Depths&lt;AZ100,Depths)))*(_xlfn.XLOOKUP(AZ100,Depths,_xlfn.XLOOKUP($G100,Structures,StructureDamages),,1)-_xlfn.XLOOKUP(AZ100,Depths,_xlfn.XLOOKUP($G100,Structures,StructureDamages),,-1))/(MIN(IF(Depths&gt;AZ100,Depths))-MAX(IF(Depths&lt;AZ100,Depths))))*$P100)</f>
        <v>#N/A</v>
      </c>
      <c r="BL100" s="183" t="e" cm="1">
        <f t="array" ref="BL100">IF(BA100="no inundation",0,(_xlfn.XLOOKUP(BA100,Depths,_xlfn.XLOOKUP($G100,Structures,StructureDamages),,-1)+(BA100-MAX(IF(Depths&lt;BA100,Depths)))*(_xlfn.XLOOKUP(BA100,Depths,_xlfn.XLOOKUP($G100,Structures,StructureDamages),,1)-_xlfn.XLOOKUP(BA100,Depths,_xlfn.XLOOKUP($G100,Structures,StructureDamages),,-1))/(MIN(IF(Depths&gt;BA100,Depths))-MAX(IF(Depths&lt;BA100,Depths))))*$P100)</f>
        <v>#N/A</v>
      </c>
      <c r="BM100" s="183" t="e" cm="1">
        <f t="array" ref="BM100">IF(BB100="no inundation",0,(_xlfn.XLOOKUP(BB100,Depths,_xlfn.XLOOKUP($G100,Structures,StructureDamages),,-1)+(BB100-MAX(IF(Depths&lt;BB100,Depths)))*(_xlfn.XLOOKUP(BB100,Depths,_xlfn.XLOOKUP($G100,Structures,StructureDamages),,1)-_xlfn.XLOOKUP(BB100,Depths,_xlfn.XLOOKUP($G100,Structures,StructureDamages),,-1))/(MIN(IF(Depths&gt;BB100,Depths))-MAX(IF(Depths&lt;BB100,Depths))))*$P100)</f>
        <v>#N/A</v>
      </c>
      <c r="BN100" s="184" t="e" cm="1">
        <f t="array" ref="BN100">IF(BC100="no inundation",0,(_xlfn.XLOOKUP(BC100,Depths,_xlfn.XLOOKUP($G100,Structures,StructureDamages),,-1)+(BC100-MAX(IF(Depths&lt;BC100,Depths)))*(_xlfn.XLOOKUP(BC100,Depths,_xlfn.XLOOKUP($G100,Structures,StructureDamages),,1)-_xlfn.XLOOKUP(BC100,Depths,_xlfn.XLOOKUP($G100,Structures,StructureDamages),,-1))/(MIN(IF(Depths&gt;BC100,Depths))-MAX(IF(Depths&lt;BC100,Depths))))*$P100)</f>
        <v>#N/A</v>
      </c>
      <c r="BO100" s="185"/>
      <c r="BP100" s="182" t="e" cm="1">
        <f t="array" ref="BP100">IF(AT100="no inundation",0,(_xlfn.XLOOKUP(AT100,Depths,_xlfn.XLOOKUP($G100,Structures,ContentDamages),,-1)+(AT100-MAX(IF(Depths&lt;AT100,Depths)))*(_xlfn.XLOOKUP(AT100,Depths,_xlfn.XLOOKUP($G100,Structures,ContentDamages),,1)-_xlfn.XLOOKUP(AT100,Depths,_xlfn.XLOOKUP($G100,Structures,ContentDamages),,-1))/(MIN(IF(Depths&gt;AT100,Depths))-MAX(IF(Depths&lt;AT100,Depths))))*$R100)</f>
        <v>#N/A</v>
      </c>
      <c r="BQ100" s="183" t="e" cm="1">
        <f t="array" ref="BQ100">IF(AU100="no inundation",0,(_xlfn.XLOOKUP(AU100,Depths,_xlfn.XLOOKUP($G100,Structures,ContentDamages),,-1)+(AU100-MAX(IF(Depths&lt;AU100,Depths)))*(_xlfn.XLOOKUP(AU100,Depths,_xlfn.XLOOKUP($G100,Structures,ContentDamages),,1)-_xlfn.XLOOKUP(AU100,Depths,_xlfn.XLOOKUP($G100,Structures,ContentDamages),,-1))/(MIN(IF(Depths&gt;AU100,Depths))-MAX(IF(Depths&lt;AU100,Depths))))*$R100)</f>
        <v>#N/A</v>
      </c>
      <c r="BR100" s="183" t="e" cm="1">
        <f t="array" ref="BR100">IF(AV100="no inundation",0,(_xlfn.XLOOKUP(AV100,Depths,_xlfn.XLOOKUP($G100,Structures,ContentDamages),,-1)+(AV100-MAX(IF(Depths&lt;AV100,Depths)))*(_xlfn.XLOOKUP(AV100,Depths,_xlfn.XLOOKUP($G100,Structures,ContentDamages),,1)-_xlfn.XLOOKUP(AV100,Depths,_xlfn.XLOOKUP($G100,Structures,ContentDamages),,-1))/(MIN(IF(Depths&gt;AV100,Depths))-MAX(IF(Depths&lt;AV100,Depths))))*$R100)</f>
        <v>#N/A</v>
      </c>
      <c r="BS100" s="183" t="e" cm="1">
        <f t="array" ref="BS100">IF(AW100="no inundation",0,(_xlfn.XLOOKUP(AW100,Depths,_xlfn.XLOOKUP($G100,Structures,ContentDamages),,-1)+(AW100-MAX(IF(Depths&lt;AW100,Depths)))*(_xlfn.XLOOKUP(AW100,Depths,_xlfn.XLOOKUP($G100,Structures,ContentDamages),,1)-_xlfn.XLOOKUP(AW100,Depths,_xlfn.XLOOKUP($G100,Structures,ContentDamages),,-1))/(MIN(IF(Depths&gt;AW100,Depths))-MAX(IF(Depths&lt;AW100,Depths))))*$R100)</f>
        <v>#N/A</v>
      </c>
      <c r="BT100" s="183" t="e" cm="1">
        <f t="array" ref="BT100">IF(AX100="no inundation",0,(_xlfn.XLOOKUP(AX100,Depths,_xlfn.XLOOKUP($G100,Structures,ContentDamages),,-1)+(AX100-MAX(IF(Depths&lt;AX100,Depths)))*(_xlfn.XLOOKUP(AX100,Depths,_xlfn.XLOOKUP($G100,Structures,ContentDamages),,1)-_xlfn.XLOOKUP(AX100,Depths,_xlfn.XLOOKUP($G100,Structures,ContentDamages),,-1))/(MIN(IF(Depths&gt;AX100,Depths))-MAX(IF(Depths&lt;AX100,Depths))))*$R100)</f>
        <v>#N/A</v>
      </c>
      <c r="BU100" s="183" t="e" cm="1">
        <f t="array" ref="BU100">IF(AY100="no inundation",0,(_xlfn.XLOOKUP(AY100,Depths,_xlfn.XLOOKUP($G100,Structures,ContentDamages),,-1)+(AY100-MAX(IF(Depths&lt;AY100,Depths)))*(_xlfn.XLOOKUP(AY100,Depths,_xlfn.XLOOKUP($G100,Structures,ContentDamages),,1)-_xlfn.XLOOKUP(AY100,Depths,_xlfn.XLOOKUP($G100,Structures,ContentDamages),,-1))/(MIN(IF(Depths&gt;AY100,Depths))-MAX(IF(Depths&lt;AY100,Depths))))*$R100)</f>
        <v>#N/A</v>
      </c>
      <c r="BV100" s="183" t="e" cm="1">
        <f t="array" ref="BV100">IF(AZ100="no inundation",0,(_xlfn.XLOOKUP(AZ100,Depths,_xlfn.XLOOKUP($G100,Structures,ContentDamages),,-1)+(AZ100-MAX(IF(Depths&lt;AZ100,Depths)))*(_xlfn.XLOOKUP(AZ100,Depths,_xlfn.XLOOKUP($G100,Structures,ContentDamages),,1)-_xlfn.XLOOKUP(AZ100,Depths,_xlfn.XLOOKUP($G100,Structures,ContentDamages),,-1))/(MIN(IF(Depths&gt;AZ100,Depths))-MAX(IF(Depths&lt;AZ100,Depths))))*$R100)</f>
        <v>#N/A</v>
      </c>
      <c r="BW100" s="183" t="e" cm="1">
        <f t="array" ref="BW100">IF(BA100="no inundation",0,(_xlfn.XLOOKUP(BA100,Depths,_xlfn.XLOOKUP($G100,Structures,ContentDamages),,-1)+(BA100-MAX(IF(Depths&lt;BA100,Depths)))*(_xlfn.XLOOKUP(BA100,Depths,_xlfn.XLOOKUP($G100,Structures,ContentDamages),,1)-_xlfn.XLOOKUP(BA100,Depths,_xlfn.XLOOKUP($G100,Structures,ContentDamages),,-1))/(MIN(IF(Depths&gt;BA100,Depths))-MAX(IF(Depths&lt;BA100,Depths))))*$R100)</f>
        <v>#N/A</v>
      </c>
      <c r="BX100" s="183" t="e" cm="1">
        <f t="array" ref="BX100">IF(BB100="no inundation",0,(_xlfn.XLOOKUP(BB100,Depths,_xlfn.XLOOKUP($G100,Structures,ContentDamages),,-1)+(BB100-MAX(IF(Depths&lt;BB100,Depths)))*(_xlfn.XLOOKUP(BB100,Depths,_xlfn.XLOOKUP($G100,Structures,ContentDamages),,1)-_xlfn.XLOOKUP(BB100,Depths,_xlfn.XLOOKUP($G100,Structures,ContentDamages),,-1))/(MIN(IF(Depths&gt;BB100,Depths))-MAX(IF(Depths&lt;BB100,Depths))))*$R100)</f>
        <v>#N/A</v>
      </c>
      <c r="BY100" s="183" t="e" cm="1">
        <f t="array" ref="BY100">IF(BC100="no inundation",0,(_xlfn.XLOOKUP(BC100,Depths,_xlfn.XLOOKUP($G100,Structures,ContentDamages),,-1)+(BC100-MAX(IF(Depths&lt;BC100,Depths)))*(_xlfn.XLOOKUP(BC100,Depths,_xlfn.XLOOKUP($G100,Structures,ContentDamages),,1)-_xlfn.XLOOKUP(BC100,Depths,_xlfn.XLOOKUP($G100,Structures,ContentDamages),,-1))/(MIN(IF(Depths&gt;BC100,Depths))-MAX(IF(Depths&lt;BC100,Depths))))*$R100)</f>
        <v>#N/A</v>
      </c>
      <c r="BZ100" s="181"/>
      <c r="CA100" s="182" t="e">
        <f t="shared" si="128"/>
        <v>#N/A</v>
      </c>
      <c r="CB100" s="183" t="e">
        <f t="shared" si="129"/>
        <v>#N/A</v>
      </c>
      <c r="CC100" s="183" t="e">
        <f t="shared" si="130"/>
        <v>#N/A</v>
      </c>
      <c r="CD100" s="183" t="e">
        <f t="shared" si="131"/>
        <v>#N/A</v>
      </c>
      <c r="CE100" s="183" t="e">
        <f t="shared" si="132"/>
        <v>#N/A</v>
      </c>
      <c r="CF100" s="183" t="e">
        <f t="shared" si="133"/>
        <v>#N/A</v>
      </c>
      <c r="CG100" s="183" t="e">
        <f t="shared" si="134"/>
        <v>#N/A</v>
      </c>
      <c r="CH100" s="183" t="e">
        <f t="shared" si="135"/>
        <v>#N/A</v>
      </c>
      <c r="CI100" s="183" t="e">
        <f t="shared" si="136"/>
        <v>#N/A</v>
      </c>
      <c r="CJ100" s="184" t="e">
        <f t="shared" si="137"/>
        <v>#N/A</v>
      </c>
      <c r="CK100" s="177"/>
    </row>
    <row r="101" spans="5:89" ht="16.5" customHeight="1" x14ac:dyDescent="0.35">
      <c r="E101" s="33" t="s">
        <v>3</v>
      </c>
      <c r="F101" s="35" t="s">
        <v>3</v>
      </c>
      <c r="G101" s="10" t="s">
        <v>200</v>
      </c>
      <c r="H101" s="11" t="s">
        <v>200</v>
      </c>
      <c r="I101" s="12"/>
      <c r="J101" s="14"/>
      <c r="K101" s="26"/>
      <c r="L101" s="12"/>
      <c r="M101" s="14"/>
      <c r="N101" s="138"/>
      <c r="O101" s="140"/>
      <c r="P101" s="195">
        <f t="shared" si="106"/>
        <v>0</v>
      </c>
      <c r="Q101" s="20" t="e">
        <f>_xlfn.XLOOKUP(G101,'Content to Structure Ratios'!$D$3:$D$55,'Content to Structure Ratios'!$E$3:$E$55)</f>
        <v>#N/A</v>
      </c>
      <c r="R101" s="183" t="e">
        <f t="shared" si="107"/>
        <v>#N/A</v>
      </c>
      <c r="S101" s="13"/>
      <c r="T101" s="14"/>
      <c r="U101" s="15"/>
      <c r="V101" s="179">
        <f t="shared" si="105"/>
        <v>0</v>
      </c>
      <c r="W101" s="192"/>
      <c r="X101" s="22"/>
      <c r="Y101" s="16"/>
      <c r="Z101" s="16"/>
      <c r="AA101" s="16"/>
      <c r="AB101" s="16"/>
      <c r="AC101" s="16"/>
      <c r="AD101" s="16"/>
      <c r="AE101" s="16"/>
      <c r="AF101" s="16"/>
      <c r="AG101" s="16"/>
      <c r="AH101" s="177"/>
      <c r="AI101" s="178">
        <f t="shared" si="109"/>
        <v>0</v>
      </c>
      <c r="AJ101" s="179">
        <f t="shared" si="108"/>
        <v>0</v>
      </c>
      <c r="AK101" s="179">
        <f t="shared" si="110"/>
        <v>0</v>
      </c>
      <c r="AL101" s="179">
        <f t="shared" si="111"/>
        <v>0</v>
      </c>
      <c r="AM101" s="179">
        <f t="shared" si="112"/>
        <v>0</v>
      </c>
      <c r="AN101" s="179">
        <f t="shared" si="113"/>
        <v>0</v>
      </c>
      <c r="AO101" s="179">
        <f t="shared" si="114"/>
        <v>0</v>
      </c>
      <c r="AP101" s="179">
        <f t="shared" si="115"/>
        <v>0</v>
      </c>
      <c r="AQ101" s="179">
        <f t="shared" si="116"/>
        <v>0</v>
      </c>
      <c r="AR101" s="180">
        <f t="shared" si="117"/>
        <v>0</v>
      </c>
      <c r="AS101" s="181"/>
      <c r="AT101" s="166">
        <f t="shared" si="118"/>
        <v>0</v>
      </c>
      <c r="AU101" s="87">
        <f t="shared" si="119"/>
        <v>0</v>
      </c>
      <c r="AV101" s="87">
        <f t="shared" si="120"/>
        <v>0</v>
      </c>
      <c r="AW101" s="87">
        <f t="shared" si="121"/>
        <v>0</v>
      </c>
      <c r="AX101" s="87">
        <f t="shared" si="122"/>
        <v>0</v>
      </c>
      <c r="AY101" s="87">
        <f t="shared" si="123"/>
        <v>0</v>
      </c>
      <c r="AZ101" s="87">
        <f t="shared" si="124"/>
        <v>0</v>
      </c>
      <c r="BA101" s="87">
        <f t="shared" si="125"/>
        <v>0</v>
      </c>
      <c r="BB101" s="87">
        <f t="shared" si="126"/>
        <v>0</v>
      </c>
      <c r="BC101" s="157">
        <f t="shared" si="127"/>
        <v>0</v>
      </c>
      <c r="BD101" s="177"/>
      <c r="BE101" s="182" t="e" cm="1">
        <f t="array" ref="BE101">IF(AT101="no inundation",0,(_xlfn.XLOOKUP(AT101,Depths,_xlfn.XLOOKUP($G101,Structures,StructureDamages),,-1)+(AT101-MAX(IF(Depths&lt;AT101,Depths)))*(_xlfn.XLOOKUP(AT101,Depths,_xlfn.XLOOKUP($G101,Structures,StructureDamages),,1)-_xlfn.XLOOKUP(AT101,Depths,_xlfn.XLOOKUP($G101,Structures,StructureDamages),,-1))/(MIN(IF(Depths&gt;AT101,Depths))-MAX(IF(Depths&lt;AT101,Depths))))*$P101)</f>
        <v>#N/A</v>
      </c>
      <c r="BF101" s="183" t="e" cm="1">
        <f t="array" ref="BF101">IF(AU101="no inundation",0,(_xlfn.XLOOKUP(AU101,Depths,_xlfn.XLOOKUP($G101,Structures,StructureDamages),,-1)+(AU101-MAX(IF(Depths&lt;AU101,Depths)))*(_xlfn.XLOOKUP(AU101,Depths,_xlfn.XLOOKUP($G101,Structures,StructureDamages),,1)-_xlfn.XLOOKUP(AU101,Depths,_xlfn.XLOOKUP($G101,Structures,StructureDamages),,-1))/(MIN(IF(Depths&gt;AU101,Depths))-MAX(IF(Depths&lt;AU101,Depths))))*$P101)</f>
        <v>#N/A</v>
      </c>
      <c r="BG101" s="183" t="e" cm="1">
        <f t="array" ref="BG101">IF(AV101="no inundation",0,(_xlfn.XLOOKUP(AV101,Depths,_xlfn.XLOOKUP($G101,Structures,StructureDamages),,-1)+(AV101-MAX(IF(Depths&lt;AV101,Depths)))*(_xlfn.XLOOKUP(AV101,Depths,_xlfn.XLOOKUP($G101,Structures,StructureDamages),,1)-_xlfn.XLOOKUP(AV101,Depths,_xlfn.XLOOKUP($G101,Structures,StructureDamages),,-1))/(MIN(IF(Depths&gt;AV101,Depths))-MAX(IF(Depths&lt;AV101,Depths))))*$P101)</f>
        <v>#N/A</v>
      </c>
      <c r="BH101" s="183" t="e" cm="1">
        <f t="array" ref="BH101">IF(AW101="no inundation",0,(_xlfn.XLOOKUP(AW101,Depths,_xlfn.XLOOKUP($G101,Structures,StructureDamages),,-1)+(AW101-MAX(IF(Depths&lt;AW101,Depths)))*(_xlfn.XLOOKUP(AW101,Depths,_xlfn.XLOOKUP($G101,Structures,StructureDamages),,1)-_xlfn.XLOOKUP(AW101,Depths,_xlfn.XLOOKUP($G101,Structures,StructureDamages),,-1))/(MIN(IF(Depths&gt;AW101,Depths))-MAX(IF(Depths&lt;AW101,Depths))))*$P101)</f>
        <v>#N/A</v>
      </c>
      <c r="BI101" s="183" t="e" cm="1">
        <f t="array" ref="BI101">IF(AX101="no inundation",0,(_xlfn.XLOOKUP(AX101,Depths,_xlfn.XLOOKUP($G101,Structures,StructureDamages),,-1)+(AX101-MAX(IF(Depths&lt;AX101,Depths)))*(_xlfn.XLOOKUP(AX101,Depths,_xlfn.XLOOKUP($G101,Structures,StructureDamages),,1)-_xlfn.XLOOKUP(AX101,Depths,_xlfn.XLOOKUP($G101,Structures,StructureDamages),,-1))/(MIN(IF(Depths&gt;AX101,Depths))-MAX(IF(Depths&lt;AX101,Depths))))*$P101)</f>
        <v>#N/A</v>
      </c>
      <c r="BJ101" s="183" t="e" cm="1">
        <f t="array" ref="BJ101">IF(AY101="no inundation",0,(_xlfn.XLOOKUP(AY101,Depths,_xlfn.XLOOKUP($G101,Structures,StructureDamages),,-1)+(AY101-MAX(IF(Depths&lt;AY101,Depths)))*(_xlfn.XLOOKUP(AY101,Depths,_xlfn.XLOOKUP($G101,Structures,StructureDamages),,1)-_xlfn.XLOOKUP(AY101,Depths,_xlfn.XLOOKUP($G101,Structures,StructureDamages),,-1))/(MIN(IF(Depths&gt;AY101,Depths))-MAX(IF(Depths&lt;AY101,Depths))))*$P101)</f>
        <v>#N/A</v>
      </c>
      <c r="BK101" s="183" t="e" cm="1">
        <f t="array" ref="BK101">IF(AZ101="no inundation",0,(_xlfn.XLOOKUP(AZ101,Depths,_xlfn.XLOOKUP($G101,Structures,StructureDamages),,-1)+(AZ101-MAX(IF(Depths&lt;AZ101,Depths)))*(_xlfn.XLOOKUP(AZ101,Depths,_xlfn.XLOOKUP($G101,Structures,StructureDamages),,1)-_xlfn.XLOOKUP(AZ101,Depths,_xlfn.XLOOKUP($G101,Structures,StructureDamages),,-1))/(MIN(IF(Depths&gt;AZ101,Depths))-MAX(IF(Depths&lt;AZ101,Depths))))*$P101)</f>
        <v>#N/A</v>
      </c>
      <c r="BL101" s="183" t="e" cm="1">
        <f t="array" ref="BL101">IF(BA101="no inundation",0,(_xlfn.XLOOKUP(BA101,Depths,_xlfn.XLOOKUP($G101,Structures,StructureDamages),,-1)+(BA101-MAX(IF(Depths&lt;BA101,Depths)))*(_xlfn.XLOOKUP(BA101,Depths,_xlfn.XLOOKUP($G101,Structures,StructureDamages),,1)-_xlfn.XLOOKUP(BA101,Depths,_xlfn.XLOOKUP($G101,Structures,StructureDamages),,-1))/(MIN(IF(Depths&gt;BA101,Depths))-MAX(IF(Depths&lt;BA101,Depths))))*$P101)</f>
        <v>#N/A</v>
      </c>
      <c r="BM101" s="183" t="e" cm="1">
        <f t="array" ref="BM101">IF(BB101="no inundation",0,(_xlfn.XLOOKUP(BB101,Depths,_xlfn.XLOOKUP($G101,Structures,StructureDamages),,-1)+(BB101-MAX(IF(Depths&lt;BB101,Depths)))*(_xlfn.XLOOKUP(BB101,Depths,_xlfn.XLOOKUP($G101,Structures,StructureDamages),,1)-_xlfn.XLOOKUP(BB101,Depths,_xlfn.XLOOKUP($G101,Structures,StructureDamages),,-1))/(MIN(IF(Depths&gt;BB101,Depths))-MAX(IF(Depths&lt;BB101,Depths))))*$P101)</f>
        <v>#N/A</v>
      </c>
      <c r="BN101" s="184" t="e" cm="1">
        <f t="array" ref="BN101">IF(BC101="no inundation",0,(_xlfn.XLOOKUP(BC101,Depths,_xlfn.XLOOKUP($G101,Structures,StructureDamages),,-1)+(BC101-MAX(IF(Depths&lt;BC101,Depths)))*(_xlfn.XLOOKUP(BC101,Depths,_xlfn.XLOOKUP($G101,Structures,StructureDamages),,1)-_xlfn.XLOOKUP(BC101,Depths,_xlfn.XLOOKUP($G101,Structures,StructureDamages),,-1))/(MIN(IF(Depths&gt;BC101,Depths))-MAX(IF(Depths&lt;BC101,Depths))))*$P101)</f>
        <v>#N/A</v>
      </c>
      <c r="BO101" s="185"/>
      <c r="BP101" s="182" t="e" cm="1">
        <f t="array" ref="BP101">IF(AT101="no inundation",0,(_xlfn.XLOOKUP(AT101,Depths,_xlfn.XLOOKUP($G101,Structures,ContentDamages),,-1)+(AT101-MAX(IF(Depths&lt;AT101,Depths)))*(_xlfn.XLOOKUP(AT101,Depths,_xlfn.XLOOKUP($G101,Structures,ContentDamages),,1)-_xlfn.XLOOKUP(AT101,Depths,_xlfn.XLOOKUP($G101,Structures,ContentDamages),,-1))/(MIN(IF(Depths&gt;AT101,Depths))-MAX(IF(Depths&lt;AT101,Depths))))*$R101)</f>
        <v>#N/A</v>
      </c>
      <c r="BQ101" s="183" t="e" cm="1">
        <f t="array" ref="BQ101">IF(AU101="no inundation",0,(_xlfn.XLOOKUP(AU101,Depths,_xlfn.XLOOKUP($G101,Structures,ContentDamages),,-1)+(AU101-MAX(IF(Depths&lt;AU101,Depths)))*(_xlfn.XLOOKUP(AU101,Depths,_xlfn.XLOOKUP($G101,Structures,ContentDamages),,1)-_xlfn.XLOOKUP(AU101,Depths,_xlfn.XLOOKUP($G101,Structures,ContentDamages),,-1))/(MIN(IF(Depths&gt;AU101,Depths))-MAX(IF(Depths&lt;AU101,Depths))))*$R101)</f>
        <v>#N/A</v>
      </c>
      <c r="BR101" s="183" t="e" cm="1">
        <f t="array" ref="BR101">IF(AV101="no inundation",0,(_xlfn.XLOOKUP(AV101,Depths,_xlfn.XLOOKUP($G101,Structures,ContentDamages),,-1)+(AV101-MAX(IF(Depths&lt;AV101,Depths)))*(_xlfn.XLOOKUP(AV101,Depths,_xlfn.XLOOKUP($G101,Structures,ContentDamages),,1)-_xlfn.XLOOKUP(AV101,Depths,_xlfn.XLOOKUP($G101,Structures,ContentDamages),,-1))/(MIN(IF(Depths&gt;AV101,Depths))-MAX(IF(Depths&lt;AV101,Depths))))*$R101)</f>
        <v>#N/A</v>
      </c>
      <c r="BS101" s="183" t="e" cm="1">
        <f t="array" ref="BS101">IF(AW101="no inundation",0,(_xlfn.XLOOKUP(AW101,Depths,_xlfn.XLOOKUP($G101,Structures,ContentDamages),,-1)+(AW101-MAX(IF(Depths&lt;AW101,Depths)))*(_xlfn.XLOOKUP(AW101,Depths,_xlfn.XLOOKUP($G101,Structures,ContentDamages),,1)-_xlfn.XLOOKUP(AW101,Depths,_xlfn.XLOOKUP($G101,Structures,ContentDamages),,-1))/(MIN(IF(Depths&gt;AW101,Depths))-MAX(IF(Depths&lt;AW101,Depths))))*$R101)</f>
        <v>#N/A</v>
      </c>
      <c r="BT101" s="183" t="e" cm="1">
        <f t="array" ref="BT101">IF(AX101="no inundation",0,(_xlfn.XLOOKUP(AX101,Depths,_xlfn.XLOOKUP($G101,Structures,ContentDamages),,-1)+(AX101-MAX(IF(Depths&lt;AX101,Depths)))*(_xlfn.XLOOKUP(AX101,Depths,_xlfn.XLOOKUP($G101,Structures,ContentDamages),,1)-_xlfn.XLOOKUP(AX101,Depths,_xlfn.XLOOKUP($G101,Structures,ContentDamages),,-1))/(MIN(IF(Depths&gt;AX101,Depths))-MAX(IF(Depths&lt;AX101,Depths))))*$R101)</f>
        <v>#N/A</v>
      </c>
      <c r="BU101" s="183" t="e" cm="1">
        <f t="array" ref="BU101">IF(AY101="no inundation",0,(_xlfn.XLOOKUP(AY101,Depths,_xlfn.XLOOKUP($G101,Structures,ContentDamages),,-1)+(AY101-MAX(IF(Depths&lt;AY101,Depths)))*(_xlfn.XLOOKUP(AY101,Depths,_xlfn.XLOOKUP($G101,Structures,ContentDamages),,1)-_xlfn.XLOOKUP(AY101,Depths,_xlfn.XLOOKUP($G101,Structures,ContentDamages),,-1))/(MIN(IF(Depths&gt;AY101,Depths))-MAX(IF(Depths&lt;AY101,Depths))))*$R101)</f>
        <v>#N/A</v>
      </c>
      <c r="BV101" s="183" t="e" cm="1">
        <f t="array" ref="BV101">IF(AZ101="no inundation",0,(_xlfn.XLOOKUP(AZ101,Depths,_xlfn.XLOOKUP($G101,Structures,ContentDamages),,-1)+(AZ101-MAX(IF(Depths&lt;AZ101,Depths)))*(_xlfn.XLOOKUP(AZ101,Depths,_xlfn.XLOOKUP($G101,Structures,ContentDamages),,1)-_xlfn.XLOOKUP(AZ101,Depths,_xlfn.XLOOKUP($G101,Structures,ContentDamages),,-1))/(MIN(IF(Depths&gt;AZ101,Depths))-MAX(IF(Depths&lt;AZ101,Depths))))*$R101)</f>
        <v>#N/A</v>
      </c>
      <c r="BW101" s="183" t="e" cm="1">
        <f t="array" ref="BW101">IF(BA101="no inundation",0,(_xlfn.XLOOKUP(BA101,Depths,_xlfn.XLOOKUP($G101,Structures,ContentDamages),,-1)+(BA101-MAX(IF(Depths&lt;BA101,Depths)))*(_xlfn.XLOOKUP(BA101,Depths,_xlfn.XLOOKUP($G101,Structures,ContentDamages),,1)-_xlfn.XLOOKUP(BA101,Depths,_xlfn.XLOOKUP($G101,Structures,ContentDamages),,-1))/(MIN(IF(Depths&gt;BA101,Depths))-MAX(IF(Depths&lt;BA101,Depths))))*$R101)</f>
        <v>#N/A</v>
      </c>
      <c r="BX101" s="183" t="e" cm="1">
        <f t="array" ref="BX101">IF(BB101="no inundation",0,(_xlfn.XLOOKUP(BB101,Depths,_xlfn.XLOOKUP($G101,Structures,ContentDamages),,-1)+(BB101-MAX(IF(Depths&lt;BB101,Depths)))*(_xlfn.XLOOKUP(BB101,Depths,_xlfn.XLOOKUP($G101,Structures,ContentDamages),,1)-_xlfn.XLOOKUP(BB101,Depths,_xlfn.XLOOKUP($G101,Structures,ContentDamages),,-1))/(MIN(IF(Depths&gt;BB101,Depths))-MAX(IF(Depths&lt;BB101,Depths))))*$R101)</f>
        <v>#N/A</v>
      </c>
      <c r="BY101" s="183" t="e" cm="1">
        <f t="array" ref="BY101">IF(BC101="no inundation",0,(_xlfn.XLOOKUP(BC101,Depths,_xlfn.XLOOKUP($G101,Structures,ContentDamages),,-1)+(BC101-MAX(IF(Depths&lt;BC101,Depths)))*(_xlfn.XLOOKUP(BC101,Depths,_xlfn.XLOOKUP($G101,Structures,ContentDamages),,1)-_xlfn.XLOOKUP(BC101,Depths,_xlfn.XLOOKUP($G101,Structures,ContentDamages),,-1))/(MIN(IF(Depths&gt;BC101,Depths))-MAX(IF(Depths&lt;BC101,Depths))))*$R101)</f>
        <v>#N/A</v>
      </c>
      <c r="BZ101" s="181"/>
      <c r="CA101" s="182" t="e">
        <f t="shared" si="128"/>
        <v>#N/A</v>
      </c>
      <c r="CB101" s="183" t="e">
        <f t="shared" si="129"/>
        <v>#N/A</v>
      </c>
      <c r="CC101" s="183" t="e">
        <f t="shared" si="130"/>
        <v>#N/A</v>
      </c>
      <c r="CD101" s="183" t="e">
        <f t="shared" si="131"/>
        <v>#N/A</v>
      </c>
      <c r="CE101" s="183" t="e">
        <f t="shared" si="132"/>
        <v>#N/A</v>
      </c>
      <c r="CF101" s="183" t="e">
        <f t="shared" si="133"/>
        <v>#N/A</v>
      </c>
      <c r="CG101" s="183" t="e">
        <f t="shared" si="134"/>
        <v>#N/A</v>
      </c>
      <c r="CH101" s="183" t="e">
        <f t="shared" si="135"/>
        <v>#N/A</v>
      </c>
      <c r="CI101" s="183" t="e">
        <f t="shared" si="136"/>
        <v>#N/A</v>
      </c>
      <c r="CJ101" s="184" t="e">
        <f t="shared" si="137"/>
        <v>#N/A</v>
      </c>
      <c r="CK101" s="177"/>
    </row>
    <row r="102" spans="5:89" ht="16.5" customHeight="1" x14ac:dyDescent="0.35">
      <c r="E102" s="33" t="s">
        <v>3</v>
      </c>
      <c r="F102" s="35" t="s">
        <v>3</v>
      </c>
      <c r="G102" s="10" t="s">
        <v>200</v>
      </c>
      <c r="H102" s="11" t="s">
        <v>200</v>
      </c>
      <c r="I102" s="12"/>
      <c r="J102" s="14"/>
      <c r="K102" s="26"/>
      <c r="L102" s="12"/>
      <c r="M102" s="14"/>
      <c r="N102" s="138"/>
      <c r="O102" s="140"/>
      <c r="P102" s="195">
        <f t="shared" si="106"/>
        <v>0</v>
      </c>
      <c r="Q102" s="20" t="e">
        <f>_xlfn.XLOOKUP(G102,'Content to Structure Ratios'!$D$3:$D$55,'Content to Structure Ratios'!$E$3:$E$55)</f>
        <v>#N/A</v>
      </c>
      <c r="R102" s="183" t="e">
        <f t="shared" si="107"/>
        <v>#N/A</v>
      </c>
      <c r="S102" s="13"/>
      <c r="T102" s="14"/>
      <c r="U102" s="15"/>
      <c r="V102" s="179">
        <f t="shared" si="105"/>
        <v>0</v>
      </c>
      <c r="W102" s="192"/>
      <c r="X102" s="22"/>
      <c r="Y102" s="16"/>
      <c r="Z102" s="16"/>
      <c r="AA102" s="16"/>
      <c r="AB102" s="16"/>
      <c r="AC102" s="16"/>
      <c r="AD102" s="16"/>
      <c r="AE102" s="16"/>
      <c r="AF102" s="16"/>
      <c r="AG102" s="16"/>
      <c r="AH102" s="177"/>
      <c r="AI102" s="178">
        <f t="shared" si="109"/>
        <v>0</v>
      </c>
      <c r="AJ102" s="179">
        <f t="shared" si="108"/>
        <v>0</v>
      </c>
      <c r="AK102" s="179">
        <f t="shared" si="110"/>
        <v>0</v>
      </c>
      <c r="AL102" s="179">
        <f t="shared" si="111"/>
        <v>0</v>
      </c>
      <c r="AM102" s="179">
        <f t="shared" si="112"/>
        <v>0</v>
      </c>
      <c r="AN102" s="179">
        <f t="shared" si="113"/>
        <v>0</v>
      </c>
      <c r="AO102" s="179">
        <f t="shared" si="114"/>
        <v>0</v>
      </c>
      <c r="AP102" s="179">
        <f t="shared" si="115"/>
        <v>0</v>
      </c>
      <c r="AQ102" s="179">
        <f t="shared" si="116"/>
        <v>0</v>
      </c>
      <c r="AR102" s="180">
        <f t="shared" si="117"/>
        <v>0</v>
      </c>
      <c r="AS102" s="181"/>
      <c r="AT102" s="166">
        <f t="shared" si="118"/>
        <v>0</v>
      </c>
      <c r="AU102" s="87">
        <f t="shared" si="119"/>
        <v>0</v>
      </c>
      <c r="AV102" s="87">
        <f t="shared" si="120"/>
        <v>0</v>
      </c>
      <c r="AW102" s="87">
        <f t="shared" si="121"/>
        <v>0</v>
      </c>
      <c r="AX102" s="87">
        <f t="shared" si="122"/>
        <v>0</v>
      </c>
      <c r="AY102" s="87">
        <f t="shared" si="123"/>
        <v>0</v>
      </c>
      <c r="AZ102" s="87">
        <f t="shared" si="124"/>
        <v>0</v>
      </c>
      <c r="BA102" s="87">
        <f t="shared" si="125"/>
        <v>0</v>
      </c>
      <c r="BB102" s="87">
        <f t="shared" si="126"/>
        <v>0</v>
      </c>
      <c r="BC102" s="157">
        <f t="shared" si="127"/>
        <v>0</v>
      </c>
      <c r="BD102" s="177"/>
      <c r="BE102" s="182" t="e" cm="1">
        <f t="array" ref="BE102">IF(AT102="no inundation",0,(_xlfn.XLOOKUP(AT102,Depths,_xlfn.XLOOKUP($G102,Structures,StructureDamages),,-1)+(AT102-MAX(IF(Depths&lt;AT102,Depths)))*(_xlfn.XLOOKUP(AT102,Depths,_xlfn.XLOOKUP($G102,Structures,StructureDamages),,1)-_xlfn.XLOOKUP(AT102,Depths,_xlfn.XLOOKUP($G102,Structures,StructureDamages),,-1))/(MIN(IF(Depths&gt;AT102,Depths))-MAX(IF(Depths&lt;AT102,Depths))))*$P102)</f>
        <v>#N/A</v>
      </c>
      <c r="BF102" s="183" t="e" cm="1">
        <f t="array" ref="BF102">IF(AU102="no inundation",0,(_xlfn.XLOOKUP(AU102,Depths,_xlfn.XLOOKUP($G102,Structures,StructureDamages),,-1)+(AU102-MAX(IF(Depths&lt;AU102,Depths)))*(_xlfn.XLOOKUP(AU102,Depths,_xlfn.XLOOKUP($G102,Structures,StructureDamages),,1)-_xlfn.XLOOKUP(AU102,Depths,_xlfn.XLOOKUP($G102,Structures,StructureDamages),,-1))/(MIN(IF(Depths&gt;AU102,Depths))-MAX(IF(Depths&lt;AU102,Depths))))*$P102)</f>
        <v>#N/A</v>
      </c>
      <c r="BG102" s="183" t="e" cm="1">
        <f t="array" ref="BG102">IF(AV102="no inundation",0,(_xlfn.XLOOKUP(AV102,Depths,_xlfn.XLOOKUP($G102,Structures,StructureDamages),,-1)+(AV102-MAX(IF(Depths&lt;AV102,Depths)))*(_xlfn.XLOOKUP(AV102,Depths,_xlfn.XLOOKUP($G102,Structures,StructureDamages),,1)-_xlfn.XLOOKUP(AV102,Depths,_xlfn.XLOOKUP($G102,Structures,StructureDamages),,-1))/(MIN(IF(Depths&gt;AV102,Depths))-MAX(IF(Depths&lt;AV102,Depths))))*$P102)</f>
        <v>#N/A</v>
      </c>
      <c r="BH102" s="183" t="e" cm="1">
        <f t="array" ref="BH102">IF(AW102="no inundation",0,(_xlfn.XLOOKUP(AW102,Depths,_xlfn.XLOOKUP($G102,Structures,StructureDamages),,-1)+(AW102-MAX(IF(Depths&lt;AW102,Depths)))*(_xlfn.XLOOKUP(AW102,Depths,_xlfn.XLOOKUP($G102,Structures,StructureDamages),,1)-_xlfn.XLOOKUP(AW102,Depths,_xlfn.XLOOKUP($G102,Structures,StructureDamages),,-1))/(MIN(IF(Depths&gt;AW102,Depths))-MAX(IF(Depths&lt;AW102,Depths))))*$P102)</f>
        <v>#N/A</v>
      </c>
      <c r="BI102" s="183" t="e" cm="1">
        <f t="array" ref="BI102">IF(AX102="no inundation",0,(_xlfn.XLOOKUP(AX102,Depths,_xlfn.XLOOKUP($G102,Structures,StructureDamages),,-1)+(AX102-MAX(IF(Depths&lt;AX102,Depths)))*(_xlfn.XLOOKUP(AX102,Depths,_xlfn.XLOOKUP($G102,Structures,StructureDamages),,1)-_xlfn.XLOOKUP(AX102,Depths,_xlfn.XLOOKUP($G102,Structures,StructureDamages),,-1))/(MIN(IF(Depths&gt;AX102,Depths))-MAX(IF(Depths&lt;AX102,Depths))))*$P102)</f>
        <v>#N/A</v>
      </c>
      <c r="BJ102" s="183" t="e" cm="1">
        <f t="array" ref="BJ102">IF(AY102="no inundation",0,(_xlfn.XLOOKUP(AY102,Depths,_xlfn.XLOOKUP($G102,Structures,StructureDamages),,-1)+(AY102-MAX(IF(Depths&lt;AY102,Depths)))*(_xlfn.XLOOKUP(AY102,Depths,_xlfn.XLOOKUP($G102,Structures,StructureDamages),,1)-_xlfn.XLOOKUP(AY102,Depths,_xlfn.XLOOKUP($G102,Structures,StructureDamages),,-1))/(MIN(IF(Depths&gt;AY102,Depths))-MAX(IF(Depths&lt;AY102,Depths))))*$P102)</f>
        <v>#N/A</v>
      </c>
      <c r="BK102" s="183" t="e" cm="1">
        <f t="array" ref="BK102">IF(AZ102="no inundation",0,(_xlfn.XLOOKUP(AZ102,Depths,_xlfn.XLOOKUP($G102,Structures,StructureDamages),,-1)+(AZ102-MAX(IF(Depths&lt;AZ102,Depths)))*(_xlfn.XLOOKUP(AZ102,Depths,_xlfn.XLOOKUP($G102,Structures,StructureDamages),,1)-_xlfn.XLOOKUP(AZ102,Depths,_xlfn.XLOOKUP($G102,Structures,StructureDamages),,-1))/(MIN(IF(Depths&gt;AZ102,Depths))-MAX(IF(Depths&lt;AZ102,Depths))))*$P102)</f>
        <v>#N/A</v>
      </c>
      <c r="BL102" s="183" t="e" cm="1">
        <f t="array" ref="BL102">IF(BA102="no inundation",0,(_xlfn.XLOOKUP(BA102,Depths,_xlfn.XLOOKUP($G102,Structures,StructureDamages),,-1)+(BA102-MAX(IF(Depths&lt;BA102,Depths)))*(_xlfn.XLOOKUP(BA102,Depths,_xlfn.XLOOKUP($G102,Structures,StructureDamages),,1)-_xlfn.XLOOKUP(BA102,Depths,_xlfn.XLOOKUP($G102,Structures,StructureDamages),,-1))/(MIN(IF(Depths&gt;BA102,Depths))-MAX(IF(Depths&lt;BA102,Depths))))*$P102)</f>
        <v>#N/A</v>
      </c>
      <c r="BM102" s="183" t="e" cm="1">
        <f t="array" ref="BM102">IF(BB102="no inundation",0,(_xlfn.XLOOKUP(BB102,Depths,_xlfn.XLOOKUP($G102,Structures,StructureDamages),,-1)+(BB102-MAX(IF(Depths&lt;BB102,Depths)))*(_xlfn.XLOOKUP(BB102,Depths,_xlfn.XLOOKUP($G102,Structures,StructureDamages),,1)-_xlfn.XLOOKUP(BB102,Depths,_xlfn.XLOOKUP($G102,Structures,StructureDamages),,-1))/(MIN(IF(Depths&gt;BB102,Depths))-MAX(IF(Depths&lt;BB102,Depths))))*$P102)</f>
        <v>#N/A</v>
      </c>
      <c r="BN102" s="184" t="e" cm="1">
        <f t="array" ref="BN102">IF(BC102="no inundation",0,(_xlfn.XLOOKUP(BC102,Depths,_xlfn.XLOOKUP($G102,Structures,StructureDamages),,-1)+(BC102-MAX(IF(Depths&lt;BC102,Depths)))*(_xlfn.XLOOKUP(BC102,Depths,_xlfn.XLOOKUP($G102,Structures,StructureDamages),,1)-_xlfn.XLOOKUP(BC102,Depths,_xlfn.XLOOKUP($G102,Structures,StructureDamages),,-1))/(MIN(IF(Depths&gt;BC102,Depths))-MAX(IF(Depths&lt;BC102,Depths))))*$P102)</f>
        <v>#N/A</v>
      </c>
      <c r="BO102" s="185"/>
      <c r="BP102" s="182" t="e" cm="1">
        <f t="array" ref="BP102">IF(AT102="no inundation",0,(_xlfn.XLOOKUP(AT102,Depths,_xlfn.XLOOKUP($G102,Structures,ContentDamages),,-1)+(AT102-MAX(IF(Depths&lt;AT102,Depths)))*(_xlfn.XLOOKUP(AT102,Depths,_xlfn.XLOOKUP($G102,Structures,ContentDamages),,1)-_xlfn.XLOOKUP(AT102,Depths,_xlfn.XLOOKUP($G102,Structures,ContentDamages),,-1))/(MIN(IF(Depths&gt;AT102,Depths))-MAX(IF(Depths&lt;AT102,Depths))))*$R102)</f>
        <v>#N/A</v>
      </c>
      <c r="BQ102" s="183" t="e" cm="1">
        <f t="array" ref="BQ102">IF(AU102="no inundation",0,(_xlfn.XLOOKUP(AU102,Depths,_xlfn.XLOOKUP($G102,Structures,ContentDamages),,-1)+(AU102-MAX(IF(Depths&lt;AU102,Depths)))*(_xlfn.XLOOKUP(AU102,Depths,_xlfn.XLOOKUP($G102,Structures,ContentDamages),,1)-_xlfn.XLOOKUP(AU102,Depths,_xlfn.XLOOKUP($G102,Structures,ContentDamages),,-1))/(MIN(IF(Depths&gt;AU102,Depths))-MAX(IF(Depths&lt;AU102,Depths))))*$R102)</f>
        <v>#N/A</v>
      </c>
      <c r="BR102" s="183" t="e" cm="1">
        <f t="array" ref="BR102">IF(AV102="no inundation",0,(_xlfn.XLOOKUP(AV102,Depths,_xlfn.XLOOKUP($G102,Structures,ContentDamages),,-1)+(AV102-MAX(IF(Depths&lt;AV102,Depths)))*(_xlfn.XLOOKUP(AV102,Depths,_xlfn.XLOOKUP($G102,Structures,ContentDamages),,1)-_xlfn.XLOOKUP(AV102,Depths,_xlfn.XLOOKUP($G102,Structures,ContentDamages),,-1))/(MIN(IF(Depths&gt;AV102,Depths))-MAX(IF(Depths&lt;AV102,Depths))))*$R102)</f>
        <v>#N/A</v>
      </c>
      <c r="BS102" s="183" t="e" cm="1">
        <f t="array" ref="BS102">IF(AW102="no inundation",0,(_xlfn.XLOOKUP(AW102,Depths,_xlfn.XLOOKUP($G102,Structures,ContentDamages),,-1)+(AW102-MAX(IF(Depths&lt;AW102,Depths)))*(_xlfn.XLOOKUP(AW102,Depths,_xlfn.XLOOKUP($G102,Structures,ContentDamages),,1)-_xlfn.XLOOKUP(AW102,Depths,_xlfn.XLOOKUP($G102,Structures,ContentDamages),,-1))/(MIN(IF(Depths&gt;AW102,Depths))-MAX(IF(Depths&lt;AW102,Depths))))*$R102)</f>
        <v>#N/A</v>
      </c>
      <c r="BT102" s="183" t="e" cm="1">
        <f t="array" ref="BT102">IF(AX102="no inundation",0,(_xlfn.XLOOKUP(AX102,Depths,_xlfn.XLOOKUP($G102,Structures,ContentDamages),,-1)+(AX102-MAX(IF(Depths&lt;AX102,Depths)))*(_xlfn.XLOOKUP(AX102,Depths,_xlfn.XLOOKUP($G102,Structures,ContentDamages),,1)-_xlfn.XLOOKUP(AX102,Depths,_xlfn.XLOOKUP($G102,Structures,ContentDamages),,-1))/(MIN(IF(Depths&gt;AX102,Depths))-MAX(IF(Depths&lt;AX102,Depths))))*$R102)</f>
        <v>#N/A</v>
      </c>
      <c r="BU102" s="183" t="e" cm="1">
        <f t="array" ref="BU102">IF(AY102="no inundation",0,(_xlfn.XLOOKUP(AY102,Depths,_xlfn.XLOOKUP($G102,Structures,ContentDamages),,-1)+(AY102-MAX(IF(Depths&lt;AY102,Depths)))*(_xlfn.XLOOKUP(AY102,Depths,_xlfn.XLOOKUP($G102,Structures,ContentDamages),,1)-_xlfn.XLOOKUP(AY102,Depths,_xlfn.XLOOKUP($G102,Structures,ContentDamages),,-1))/(MIN(IF(Depths&gt;AY102,Depths))-MAX(IF(Depths&lt;AY102,Depths))))*$R102)</f>
        <v>#N/A</v>
      </c>
      <c r="BV102" s="183" t="e" cm="1">
        <f t="array" ref="BV102">IF(AZ102="no inundation",0,(_xlfn.XLOOKUP(AZ102,Depths,_xlfn.XLOOKUP($G102,Structures,ContentDamages),,-1)+(AZ102-MAX(IF(Depths&lt;AZ102,Depths)))*(_xlfn.XLOOKUP(AZ102,Depths,_xlfn.XLOOKUP($G102,Structures,ContentDamages),,1)-_xlfn.XLOOKUP(AZ102,Depths,_xlfn.XLOOKUP($G102,Structures,ContentDamages),,-1))/(MIN(IF(Depths&gt;AZ102,Depths))-MAX(IF(Depths&lt;AZ102,Depths))))*$R102)</f>
        <v>#N/A</v>
      </c>
      <c r="BW102" s="183" t="e" cm="1">
        <f t="array" ref="BW102">IF(BA102="no inundation",0,(_xlfn.XLOOKUP(BA102,Depths,_xlfn.XLOOKUP($G102,Structures,ContentDamages),,-1)+(BA102-MAX(IF(Depths&lt;BA102,Depths)))*(_xlfn.XLOOKUP(BA102,Depths,_xlfn.XLOOKUP($G102,Structures,ContentDamages),,1)-_xlfn.XLOOKUP(BA102,Depths,_xlfn.XLOOKUP($G102,Structures,ContentDamages),,-1))/(MIN(IF(Depths&gt;BA102,Depths))-MAX(IF(Depths&lt;BA102,Depths))))*$R102)</f>
        <v>#N/A</v>
      </c>
      <c r="BX102" s="183" t="e" cm="1">
        <f t="array" ref="BX102">IF(BB102="no inundation",0,(_xlfn.XLOOKUP(BB102,Depths,_xlfn.XLOOKUP($G102,Structures,ContentDamages),,-1)+(BB102-MAX(IF(Depths&lt;BB102,Depths)))*(_xlfn.XLOOKUP(BB102,Depths,_xlfn.XLOOKUP($G102,Structures,ContentDamages),,1)-_xlfn.XLOOKUP(BB102,Depths,_xlfn.XLOOKUP($G102,Structures,ContentDamages),,-1))/(MIN(IF(Depths&gt;BB102,Depths))-MAX(IF(Depths&lt;BB102,Depths))))*$R102)</f>
        <v>#N/A</v>
      </c>
      <c r="BY102" s="183" t="e" cm="1">
        <f t="array" ref="BY102">IF(BC102="no inundation",0,(_xlfn.XLOOKUP(BC102,Depths,_xlfn.XLOOKUP($G102,Structures,ContentDamages),,-1)+(BC102-MAX(IF(Depths&lt;BC102,Depths)))*(_xlfn.XLOOKUP(BC102,Depths,_xlfn.XLOOKUP($G102,Structures,ContentDamages),,1)-_xlfn.XLOOKUP(BC102,Depths,_xlfn.XLOOKUP($G102,Structures,ContentDamages),,-1))/(MIN(IF(Depths&gt;BC102,Depths))-MAX(IF(Depths&lt;BC102,Depths))))*$R102)</f>
        <v>#N/A</v>
      </c>
      <c r="BZ102" s="181"/>
      <c r="CA102" s="182" t="e">
        <f t="shared" si="128"/>
        <v>#N/A</v>
      </c>
      <c r="CB102" s="183" t="e">
        <f t="shared" si="129"/>
        <v>#N/A</v>
      </c>
      <c r="CC102" s="183" t="e">
        <f t="shared" si="130"/>
        <v>#N/A</v>
      </c>
      <c r="CD102" s="183" t="e">
        <f t="shared" si="131"/>
        <v>#N/A</v>
      </c>
      <c r="CE102" s="183" t="e">
        <f t="shared" si="132"/>
        <v>#N/A</v>
      </c>
      <c r="CF102" s="183" t="e">
        <f t="shared" si="133"/>
        <v>#N/A</v>
      </c>
      <c r="CG102" s="183" t="e">
        <f t="shared" si="134"/>
        <v>#N/A</v>
      </c>
      <c r="CH102" s="183" t="e">
        <f t="shared" si="135"/>
        <v>#N/A</v>
      </c>
      <c r="CI102" s="183" t="e">
        <f t="shared" si="136"/>
        <v>#N/A</v>
      </c>
      <c r="CJ102" s="184" t="e">
        <f t="shared" si="137"/>
        <v>#N/A</v>
      </c>
      <c r="CK102" s="177"/>
    </row>
    <row r="103" spans="5:89" ht="16.5" customHeight="1" x14ac:dyDescent="0.35">
      <c r="E103" s="33" t="s">
        <v>3</v>
      </c>
      <c r="F103" s="35" t="s">
        <v>3</v>
      </c>
      <c r="G103" s="10" t="s">
        <v>200</v>
      </c>
      <c r="H103" s="11" t="s">
        <v>200</v>
      </c>
      <c r="I103" s="12"/>
      <c r="J103" s="14"/>
      <c r="K103" s="26"/>
      <c r="L103" s="12"/>
      <c r="M103" s="14"/>
      <c r="N103" s="138"/>
      <c r="O103" s="140"/>
      <c r="P103" s="195">
        <f t="shared" si="106"/>
        <v>0</v>
      </c>
      <c r="Q103" s="20" t="e">
        <f>_xlfn.XLOOKUP(G103,'Content to Structure Ratios'!$D$3:$D$55,'Content to Structure Ratios'!$E$3:$E$55)</f>
        <v>#N/A</v>
      </c>
      <c r="R103" s="183" t="e">
        <f t="shared" si="107"/>
        <v>#N/A</v>
      </c>
      <c r="S103" s="13"/>
      <c r="T103" s="14"/>
      <c r="U103" s="15"/>
      <c r="V103" s="179">
        <f t="shared" si="105"/>
        <v>0</v>
      </c>
      <c r="W103" s="192"/>
      <c r="X103" s="22"/>
      <c r="Y103" s="16"/>
      <c r="Z103" s="16"/>
      <c r="AA103" s="16"/>
      <c r="AB103" s="16"/>
      <c r="AC103" s="16"/>
      <c r="AD103" s="16"/>
      <c r="AE103" s="16"/>
      <c r="AF103" s="16"/>
      <c r="AG103" s="16"/>
      <c r="AH103" s="177"/>
      <c r="AI103" s="178">
        <f t="shared" si="109"/>
        <v>0</v>
      </c>
      <c r="AJ103" s="179">
        <f t="shared" si="108"/>
        <v>0</v>
      </c>
      <c r="AK103" s="179">
        <f t="shared" si="110"/>
        <v>0</v>
      </c>
      <c r="AL103" s="179">
        <f t="shared" si="111"/>
        <v>0</v>
      </c>
      <c r="AM103" s="179">
        <f t="shared" si="112"/>
        <v>0</v>
      </c>
      <c r="AN103" s="179">
        <f t="shared" si="113"/>
        <v>0</v>
      </c>
      <c r="AO103" s="179">
        <f t="shared" si="114"/>
        <v>0</v>
      </c>
      <c r="AP103" s="179">
        <f t="shared" si="115"/>
        <v>0</v>
      </c>
      <c r="AQ103" s="179">
        <f t="shared" si="116"/>
        <v>0</v>
      </c>
      <c r="AR103" s="180">
        <f t="shared" si="117"/>
        <v>0</v>
      </c>
      <c r="AS103" s="181"/>
      <c r="AT103" s="166">
        <f t="shared" si="118"/>
        <v>0</v>
      </c>
      <c r="AU103" s="87">
        <f t="shared" si="119"/>
        <v>0</v>
      </c>
      <c r="AV103" s="87">
        <f t="shared" si="120"/>
        <v>0</v>
      </c>
      <c r="AW103" s="87">
        <f t="shared" si="121"/>
        <v>0</v>
      </c>
      <c r="AX103" s="87">
        <f t="shared" si="122"/>
        <v>0</v>
      </c>
      <c r="AY103" s="87">
        <f t="shared" si="123"/>
        <v>0</v>
      </c>
      <c r="AZ103" s="87">
        <f t="shared" si="124"/>
        <v>0</v>
      </c>
      <c r="BA103" s="87">
        <f t="shared" si="125"/>
        <v>0</v>
      </c>
      <c r="BB103" s="87">
        <f t="shared" si="126"/>
        <v>0</v>
      </c>
      <c r="BC103" s="157">
        <f t="shared" si="127"/>
        <v>0</v>
      </c>
      <c r="BD103" s="177"/>
      <c r="BE103" s="182" t="e" cm="1">
        <f t="array" ref="BE103">IF(AT103="no inundation",0,(_xlfn.XLOOKUP(AT103,Depths,_xlfn.XLOOKUP($G103,Structures,StructureDamages),,-1)+(AT103-MAX(IF(Depths&lt;AT103,Depths)))*(_xlfn.XLOOKUP(AT103,Depths,_xlfn.XLOOKUP($G103,Structures,StructureDamages),,1)-_xlfn.XLOOKUP(AT103,Depths,_xlfn.XLOOKUP($G103,Structures,StructureDamages),,-1))/(MIN(IF(Depths&gt;AT103,Depths))-MAX(IF(Depths&lt;AT103,Depths))))*$P103)</f>
        <v>#N/A</v>
      </c>
      <c r="BF103" s="183" t="e" cm="1">
        <f t="array" ref="BF103">IF(AU103="no inundation",0,(_xlfn.XLOOKUP(AU103,Depths,_xlfn.XLOOKUP($G103,Structures,StructureDamages),,-1)+(AU103-MAX(IF(Depths&lt;AU103,Depths)))*(_xlfn.XLOOKUP(AU103,Depths,_xlfn.XLOOKUP($G103,Structures,StructureDamages),,1)-_xlfn.XLOOKUP(AU103,Depths,_xlfn.XLOOKUP($G103,Structures,StructureDamages),,-1))/(MIN(IF(Depths&gt;AU103,Depths))-MAX(IF(Depths&lt;AU103,Depths))))*$P103)</f>
        <v>#N/A</v>
      </c>
      <c r="BG103" s="183" t="e" cm="1">
        <f t="array" ref="BG103">IF(AV103="no inundation",0,(_xlfn.XLOOKUP(AV103,Depths,_xlfn.XLOOKUP($G103,Structures,StructureDamages),,-1)+(AV103-MAX(IF(Depths&lt;AV103,Depths)))*(_xlfn.XLOOKUP(AV103,Depths,_xlfn.XLOOKUP($G103,Structures,StructureDamages),,1)-_xlfn.XLOOKUP(AV103,Depths,_xlfn.XLOOKUP($G103,Structures,StructureDamages),,-1))/(MIN(IF(Depths&gt;AV103,Depths))-MAX(IF(Depths&lt;AV103,Depths))))*$P103)</f>
        <v>#N/A</v>
      </c>
      <c r="BH103" s="183" t="e" cm="1">
        <f t="array" ref="BH103">IF(AW103="no inundation",0,(_xlfn.XLOOKUP(AW103,Depths,_xlfn.XLOOKUP($G103,Structures,StructureDamages),,-1)+(AW103-MAX(IF(Depths&lt;AW103,Depths)))*(_xlfn.XLOOKUP(AW103,Depths,_xlfn.XLOOKUP($G103,Structures,StructureDamages),,1)-_xlfn.XLOOKUP(AW103,Depths,_xlfn.XLOOKUP($G103,Structures,StructureDamages),,-1))/(MIN(IF(Depths&gt;AW103,Depths))-MAX(IF(Depths&lt;AW103,Depths))))*$P103)</f>
        <v>#N/A</v>
      </c>
      <c r="BI103" s="183" t="e" cm="1">
        <f t="array" ref="BI103">IF(AX103="no inundation",0,(_xlfn.XLOOKUP(AX103,Depths,_xlfn.XLOOKUP($G103,Structures,StructureDamages),,-1)+(AX103-MAX(IF(Depths&lt;AX103,Depths)))*(_xlfn.XLOOKUP(AX103,Depths,_xlfn.XLOOKUP($G103,Structures,StructureDamages),,1)-_xlfn.XLOOKUP(AX103,Depths,_xlfn.XLOOKUP($G103,Structures,StructureDamages),,-1))/(MIN(IF(Depths&gt;AX103,Depths))-MAX(IF(Depths&lt;AX103,Depths))))*$P103)</f>
        <v>#N/A</v>
      </c>
      <c r="BJ103" s="183" t="e" cm="1">
        <f t="array" ref="BJ103">IF(AY103="no inundation",0,(_xlfn.XLOOKUP(AY103,Depths,_xlfn.XLOOKUP($G103,Structures,StructureDamages),,-1)+(AY103-MAX(IF(Depths&lt;AY103,Depths)))*(_xlfn.XLOOKUP(AY103,Depths,_xlfn.XLOOKUP($G103,Structures,StructureDamages),,1)-_xlfn.XLOOKUP(AY103,Depths,_xlfn.XLOOKUP($G103,Structures,StructureDamages),,-1))/(MIN(IF(Depths&gt;AY103,Depths))-MAX(IF(Depths&lt;AY103,Depths))))*$P103)</f>
        <v>#N/A</v>
      </c>
      <c r="BK103" s="183" t="e" cm="1">
        <f t="array" ref="BK103">IF(AZ103="no inundation",0,(_xlfn.XLOOKUP(AZ103,Depths,_xlfn.XLOOKUP($G103,Structures,StructureDamages),,-1)+(AZ103-MAX(IF(Depths&lt;AZ103,Depths)))*(_xlfn.XLOOKUP(AZ103,Depths,_xlfn.XLOOKUP($G103,Structures,StructureDamages),,1)-_xlfn.XLOOKUP(AZ103,Depths,_xlfn.XLOOKUP($G103,Structures,StructureDamages),,-1))/(MIN(IF(Depths&gt;AZ103,Depths))-MAX(IF(Depths&lt;AZ103,Depths))))*$P103)</f>
        <v>#N/A</v>
      </c>
      <c r="BL103" s="183" t="e" cm="1">
        <f t="array" ref="BL103">IF(BA103="no inundation",0,(_xlfn.XLOOKUP(BA103,Depths,_xlfn.XLOOKUP($G103,Structures,StructureDamages),,-1)+(BA103-MAX(IF(Depths&lt;BA103,Depths)))*(_xlfn.XLOOKUP(BA103,Depths,_xlfn.XLOOKUP($G103,Structures,StructureDamages),,1)-_xlfn.XLOOKUP(BA103,Depths,_xlfn.XLOOKUP($G103,Structures,StructureDamages),,-1))/(MIN(IF(Depths&gt;BA103,Depths))-MAX(IF(Depths&lt;BA103,Depths))))*$P103)</f>
        <v>#N/A</v>
      </c>
      <c r="BM103" s="183" t="e" cm="1">
        <f t="array" ref="BM103">IF(BB103="no inundation",0,(_xlfn.XLOOKUP(BB103,Depths,_xlfn.XLOOKUP($G103,Structures,StructureDamages),,-1)+(BB103-MAX(IF(Depths&lt;BB103,Depths)))*(_xlfn.XLOOKUP(BB103,Depths,_xlfn.XLOOKUP($G103,Structures,StructureDamages),,1)-_xlfn.XLOOKUP(BB103,Depths,_xlfn.XLOOKUP($G103,Structures,StructureDamages),,-1))/(MIN(IF(Depths&gt;BB103,Depths))-MAX(IF(Depths&lt;BB103,Depths))))*$P103)</f>
        <v>#N/A</v>
      </c>
      <c r="BN103" s="184" t="e" cm="1">
        <f t="array" ref="BN103">IF(BC103="no inundation",0,(_xlfn.XLOOKUP(BC103,Depths,_xlfn.XLOOKUP($G103,Structures,StructureDamages),,-1)+(BC103-MAX(IF(Depths&lt;BC103,Depths)))*(_xlfn.XLOOKUP(BC103,Depths,_xlfn.XLOOKUP($G103,Structures,StructureDamages),,1)-_xlfn.XLOOKUP(BC103,Depths,_xlfn.XLOOKUP($G103,Structures,StructureDamages),,-1))/(MIN(IF(Depths&gt;BC103,Depths))-MAX(IF(Depths&lt;BC103,Depths))))*$P103)</f>
        <v>#N/A</v>
      </c>
      <c r="BO103" s="185"/>
      <c r="BP103" s="182" t="e" cm="1">
        <f t="array" ref="BP103">IF(AT103="no inundation",0,(_xlfn.XLOOKUP(AT103,Depths,_xlfn.XLOOKUP($G103,Structures,ContentDamages),,-1)+(AT103-MAX(IF(Depths&lt;AT103,Depths)))*(_xlfn.XLOOKUP(AT103,Depths,_xlfn.XLOOKUP($G103,Structures,ContentDamages),,1)-_xlfn.XLOOKUP(AT103,Depths,_xlfn.XLOOKUP($G103,Structures,ContentDamages),,-1))/(MIN(IF(Depths&gt;AT103,Depths))-MAX(IF(Depths&lt;AT103,Depths))))*$R103)</f>
        <v>#N/A</v>
      </c>
      <c r="BQ103" s="183" t="e" cm="1">
        <f t="array" ref="BQ103">IF(AU103="no inundation",0,(_xlfn.XLOOKUP(AU103,Depths,_xlfn.XLOOKUP($G103,Structures,ContentDamages),,-1)+(AU103-MAX(IF(Depths&lt;AU103,Depths)))*(_xlfn.XLOOKUP(AU103,Depths,_xlfn.XLOOKUP($G103,Structures,ContentDamages),,1)-_xlfn.XLOOKUP(AU103,Depths,_xlfn.XLOOKUP($G103,Structures,ContentDamages),,-1))/(MIN(IF(Depths&gt;AU103,Depths))-MAX(IF(Depths&lt;AU103,Depths))))*$R103)</f>
        <v>#N/A</v>
      </c>
      <c r="BR103" s="183" t="e" cm="1">
        <f t="array" ref="BR103">IF(AV103="no inundation",0,(_xlfn.XLOOKUP(AV103,Depths,_xlfn.XLOOKUP($G103,Structures,ContentDamages),,-1)+(AV103-MAX(IF(Depths&lt;AV103,Depths)))*(_xlfn.XLOOKUP(AV103,Depths,_xlfn.XLOOKUP($G103,Structures,ContentDamages),,1)-_xlfn.XLOOKUP(AV103,Depths,_xlfn.XLOOKUP($G103,Structures,ContentDamages),,-1))/(MIN(IF(Depths&gt;AV103,Depths))-MAX(IF(Depths&lt;AV103,Depths))))*$R103)</f>
        <v>#N/A</v>
      </c>
      <c r="BS103" s="183" t="e" cm="1">
        <f t="array" ref="BS103">IF(AW103="no inundation",0,(_xlfn.XLOOKUP(AW103,Depths,_xlfn.XLOOKUP($G103,Structures,ContentDamages),,-1)+(AW103-MAX(IF(Depths&lt;AW103,Depths)))*(_xlfn.XLOOKUP(AW103,Depths,_xlfn.XLOOKUP($G103,Structures,ContentDamages),,1)-_xlfn.XLOOKUP(AW103,Depths,_xlfn.XLOOKUP($G103,Structures,ContentDamages),,-1))/(MIN(IF(Depths&gt;AW103,Depths))-MAX(IF(Depths&lt;AW103,Depths))))*$R103)</f>
        <v>#N/A</v>
      </c>
      <c r="BT103" s="183" t="e" cm="1">
        <f t="array" ref="BT103">IF(AX103="no inundation",0,(_xlfn.XLOOKUP(AX103,Depths,_xlfn.XLOOKUP($G103,Structures,ContentDamages),,-1)+(AX103-MAX(IF(Depths&lt;AX103,Depths)))*(_xlfn.XLOOKUP(AX103,Depths,_xlfn.XLOOKUP($G103,Structures,ContentDamages),,1)-_xlfn.XLOOKUP(AX103,Depths,_xlfn.XLOOKUP($G103,Structures,ContentDamages),,-1))/(MIN(IF(Depths&gt;AX103,Depths))-MAX(IF(Depths&lt;AX103,Depths))))*$R103)</f>
        <v>#N/A</v>
      </c>
      <c r="BU103" s="183" t="e" cm="1">
        <f t="array" ref="BU103">IF(AY103="no inundation",0,(_xlfn.XLOOKUP(AY103,Depths,_xlfn.XLOOKUP($G103,Structures,ContentDamages),,-1)+(AY103-MAX(IF(Depths&lt;AY103,Depths)))*(_xlfn.XLOOKUP(AY103,Depths,_xlfn.XLOOKUP($G103,Structures,ContentDamages),,1)-_xlfn.XLOOKUP(AY103,Depths,_xlfn.XLOOKUP($G103,Structures,ContentDamages),,-1))/(MIN(IF(Depths&gt;AY103,Depths))-MAX(IF(Depths&lt;AY103,Depths))))*$R103)</f>
        <v>#N/A</v>
      </c>
      <c r="BV103" s="183" t="e" cm="1">
        <f t="array" ref="BV103">IF(AZ103="no inundation",0,(_xlfn.XLOOKUP(AZ103,Depths,_xlfn.XLOOKUP($G103,Structures,ContentDamages),,-1)+(AZ103-MAX(IF(Depths&lt;AZ103,Depths)))*(_xlfn.XLOOKUP(AZ103,Depths,_xlfn.XLOOKUP($G103,Structures,ContentDamages),,1)-_xlfn.XLOOKUP(AZ103,Depths,_xlfn.XLOOKUP($G103,Structures,ContentDamages),,-1))/(MIN(IF(Depths&gt;AZ103,Depths))-MAX(IF(Depths&lt;AZ103,Depths))))*$R103)</f>
        <v>#N/A</v>
      </c>
      <c r="BW103" s="183" t="e" cm="1">
        <f t="array" ref="BW103">IF(BA103="no inundation",0,(_xlfn.XLOOKUP(BA103,Depths,_xlfn.XLOOKUP($G103,Structures,ContentDamages),,-1)+(BA103-MAX(IF(Depths&lt;BA103,Depths)))*(_xlfn.XLOOKUP(BA103,Depths,_xlfn.XLOOKUP($G103,Structures,ContentDamages),,1)-_xlfn.XLOOKUP(BA103,Depths,_xlfn.XLOOKUP($G103,Structures,ContentDamages),,-1))/(MIN(IF(Depths&gt;BA103,Depths))-MAX(IF(Depths&lt;BA103,Depths))))*$R103)</f>
        <v>#N/A</v>
      </c>
      <c r="BX103" s="183" t="e" cm="1">
        <f t="array" ref="BX103">IF(BB103="no inundation",0,(_xlfn.XLOOKUP(BB103,Depths,_xlfn.XLOOKUP($G103,Structures,ContentDamages),,-1)+(BB103-MAX(IF(Depths&lt;BB103,Depths)))*(_xlfn.XLOOKUP(BB103,Depths,_xlfn.XLOOKUP($G103,Structures,ContentDamages),,1)-_xlfn.XLOOKUP(BB103,Depths,_xlfn.XLOOKUP($G103,Structures,ContentDamages),,-1))/(MIN(IF(Depths&gt;BB103,Depths))-MAX(IF(Depths&lt;BB103,Depths))))*$R103)</f>
        <v>#N/A</v>
      </c>
      <c r="BY103" s="183" t="e" cm="1">
        <f t="array" ref="BY103">IF(BC103="no inundation",0,(_xlfn.XLOOKUP(BC103,Depths,_xlfn.XLOOKUP($G103,Structures,ContentDamages),,-1)+(BC103-MAX(IF(Depths&lt;BC103,Depths)))*(_xlfn.XLOOKUP(BC103,Depths,_xlfn.XLOOKUP($G103,Structures,ContentDamages),,1)-_xlfn.XLOOKUP(BC103,Depths,_xlfn.XLOOKUP($G103,Structures,ContentDamages),,-1))/(MIN(IF(Depths&gt;BC103,Depths))-MAX(IF(Depths&lt;BC103,Depths))))*$R103)</f>
        <v>#N/A</v>
      </c>
      <c r="BZ103" s="181"/>
      <c r="CA103" s="182" t="e">
        <f t="shared" si="128"/>
        <v>#N/A</v>
      </c>
      <c r="CB103" s="183" t="e">
        <f t="shared" si="129"/>
        <v>#N/A</v>
      </c>
      <c r="CC103" s="183" t="e">
        <f t="shared" si="130"/>
        <v>#N/A</v>
      </c>
      <c r="CD103" s="183" t="e">
        <f t="shared" si="131"/>
        <v>#N/A</v>
      </c>
      <c r="CE103" s="183" t="e">
        <f t="shared" si="132"/>
        <v>#N/A</v>
      </c>
      <c r="CF103" s="183" t="e">
        <f t="shared" si="133"/>
        <v>#N/A</v>
      </c>
      <c r="CG103" s="183" t="e">
        <f t="shared" si="134"/>
        <v>#N/A</v>
      </c>
      <c r="CH103" s="183" t="e">
        <f t="shared" si="135"/>
        <v>#N/A</v>
      </c>
      <c r="CI103" s="183" t="e">
        <f t="shared" si="136"/>
        <v>#N/A</v>
      </c>
      <c r="CJ103" s="184" t="e">
        <f t="shared" si="137"/>
        <v>#N/A</v>
      </c>
      <c r="CK103" s="177"/>
    </row>
    <row r="104" spans="5:89" ht="16.5" customHeight="1" x14ac:dyDescent="0.35">
      <c r="E104" s="33" t="s">
        <v>3</v>
      </c>
      <c r="F104" s="35" t="s">
        <v>3</v>
      </c>
      <c r="G104" s="10" t="s">
        <v>200</v>
      </c>
      <c r="H104" s="11" t="s">
        <v>200</v>
      </c>
      <c r="I104" s="12"/>
      <c r="J104" s="14"/>
      <c r="K104" s="26"/>
      <c r="L104" s="12"/>
      <c r="M104" s="14"/>
      <c r="N104" s="138"/>
      <c r="O104" s="140"/>
      <c r="P104" s="195">
        <f t="shared" si="106"/>
        <v>0</v>
      </c>
      <c r="Q104" s="20" t="e">
        <f>_xlfn.XLOOKUP(G104,'Content to Structure Ratios'!$D$3:$D$55,'Content to Structure Ratios'!$E$3:$E$55)</f>
        <v>#N/A</v>
      </c>
      <c r="R104" s="183" t="e">
        <f t="shared" si="107"/>
        <v>#N/A</v>
      </c>
      <c r="S104" s="13"/>
      <c r="T104" s="14"/>
      <c r="U104" s="15"/>
      <c r="V104" s="179">
        <f t="shared" si="105"/>
        <v>0</v>
      </c>
      <c r="W104" s="192"/>
      <c r="X104" s="22"/>
      <c r="Y104" s="16"/>
      <c r="Z104" s="16"/>
      <c r="AA104" s="16"/>
      <c r="AB104" s="16"/>
      <c r="AC104" s="16"/>
      <c r="AD104" s="16"/>
      <c r="AE104" s="16"/>
      <c r="AF104" s="16"/>
      <c r="AG104" s="16"/>
      <c r="AH104" s="177"/>
      <c r="AI104" s="178">
        <f t="shared" si="109"/>
        <v>0</v>
      </c>
      <c r="AJ104" s="179">
        <f t="shared" si="108"/>
        <v>0</v>
      </c>
      <c r="AK104" s="179">
        <f t="shared" si="110"/>
        <v>0</v>
      </c>
      <c r="AL104" s="179">
        <f t="shared" si="111"/>
        <v>0</v>
      </c>
      <c r="AM104" s="179">
        <f t="shared" si="112"/>
        <v>0</v>
      </c>
      <c r="AN104" s="179">
        <f t="shared" si="113"/>
        <v>0</v>
      </c>
      <c r="AO104" s="179">
        <f t="shared" si="114"/>
        <v>0</v>
      </c>
      <c r="AP104" s="179">
        <f t="shared" si="115"/>
        <v>0</v>
      </c>
      <c r="AQ104" s="179">
        <f t="shared" si="116"/>
        <v>0</v>
      </c>
      <c r="AR104" s="180">
        <f t="shared" si="117"/>
        <v>0</v>
      </c>
      <c r="AS104" s="181"/>
      <c r="AT104" s="166">
        <f t="shared" si="118"/>
        <v>0</v>
      </c>
      <c r="AU104" s="87">
        <f t="shared" si="119"/>
        <v>0</v>
      </c>
      <c r="AV104" s="87">
        <f t="shared" si="120"/>
        <v>0</v>
      </c>
      <c r="AW104" s="87">
        <f t="shared" si="121"/>
        <v>0</v>
      </c>
      <c r="AX104" s="87">
        <f t="shared" si="122"/>
        <v>0</v>
      </c>
      <c r="AY104" s="87">
        <f t="shared" si="123"/>
        <v>0</v>
      </c>
      <c r="AZ104" s="87">
        <f t="shared" si="124"/>
        <v>0</v>
      </c>
      <c r="BA104" s="87">
        <f t="shared" si="125"/>
        <v>0</v>
      </c>
      <c r="BB104" s="87">
        <f t="shared" si="126"/>
        <v>0</v>
      </c>
      <c r="BC104" s="157">
        <f t="shared" si="127"/>
        <v>0</v>
      </c>
      <c r="BD104" s="177"/>
      <c r="BE104" s="182" t="e" cm="1">
        <f t="array" ref="BE104">IF(AT104="no inundation",0,(_xlfn.XLOOKUP(AT104,Depths,_xlfn.XLOOKUP($G104,Structures,StructureDamages),,-1)+(AT104-MAX(IF(Depths&lt;AT104,Depths)))*(_xlfn.XLOOKUP(AT104,Depths,_xlfn.XLOOKUP($G104,Structures,StructureDamages),,1)-_xlfn.XLOOKUP(AT104,Depths,_xlfn.XLOOKUP($G104,Structures,StructureDamages),,-1))/(MIN(IF(Depths&gt;AT104,Depths))-MAX(IF(Depths&lt;AT104,Depths))))*$P104)</f>
        <v>#N/A</v>
      </c>
      <c r="BF104" s="183" t="e" cm="1">
        <f t="array" ref="BF104">IF(AU104="no inundation",0,(_xlfn.XLOOKUP(AU104,Depths,_xlfn.XLOOKUP($G104,Structures,StructureDamages),,-1)+(AU104-MAX(IF(Depths&lt;AU104,Depths)))*(_xlfn.XLOOKUP(AU104,Depths,_xlfn.XLOOKUP($G104,Structures,StructureDamages),,1)-_xlfn.XLOOKUP(AU104,Depths,_xlfn.XLOOKUP($G104,Structures,StructureDamages),,-1))/(MIN(IF(Depths&gt;AU104,Depths))-MAX(IF(Depths&lt;AU104,Depths))))*$P104)</f>
        <v>#N/A</v>
      </c>
      <c r="BG104" s="183" t="e" cm="1">
        <f t="array" ref="BG104">IF(AV104="no inundation",0,(_xlfn.XLOOKUP(AV104,Depths,_xlfn.XLOOKUP($G104,Structures,StructureDamages),,-1)+(AV104-MAX(IF(Depths&lt;AV104,Depths)))*(_xlfn.XLOOKUP(AV104,Depths,_xlfn.XLOOKUP($G104,Structures,StructureDamages),,1)-_xlfn.XLOOKUP(AV104,Depths,_xlfn.XLOOKUP($G104,Structures,StructureDamages),,-1))/(MIN(IF(Depths&gt;AV104,Depths))-MAX(IF(Depths&lt;AV104,Depths))))*$P104)</f>
        <v>#N/A</v>
      </c>
      <c r="BH104" s="183" t="e" cm="1">
        <f t="array" ref="BH104">IF(AW104="no inundation",0,(_xlfn.XLOOKUP(AW104,Depths,_xlfn.XLOOKUP($G104,Structures,StructureDamages),,-1)+(AW104-MAX(IF(Depths&lt;AW104,Depths)))*(_xlfn.XLOOKUP(AW104,Depths,_xlfn.XLOOKUP($G104,Structures,StructureDamages),,1)-_xlfn.XLOOKUP(AW104,Depths,_xlfn.XLOOKUP($G104,Structures,StructureDamages),,-1))/(MIN(IF(Depths&gt;AW104,Depths))-MAX(IF(Depths&lt;AW104,Depths))))*$P104)</f>
        <v>#N/A</v>
      </c>
      <c r="BI104" s="183" t="e" cm="1">
        <f t="array" ref="BI104">IF(AX104="no inundation",0,(_xlfn.XLOOKUP(AX104,Depths,_xlfn.XLOOKUP($G104,Structures,StructureDamages),,-1)+(AX104-MAX(IF(Depths&lt;AX104,Depths)))*(_xlfn.XLOOKUP(AX104,Depths,_xlfn.XLOOKUP($G104,Structures,StructureDamages),,1)-_xlfn.XLOOKUP(AX104,Depths,_xlfn.XLOOKUP($G104,Structures,StructureDamages),,-1))/(MIN(IF(Depths&gt;AX104,Depths))-MAX(IF(Depths&lt;AX104,Depths))))*$P104)</f>
        <v>#N/A</v>
      </c>
      <c r="BJ104" s="183" t="e" cm="1">
        <f t="array" ref="BJ104">IF(AY104="no inundation",0,(_xlfn.XLOOKUP(AY104,Depths,_xlfn.XLOOKUP($G104,Structures,StructureDamages),,-1)+(AY104-MAX(IF(Depths&lt;AY104,Depths)))*(_xlfn.XLOOKUP(AY104,Depths,_xlfn.XLOOKUP($G104,Structures,StructureDamages),,1)-_xlfn.XLOOKUP(AY104,Depths,_xlfn.XLOOKUP($G104,Structures,StructureDamages),,-1))/(MIN(IF(Depths&gt;AY104,Depths))-MAX(IF(Depths&lt;AY104,Depths))))*$P104)</f>
        <v>#N/A</v>
      </c>
      <c r="BK104" s="183" t="e" cm="1">
        <f t="array" ref="BK104">IF(AZ104="no inundation",0,(_xlfn.XLOOKUP(AZ104,Depths,_xlfn.XLOOKUP($G104,Structures,StructureDamages),,-1)+(AZ104-MAX(IF(Depths&lt;AZ104,Depths)))*(_xlfn.XLOOKUP(AZ104,Depths,_xlfn.XLOOKUP($G104,Structures,StructureDamages),,1)-_xlfn.XLOOKUP(AZ104,Depths,_xlfn.XLOOKUP($G104,Structures,StructureDamages),,-1))/(MIN(IF(Depths&gt;AZ104,Depths))-MAX(IF(Depths&lt;AZ104,Depths))))*$P104)</f>
        <v>#N/A</v>
      </c>
      <c r="BL104" s="183" t="e" cm="1">
        <f t="array" ref="BL104">IF(BA104="no inundation",0,(_xlfn.XLOOKUP(BA104,Depths,_xlfn.XLOOKUP($G104,Structures,StructureDamages),,-1)+(BA104-MAX(IF(Depths&lt;BA104,Depths)))*(_xlfn.XLOOKUP(BA104,Depths,_xlfn.XLOOKUP($G104,Structures,StructureDamages),,1)-_xlfn.XLOOKUP(BA104,Depths,_xlfn.XLOOKUP($G104,Structures,StructureDamages),,-1))/(MIN(IF(Depths&gt;BA104,Depths))-MAX(IF(Depths&lt;BA104,Depths))))*$P104)</f>
        <v>#N/A</v>
      </c>
      <c r="BM104" s="183" t="e" cm="1">
        <f t="array" ref="BM104">IF(BB104="no inundation",0,(_xlfn.XLOOKUP(BB104,Depths,_xlfn.XLOOKUP($G104,Structures,StructureDamages),,-1)+(BB104-MAX(IF(Depths&lt;BB104,Depths)))*(_xlfn.XLOOKUP(BB104,Depths,_xlfn.XLOOKUP($G104,Structures,StructureDamages),,1)-_xlfn.XLOOKUP(BB104,Depths,_xlfn.XLOOKUP($G104,Structures,StructureDamages),,-1))/(MIN(IF(Depths&gt;BB104,Depths))-MAX(IF(Depths&lt;BB104,Depths))))*$P104)</f>
        <v>#N/A</v>
      </c>
      <c r="BN104" s="184" t="e" cm="1">
        <f t="array" ref="BN104">IF(BC104="no inundation",0,(_xlfn.XLOOKUP(BC104,Depths,_xlfn.XLOOKUP($G104,Structures,StructureDamages),,-1)+(BC104-MAX(IF(Depths&lt;BC104,Depths)))*(_xlfn.XLOOKUP(BC104,Depths,_xlfn.XLOOKUP($G104,Structures,StructureDamages),,1)-_xlfn.XLOOKUP(BC104,Depths,_xlfn.XLOOKUP($G104,Structures,StructureDamages),,-1))/(MIN(IF(Depths&gt;BC104,Depths))-MAX(IF(Depths&lt;BC104,Depths))))*$P104)</f>
        <v>#N/A</v>
      </c>
      <c r="BO104" s="185"/>
      <c r="BP104" s="182" t="e" cm="1">
        <f t="array" ref="BP104">IF(AT104="no inundation",0,(_xlfn.XLOOKUP(AT104,Depths,_xlfn.XLOOKUP($G104,Structures,ContentDamages),,-1)+(AT104-MAX(IF(Depths&lt;AT104,Depths)))*(_xlfn.XLOOKUP(AT104,Depths,_xlfn.XLOOKUP($G104,Structures,ContentDamages),,1)-_xlfn.XLOOKUP(AT104,Depths,_xlfn.XLOOKUP($G104,Structures,ContentDamages),,-1))/(MIN(IF(Depths&gt;AT104,Depths))-MAX(IF(Depths&lt;AT104,Depths))))*$R104)</f>
        <v>#N/A</v>
      </c>
      <c r="BQ104" s="183" t="e" cm="1">
        <f t="array" ref="BQ104">IF(AU104="no inundation",0,(_xlfn.XLOOKUP(AU104,Depths,_xlfn.XLOOKUP($G104,Structures,ContentDamages),,-1)+(AU104-MAX(IF(Depths&lt;AU104,Depths)))*(_xlfn.XLOOKUP(AU104,Depths,_xlfn.XLOOKUP($G104,Structures,ContentDamages),,1)-_xlfn.XLOOKUP(AU104,Depths,_xlfn.XLOOKUP($G104,Structures,ContentDamages),,-1))/(MIN(IF(Depths&gt;AU104,Depths))-MAX(IF(Depths&lt;AU104,Depths))))*$R104)</f>
        <v>#N/A</v>
      </c>
      <c r="BR104" s="183" t="e" cm="1">
        <f t="array" ref="BR104">IF(AV104="no inundation",0,(_xlfn.XLOOKUP(AV104,Depths,_xlfn.XLOOKUP($G104,Structures,ContentDamages),,-1)+(AV104-MAX(IF(Depths&lt;AV104,Depths)))*(_xlfn.XLOOKUP(AV104,Depths,_xlfn.XLOOKUP($G104,Structures,ContentDamages),,1)-_xlfn.XLOOKUP(AV104,Depths,_xlfn.XLOOKUP($G104,Structures,ContentDamages),,-1))/(MIN(IF(Depths&gt;AV104,Depths))-MAX(IF(Depths&lt;AV104,Depths))))*$R104)</f>
        <v>#N/A</v>
      </c>
      <c r="BS104" s="183" t="e" cm="1">
        <f t="array" ref="BS104">IF(AW104="no inundation",0,(_xlfn.XLOOKUP(AW104,Depths,_xlfn.XLOOKUP($G104,Structures,ContentDamages),,-1)+(AW104-MAX(IF(Depths&lt;AW104,Depths)))*(_xlfn.XLOOKUP(AW104,Depths,_xlfn.XLOOKUP($G104,Structures,ContentDamages),,1)-_xlfn.XLOOKUP(AW104,Depths,_xlfn.XLOOKUP($G104,Structures,ContentDamages),,-1))/(MIN(IF(Depths&gt;AW104,Depths))-MAX(IF(Depths&lt;AW104,Depths))))*$R104)</f>
        <v>#N/A</v>
      </c>
      <c r="BT104" s="183" t="e" cm="1">
        <f t="array" ref="BT104">IF(AX104="no inundation",0,(_xlfn.XLOOKUP(AX104,Depths,_xlfn.XLOOKUP($G104,Structures,ContentDamages),,-1)+(AX104-MAX(IF(Depths&lt;AX104,Depths)))*(_xlfn.XLOOKUP(AX104,Depths,_xlfn.XLOOKUP($G104,Structures,ContentDamages),,1)-_xlfn.XLOOKUP(AX104,Depths,_xlfn.XLOOKUP($G104,Structures,ContentDamages),,-1))/(MIN(IF(Depths&gt;AX104,Depths))-MAX(IF(Depths&lt;AX104,Depths))))*$R104)</f>
        <v>#N/A</v>
      </c>
      <c r="BU104" s="183" t="e" cm="1">
        <f t="array" ref="BU104">IF(AY104="no inundation",0,(_xlfn.XLOOKUP(AY104,Depths,_xlfn.XLOOKUP($G104,Structures,ContentDamages),,-1)+(AY104-MAX(IF(Depths&lt;AY104,Depths)))*(_xlfn.XLOOKUP(AY104,Depths,_xlfn.XLOOKUP($G104,Structures,ContentDamages),,1)-_xlfn.XLOOKUP(AY104,Depths,_xlfn.XLOOKUP($G104,Structures,ContentDamages),,-1))/(MIN(IF(Depths&gt;AY104,Depths))-MAX(IF(Depths&lt;AY104,Depths))))*$R104)</f>
        <v>#N/A</v>
      </c>
      <c r="BV104" s="183" t="e" cm="1">
        <f t="array" ref="BV104">IF(AZ104="no inundation",0,(_xlfn.XLOOKUP(AZ104,Depths,_xlfn.XLOOKUP($G104,Structures,ContentDamages),,-1)+(AZ104-MAX(IF(Depths&lt;AZ104,Depths)))*(_xlfn.XLOOKUP(AZ104,Depths,_xlfn.XLOOKUP($G104,Structures,ContentDamages),,1)-_xlfn.XLOOKUP(AZ104,Depths,_xlfn.XLOOKUP($G104,Structures,ContentDamages),,-1))/(MIN(IF(Depths&gt;AZ104,Depths))-MAX(IF(Depths&lt;AZ104,Depths))))*$R104)</f>
        <v>#N/A</v>
      </c>
      <c r="BW104" s="183" t="e" cm="1">
        <f t="array" ref="BW104">IF(BA104="no inundation",0,(_xlfn.XLOOKUP(BA104,Depths,_xlfn.XLOOKUP($G104,Structures,ContentDamages),,-1)+(BA104-MAX(IF(Depths&lt;BA104,Depths)))*(_xlfn.XLOOKUP(BA104,Depths,_xlfn.XLOOKUP($G104,Structures,ContentDamages),,1)-_xlfn.XLOOKUP(BA104,Depths,_xlfn.XLOOKUP($G104,Structures,ContentDamages),,-1))/(MIN(IF(Depths&gt;BA104,Depths))-MAX(IF(Depths&lt;BA104,Depths))))*$R104)</f>
        <v>#N/A</v>
      </c>
      <c r="BX104" s="183" t="e" cm="1">
        <f t="array" ref="BX104">IF(BB104="no inundation",0,(_xlfn.XLOOKUP(BB104,Depths,_xlfn.XLOOKUP($G104,Structures,ContentDamages),,-1)+(BB104-MAX(IF(Depths&lt;BB104,Depths)))*(_xlfn.XLOOKUP(BB104,Depths,_xlfn.XLOOKUP($G104,Structures,ContentDamages),,1)-_xlfn.XLOOKUP(BB104,Depths,_xlfn.XLOOKUP($G104,Structures,ContentDamages),,-1))/(MIN(IF(Depths&gt;BB104,Depths))-MAX(IF(Depths&lt;BB104,Depths))))*$R104)</f>
        <v>#N/A</v>
      </c>
      <c r="BY104" s="183" t="e" cm="1">
        <f t="array" ref="BY104">IF(BC104="no inundation",0,(_xlfn.XLOOKUP(BC104,Depths,_xlfn.XLOOKUP($G104,Structures,ContentDamages),,-1)+(BC104-MAX(IF(Depths&lt;BC104,Depths)))*(_xlfn.XLOOKUP(BC104,Depths,_xlfn.XLOOKUP($G104,Structures,ContentDamages),,1)-_xlfn.XLOOKUP(BC104,Depths,_xlfn.XLOOKUP($G104,Structures,ContentDamages),,-1))/(MIN(IF(Depths&gt;BC104,Depths))-MAX(IF(Depths&lt;BC104,Depths))))*$R104)</f>
        <v>#N/A</v>
      </c>
      <c r="BZ104" s="181"/>
      <c r="CA104" s="182" t="e">
        <f t="shared" si="128"/>
        <v>#N/A</v>
      </c>
      <c r="CB104" s="183" t="e">
        <f t="shared" si="129"/>
        <v>#N/A</v>
      </c>
      <c r="CC104" s="183" t="e">
        <f t="shared" si="130"/>
        <v>#N/A</v>
      </c>
      <c r="CD104" s="183" t="e">
        <f t="shared" si="131"/>
        <v>#N/A</v>
      </c>
      <c r="CE104" s="183" t="e">
        <f t="shared" si="132"/>
        <v>#N/A</v>
      </c>
      <c r="CF104" s="183" t="e">
        <f t="shared" si="133"/>
        <v>#N/A</v>
      </c>
      <c r="CG104" s="183" t="e">
        <f t="shared" si="134"/>
        <v>#N/A</v>
      </c>
      <c r="CH104" s="183" t="e">
        <f t="shared" si="135"/>
        <v>#N/A</v>
      </c>
      <c r="CI104" s="183" t="e">
        <f t="shared" si="136"/>
        <v>#N/A</v>
      </c>
      <c r="CJ104" s="184" t="e">
        <f t="shared" si="137"/>
        <v>#N/A</v>
      </c>
      <c r="CK104" s="177"/>
    </row>
    <row r="105" spans="5:89" ht="16.5" customHeight="1" x14ac:dyDescent="0.35">
      <c r="E105" s="33" t="s">
        <v>3</v>
      </c>
      <c r="F105" s="35" t="s">
        <v>3</v>
      </c>
      <c r="G105" s="10" t="s">
        <v>200</v>
      </c>
      <c r="H105" s="11" t="s">
        <v>200</v>
      </c>
      <c r="I105" s="12"/>
      <c r="J105" s="14"/>
      <c r="K105" s="26"/>
      <c r="L105" s="12"/>
      <c r="M105" s="14"/>
      <c r="N105" s="138"/>
      <c r="O105" s="140"/>
      <c r="P105" s="195">
        <f t="shared" si="106"/>
        <v>0</v>
      </c>
      <c r="Q105" s="20" t="e">
        <f>_xlfn.XLOOKUP(G105,'Content to Structure Ratios'!$D$3:$D$55,'Content to Structure Ratios'!$E$3:$E$55)</f>
        <v>#N/A</v>
      </c>
      <c r="R105" s="183" t="e">
        <f t="shared" si="107"/>
        <v>#N/A</v>
      </c>
      <c r="S105" s="13"/>
      <c r="T105" s="14"/>
      <c r="U105" s="15"/>
      <c r="V105" s="179">
        <f t="shared" ref="V105:V136" si="138">S105+U105</f>
        <v>0</v>
      </c>
      <c r="W105" s="192"/>
      <c r="X105" s="22"/>
      <c r="Y105" s="16"/>
      <c r="Z105" s="16"/>
      <c r="AA105" s="16"/>
      <c r="AB105" s="16"/>
      <c r="AC105" s="16"/>
      <c r="AD105" s="16"/>
      <c r="AE105" s="16"/>
      <c r="AF105" s="16"/>
      <c r="AG105" s="16"/>
      <c r="AH105" s="177"/>
      <c r="AI105" s="178">
        <f t="shared" si="109"/>
        <v>0</v>
      </c>
      <c r="AJ105" s="179">
        <f t="shared" si="108"/>
        <v>0</v>
      </c>
      <c r="AK105" s="179">
        <f t="shared" si="110"/>
        <v>0</v>
      </c>
      <c r="AL105" s="179">
        <f t="shared" si="111"/>
        <v>0</v>
      </c>
      <c r="AM105" s="179">
        <f t="shared" si="112"/>
        <v>0</v>
      </c>
      <c r="AN105" s="179">
        <f t="shared" si="113"/>
        <v>0</v>
      </c>
      <c r="AO105" s="179">
        <f t="shared" si="114"/>
        <v>0</v>
      </c>
      <c r="AP105" s="179">
        <f t="shared" si="115"/>
        <v>0</v>
      </c>
      <c r="AQ105" s="179">
        <f t="shared" si="116"/>
        <v>0</v>
      </c>
      <c r="AR105" s="180">
        <f t="shared" si="117"/>
        <v>0</v>
      </c>
      <c r="AS105" s="181"/>
      <c r="AT105" s="166">
        <f t="shared" si="118"/>
        <v>0</v>
      </c>
      <c r="AU105" s="87">
        <f t="shared" si="119"/>
        <v>0</v>
      </c>
      <c r="AV105" s="87">
        <f t="shared" si="120"/>
        <v>0</v>
      </c>
      <c r="AW105" s="87">
        <f t="shared" si="121"/>
        <v>0</v>
      </c>
      <c r="AX105" s="87">
        <f t="shared" si="122"/>
        <v>0</v>
      </c>
      <c r="AY105" s="87">
        <f t="shared" si="123"/>
        <v>0</v>
      </c>
      <c r="AZ105" s="87">
        <f t="shared" si="124"/>
        <v>0</v>
      </c>
      <c r="BA105" s="87">
        <f t="shared" si="125"/>
        <v>0</v>
      </c>
      <c r="BB105" s="87">
        <f t="shared" si="126"/>
        <v>0</v>
      </c>
      <c r="BC105" s="157">
        <f t="shared" si="127"/>
        <v>0</v>
      </c>
      <c r="BD105" s="177"/>
      <c r="BE105" s="182" t="e" cm="1">
        <f t="array" ref="BE105">IF(AT105="no inundation",0,(_xlfn.XLOOKUP(AT105,Depths,_xlfn.XLOOKUP($G105,Structures,StructureDamages),,-1)+(AT105-MAX(IF(Depths&lt;AT105,Depths)))*(_xlfn.XLOOKUP(AT105,Depths,_xlfn.XLOOKUP($G105,Structures,StructureDamages),,1)-_xlfn.XLOOKUP(AT105,Depths,_xlfn.XLOOKUP($G105,Structures,StructureDamages),,-1))/(MIN(IF(Depths&gt;AT105,Depths))-MAX(IF(Depths&lt;AT105,Depths))))*$P105)</f>
        <v>#N/A</v>
      </c>
      <c r="BF105" s="183" t="e" cm="1">
        <f t="array" ref="BF105">IF(AU105="no inundation",0,(_xlfn.XLOOKUP(AU105,Depths,_xlfn.XLOOKUP($G105,Structures,StructureDamages),,-1)+(AU105-MAX(IF(Depths&lt;AU105,Depths)))*(_xlfn.XLOOKUP(AU105,Depths,_xlfn.XLOOKUP($G105,Structures,StructureDamages),,1)-_xlfn.XLOOKUP(AU105,Depths,_xlfn.XLOOKUP($G105,Structures,StructureDamages),,-1))/(MIN(IF(Depths&gt;AU105,Depths))-MAX(IF(Depths&lt;AU105,Depths))))*$P105)</f>
        <v>#N/A</v>
      </c>
      <c r="BG105" s="183" t="e" cm="1">
        <f t="array" ref="BG105">IF(AV105="no inundation",0,(_xlfn.XLOOKUP(AV105,Depths,_xlfn.XLOOKUP($G105,Structures,StructureDamages),,-1)+(AV105-MAX(IF(Depths&lt;AV105,Depths)))*(_xlfn.XLOOKUP(AV105,Depths,_xlfn.XLOOKUP($G105,Structures,StructureDamages),,1)-_xlfn.XLOOKUP(AV105,Depths,_xlfn.XLOOKUP($G105,Structures,StructureDamages),,-1))/(MIN(IF(Depths&gt;AV105,Depths))-MAX(IF(Depths&lt;AV105,Depths))))*$P105)</f>
        <v>#N/A</v>
      </c>
      <c r="BH105" s="183" t="e" cm="1">
        <f t="array" ref="BH105">IF(AW105="no inundation",0,(_xlfn.XLOOKUP(AW105,Depths,_xlfn.XLOOKUP($G105,Structures,StructureDamages),,-1)+(AW105-MAX(IF(Depths&lt;AW105,Depths)))*(_xlfn.XLOOKUP(AW105,Depths,_xlfn.XLOOKUP($G105,Structures,StructureDamages),,1)-_xlfn.XLOOKUP(AW105,Depths,_xlfn.XLOOKUP($G105,Structures,StructureDamages),,-1))/(MIN(IF(Depths&gt;AW105,Depths))-MAX(IF(Depths&lt;AW105,Depths))))*$P105)</f>
        <v>#N/A</v>
      </c>
      <c r="BI105" s="183" t="e" cm="1">
        <f t="array" ref="BI105">IF(AX105="no inundation",0,(_xlfn.XLOOKUP(AX105,Depths,_xlfn.XLOOKUP($G105,Structures,StructureDamages),,-1)+(AX105-MAX(IF(Depths&lt;AX105,Depths)))*(_xlfn.XLOOKUP(AX105,Depths,_xlfn.XLOOKUP($G105,Structures,StructureDamages),,1)-_xlfn.XLOOKUP(AX105,Depths,_xlfn.XLOOKUP($G105,Structures,StructureDamages),,-1))/(MIN(IF(Depths&gt;AX105,Depths))-MAX(IF(Depths&lt;AX105,Depths))))*$P105)</f>
        <v>#N/A</v>
      </c>
      <c r="BJ105" s="183" t="e" cm="1">
        <f t="array" ref="BJ105">IF(AY105="no inundation",0,(_xlfn.XLOOKUP(AY105,Depths,_xlfn.XLOOKUP($G105,Structures,StructureDamages),,-1)+(AY105-MAX(IF(Depths&lt;AY105,Depths)))*(_xlfn.XLOOKUP(AY105,Depths,_xlfn.XLOOKUP($G105,Structures,StructureDamages),,1)-_xlfn.XLOOKUP(AY105,Depths,_xlfn.XLOOKUP($G105,Structures,StructureDamages),,-1))/(MIN(IF(Depths&gt;AY105,Depths))-MAX(IF(Depths&lt;AY105,Depths))))*$P105)</f>
        <v>#N/A</v>
      </c>
      <c r="BK105" s="183" t="e" cm="1">
        <f t="array" ref="BK105">IF(AZ105="no inundation",0,(_xlfn.XLOOKUP(AZ105,Depths,_xlfn.XLOOKUP($G105,Structures,StructureDamages),,-1)+(AZ105-MAX(IF(Depths&lt;AZ105,Depths)))*(_xlfn.XLOOKUP(AZ105,Depths,_xlfn.XLOOKUP($G105,Structures,StructureDamages),,1)-_xlfn.XLOOKUP(AZ105,Depths,_xlfn.XLOOKUP($G105,Structures,StructureDamages),,-1))/(MIN(IF(Depths&gt;AZ105,Depths))-MAX(IF(Depths&lt;AZ105,Depths))))*$P105)</f>
        <v>#N/A</v>
      </c>
      <c r="BL105" s="183" t="e" cm="1">
        <f t="array" ref="BL105">IF(BA105="no inundation",0,(_xlfn.XLOOKUP(BA105,Depths,_xlfn.XLOOKUP($G105,Structures,StructureDamages),,-1)+(BA105-MAX(IF(Depths&lt;BA105,Depths)))*(_xlfn.XLOOKUP(BA105,Depths,_xlfn.XLOOKUP($G105,Structures,StructureDamages),,1)-_xlfn.XLOOKUP(BA105,Depths,_xlfn.XLOOKUP($G105,Structures,StructureDamages),,-1))/(MIN(IF(Depths&gt;BA105,Depths))-MAX(IF(Depths&lt;BA105,Depths))))*$P105)</f>
        <v>#N/A</v>
      </c>
      <c r="BM105" s="183" t="e" cm="1">
        <f t="array" ref="BM105">IF(BB105="no inundation",0,(_xlfn.XLOOKUP(BB105,Depths,_xlfn.XLOOKUP($G105,Structures,StructureDamages),,-1)+(BB105-MAX(IF(Depths&lt;BB105,Depths)))*(_xlfn.XLOOKUP(BB105,Depths,_xlfn.XLOOKUP($G105,Structures,StructureDamages),,1)-_xlfn.XLOOKUP(BB105,Depths,_xlfn.XLOOKUP($G105,Structures,StructureDamages),,-1))/(MIN(IF(Depths&gt;BB105,Depths))-MAX(IF(Depths&lt;BB105,Depths))))*$P105)</f>
        <v>#N/A</v>
      </c>
      <c r="BN105" s="184" t="e" cm="1">
        <f t="array" ref="BN105">IF(BC105="no inundation",0,(_xlfn.XLOOKUP(BC105,Depths,_xlfn.XLOOKUP($G105,Structures,StructureDamages),,-1)+(BC105-MAX(IF(Depths&lt;BC105,Depths)))*(_xlfn.XLOOKUP(BC105,Depths,_xlfn.XLOOKUP($G105,Structures,StructureDamages),,1)-_xlfn.XLOOKUP(BC105,Depths,_xlfn.XLOOKUP($G105,Structures,StructureDamages),,-1))/(MIN(IF(Depths&gt;BC105,Depths))-MAX(IF(Depths&lt;BC105,Depths))))*$P105)</f>
        <v>#N/A</v>
      </c>
      <c r="BO105" s="185"/>
      <c r="BP105" s="182" t="e" cm="1">
        <f t="array" ref="BP105">IF(AT105="no inundation",0,(_xlfn.XLOOKUP(AT105,Depths,_xlfn.XLOOKUP($G105,Structures,ContentDamages),,-1)+(AT105-MAX(IF(Depths&lt;AT105,Depths)))*(_xlfn.XLOOKUP(AT105,Depths,_xlfn.XLOOKUP($G105,Structures,ContentDamages),,1)-_xlfn.XLOOKUP(AT105,Depths,_xlfn.XLOOKUP($G105,Structures,ContentDamages),,-1))/(MIN(IF(Depths&gt;AT105,Depths))-MAX(IF(Depths&lt;AT105,Depths))))*$R105)</f>
        <v>#N/A</v>
      </c>
      <c r="BQ105" s="183" t="e" cm="1">
        <f t="array" ref="BQ105">IF(AU105="no inundation",0,(_xlfn.XLOOKUP(AU105,Depths,_xlfn.XLOOKUP($G105,Structures,ContentDamages),,-1)+(AU105-MAX(IF(Depths&lt;AU105,Depths)))*(_xlfn.XLOOKUP(AU105,Depths,_xlfn.XLOOKUP($G105,Structures,ContentDamages),,1)-_xlfn.XLOOKUP(AU105,Depths,_xlfn.XLOOKUP($G105,Structures,ContentDamages),,-1))/(MIN(IF(Depths&gt;AU105,Depths))-MAX(IF(Depths&lt;AU105,Depths))))*$R105)</f>
        <v>#N/A</v>
      </c>
      <c r="BR105" s="183" t="e" cm="1">
        <f t="array" ref="BR105">IF(AV105="no inundation",0,(_xlfn.XLOOKUP(AV105,Depths,_xlfn.XLOOKUP($G105,Structures,ContentDamages),,-1)+(AV105-MAX(IF(Depths&lt;AV105,Depths)))*(_xlfn.XLOOKUP(AV105,Depths,_xlfn.XLOOKUP($G105,Structures,ContentDamages),,1)-_xlfn.XLOOKUP(AV105,Depths,_xlfn.XLOOKUP($G105,Structures,ContentDamages),,-1))/(MIN(IF(Depths&gt;AV105,Depths))-MAX(IF(Depths&lt;AV105,Depths))))*$R105)</f>
        <v>#N/A</v>
      </c>
      <c r="BS105" s="183" t="e" cm="1">
        <f t="array" ref="BS105">IF(AW105="no inundation",0,(_xlfn.XLOOKUP(AW105,Depths,_xlfn.XLOOKUP($G105,Structures,ContentDamages),,-1)+(AW105-MAX(IF(Depths&lt;AW105,Depths)))*(_xlfn.XLOOKUP(AW105,Depths,_xlfn.XLOOKUP($G105,Structures,ContentDamages),,1)-_xlfn.XLOOKUP(AW105,Depths,_xlfn.XLOOKUP($G105,Structures,ContentDamages),,-1))/(MIN(IF(Depths&gt;AW105,Depths))-MAX(IF(Depths&lt;AW105,Depths))))*$R105)</f>
        <v>#N/A</v>
      </c>
      <c r="BT105" s="183" t="e" cm="1">
        <f t="array" ref="BT105">IF(AX105="no inundation",0,(_xlfn.XLOOKUP(AX105,Depths,_xlfn.XLOOKUP($G105,Structures,ContentDamages),,-1)+(AX105-MAX(IF(Depths&lt;AX105,Depths)))*(_xlfn.XLOOKUP(AX105,Depths,_xlfn.XLOOKUP($G105,Structures,ContentDamages),,1)-_xlfn.XLOOKUP(AX105,Depths,_xlfn.XLOOKUP($G105,Structures,ContentDamages),,-1))/(MIN(IF(Depths&gt;AX105,Depths))-MAX(IF(Depths&lt;AX105,Depths))))*$R105)</f>
        <v>#N/A</v>
      </c>
      <c r="BU105" s="183" t="e" cm="1">
        <f t="array" ref="BU105">IF(AY105="no inundation",0,(_xlfn.XLOOKUP(AY105,Depths,_xlfn.XLOOKUP($G105,Structures,ContentDamages),,-1)+(AY105-MAX(IF(Depths&lt;AY105,Depths)))*(_xlfn.XLOOKUP(AY105,Depths,_xlfn.XLOOKUP($G105,Structures,ContentDamages),,1)-_xlfn.XLOOKUP(AY105,Depths,_xlfn.XLOOKUP($G105,Structures,ContentDamages),,-1))/(MIN(IF(Depths&gt;AY105,Depths))-MAX(IF(Depths&lt;AY105,Depths))))*$R105)</f>
        <v>#N/A</v>
      </c>
      <c r="BV105" s="183" t="e" cm="1">
        <f t="array" ref="BV105">IF(AZ105="no inundation",0,(_xlfn.XLOOKUP(AZ105,Depths,_xlfn.XLOOKUP($G105,Structures,ContentDamages),,-1)+(AZ105-MAX(IF(Depths&lt;AZ105,Depths)))*(_xlfn.XLOOKUP(AZ105,Depths,_xlfn.XLOOKUP($G105,Structures,ContentDamages),,1)-_xlfn.XLOOKUP(AZ105,Depths,_xlfn.XLOOKUP($G105,Structures,ContentDamages),,-1))/(MIN(IF(Depths&gt;AZ105,Depths))-MAX(IF(Depths&lt;AZ105,Depths))))*$R105)</f>
        <v>#N/A</v>
      </c>
      <c r="BW105" s="183" t="e" cm="1">
        <f t="array" ref="BW105">IF(BA105="no inundation",0,(_xlfn.XLOOKUP(BA105,Depths,_xlfn.XLOOKUP($G105,Structures,ContentDamages),,-1)+(BA105-MAX(IF(Depths&lt;BA105,Depths)))*(_xlfn.XLOOKUP(BA105,Depths,_xlfn.XLOOKUP($G105,Structures,ContentDamages),,1)-_xlfn.XLOOKUP(BA105,Depths,_xlfn.XLOOKUP($G105,Structures,ContentDamages),,-1))/(MIN(IF(Depths&gt;BA105,Depths))-MAX(IF(Depths&lt;BA105,Depths))))*$R105)</f>
        <v>#N/A</v>
      </c>
      <c r="BX105" s="183" t="e" cm="1">
        <f t="array" ref="BX105">IF(BB105="no inundation",0,(_xlfn.XLOOKUP(BB105,Depths,_xlfn.XLOOKUP($G105,Structures,ContentDamages),,-1)+(BB105-MAX(IF(Depths&lt;BB105,Depths)))*(_xlfn.XLOOKUP(BB105,Depths,_xlfn.XLOOKUP($G105,Structures,ContentDamages),,1)-_xlfn.XLOOKUP(BB105,Depths,_xlfn.XLOOKUP($G105,Structures,ContentDamages),,-1))/(MIN(IF(Depths&gt;BB105,Depths))-MAX(IF(Depths&lt;BB105,Depths))))*$R105)</f>
        <v>#N/A</v>
      </c>
      <c r="BY105" s="183" t="e" cm="1">
        <f t="array" ref="BY105">IF(BC105="no inundation",0,(_xlfn.XLOOKUP(BC105,Depths,_xlfn.XLOOKUP($G105,Structures,ContentDamages),,-1)+(BC105-MAX(IF(Depths&lt;BC105,Depths)))*(_xlfn.XLOOKUP(BC105,Depths,_xlfn.XLOOKUP($G105,Structures,ContentDamages),,1)-_xlfn.XLOOKUP(BC105,Depths,_xlfn.XLOOKUP($G105,Structures,ContentDamages),,-1))/(MIN(IF(Depths&gt;BC105,Depths))-MAX(IF(Depths&lt;BC105,Depths))))*$R105)</f>
        <v>#N/A</v>
      </c>
      <c r="BZ105" s="181"/>
      <c r="CA105" s="182" t="e">
        <f t="shared" si="128"/>
        <v>#N/A</v>
      </c>
      <c r="CB105" s="183" t="e">
        <f t="shared" si="129"/>
        <v>#N/A</v>
      </c>
      <c r="CC105" s="183" t="e">
        <f t="shared" si="130"/>
        <v>#N/A</v>
      </c>
      <c r="CD105" s="183" t="e">
        <f t="shared" si="131"/>
        <v>#N/A</v>
      </c>
      <c r="CE105" s="183" t="e">
        <f t="shared" si="132"/>
        <v>#N/A</v>
      </c>
      <c r="CF105" s="183" t="e">
        <f t="shared" si="133"/>
        <v>#N/A</v>
      </c>
      <c r="CG105" s="183" t="e">
        <f t="shared" si="134"/>
        <v>#N/A</v>
      </c>
      <c r="CH105" s="183" t="e">
        <f t="shared" si="135"/>
        <v>#N/A</v>
      </c>
      <c r="CI105" s="183" t="e">
        <f t="shared" si="136"/>
        <v>#N/A</v>
      </c>
      <c r="CJ105" s="184" t="e">
        <f t="shared" si="137"/>
        <v>#N/A</v>
      </c>
      <c r="CK105" s="177"/>
    </row>
    <row r="106" spans="5:89" ht="16.5" customHeight="1" x14ac:dyDescent="0.35">
      <c r="E106" s="33" t="s">
        <v>3</v>
      </c>
      <c r="F106" s="35" t="s">
        <v>3</v>
      </c>
      <c r="G106" s="10" t="s">
        <v>200</v>
      </c>
      <c r="H106" s="11" t="s">
        <v>200</v>
      </c>
      <c r="I106" s="12"/>
      <c r="J106" s="14"/>
      <c r="K106" s="26"/>
      <c r="L106" s="12"/>
      <c r="M106" s="14"/>
      <c r="N106" s="138"/>
      <c r="O106" s="140"/>
      <c r="P106" s="195">
        <f t="shared" si="106"/>
        <v>0</v>
      </c>
      <c r="Q106" s="20" t="e">
        <f>_xlfn.XLOOKUP(G106,'Content to Structure Ratios'!$D$3:$D$55,'Content to Structure Ratios'!$E$3:$E$55)</f>
        <v>#N/A</v>
      </c>
      <c r="R106" s="183" t="e">
        <f t="shared" si="107"/>
        <v>#N/A</v>
      </c>
      <c r="S106" s="13"/>
      <c r="T106" s="14"/>
      <c r="U106" s="15"/>
      <c r="V106" s="179">
        <f t="shared" si="138"/>
        <v>0</v>
      </c>
      <c r="W106" s="192"/>
      <c r="X106" s="22"/>
      <c r="Y106" s="16"/>
      <c r="Z106" s="16"/>
      <c r="AA106" s="16"/>
      <c r="AB106" s="16"/>
      <c r="AC106" s="16"/>
      <c r="AD106" s="16"/>
      <c r="AE106" s="16"/>
      <c r="AF106" s="16"/>
      <c r="AG106" s="16"/>
      <c r="AH106" s="177"/>
      <c r="AI106" s="178">
        <f t="shared" si="109"/>
        <v>0</v>
      </c>
      <c r="AJ106" s="179">
        <f t="shared" si="108"/>
        <v>0</v>
      </c>
      <c r="AK106" s="179">
        <f t="shared" si="110"/>
        <v>0</v>
      </c>
      <c r="AL106" s="179">
        <f t="shared" si="111"/>
        <v>0</v>
      </c>
      <c r="AM106" s="179">
        <f t="shared" si="112"/>
        <v>0</v>
      </c>
      <c r="AN106" s="179">
        <f t="shared" si="113"/>
        <v>0</v>
      </c>
      <c r="AO106" s="179">
        <f t="shared" si="114"/>
        <v>0</v>
      </c>
      <c r="AP106" s="179">
        <f t="shared" si="115"/>
        <v>0</v>
      </c>
      <c r="AQ106" s="179">
        <f t="shared" si="116"/>
        <v>0</v>
      </c>
      <c r="AR106" s="180">
        <f t="shared" si="117"/>
        <v>0</v>
      </c>
      <c r="AS106" s="181"/>
      <c r="AT106" s="166">
        <f t="shared" si="118"/>
        <v>0</v>
      </c>
      <c r="AU106" s="87">
        <f t="shared" si="119"/>
        <v>0</v>
      </c>
      <c r="AV106" s="87">
        <f t="shared" si="120"/>
        <v>0</v>
      </c>
      <c r="AW106" s="87">
        <f t="shared" si="121"/>
        <v>0</v>
      </c>
      <c r="AX106" s="87">
        <f t="shared" si="122"/>
        <v>0</v>
      </c>
      <c r="AY106" s="87">
        <f t="shared" si="123"/>
        <v>0</v>
      </c>
      <c r="AZ106" s="87">
        <f t="shared" si="124"/>
        <v>0</v>
      </c>
      <c r="BA106" s="87">
        <f t="shared" si="125"/>
        <v>0</v>
      </c>
      <c r="BB106" s="87">
        <f t="shared" si="126"/>
        <v>0</v>
      </c>
      <c r="BC106" s="157">
        <f t="shared" si="127"/>
        <v>0</v>
      </c>
      <c r="BD106" s="177"/>
      <c r="BE106" s="182" t="e" cm="1">
        <f t="array" ref="BE106">IF(AT106="no inundation",0,(_xlfn.XLOOKUP(AT106,Depths,_xlfn.XLOOKUP($G106,Structures,StructureDamages),,-1)+(AT106-MAX(IF(Depths&lt;AT106,Depths)))*(_xlfn.XLOOKUP(AT106,Depths,_xlfn.XLOOKUP($G106,Structures,StructureDamages),,1)-_xlfn.XLOOKUP(AT106,Depths,_xlfn.XLOOKUP($G106,Structures,StructureDamages),,-1))/(MIN(IF(Depths&gt;AT106,Depths))-MAX(IF(Depths&lt;AT106,Depths))))*$P106)</f>
        <v>#N/A</v>
      </c>
      <c r="BF106" s="183" t="e" cm="1">
        <f t="array" ref="BF106">IF(AU106="no inundation",0,(_xlfn.XLOOKUP(AU106,Depths,_xlfn.XLOOKUP($G106,Structures,StructureDamages),,-1)+(AU106-MAX(IF(Depths&lt;AU106,Depths)))*(_xlfn.XLOOKUP(AU106,Depths,_xlfn.XLOOKUP($G106,Structures,StructureDamages),,1)-_xlfn.XLOOKUP(AU106,Depths,_xlfn.XLOOKUP($G106,Structures,StructureDamages),,-1))/(MIN(IF(Depths&gt;AU106,Depths))-MAX(IF(Depths&lt;AU106,Depths))))*$P106)</f>
        <v>#N/A</v>
      </c>
      <c r="BG106" s="183" t="e" cm="1">
        <f t="array" ref="BG106">IF(AV106="no inundation",0,(_xlfn.XLOOKUP(AV106,Depths,_xlfn.XLOOKUP($G106,Structures,StructureDamages),,-1)+(AV106-MAX(IF(Depths&lt;AV106,Depths)))*(_xlfn.XLOOKUP(AV106,Depths,_xlfn.XLOOKUP($G106,Structures,StructureDamages),,1)-_xlfn.XLOOKUP(AV106,Depths,_xlfn.XLOOKUP($G106,Structures,StructureDamages),,-1))/(MIN(IF(Depths&gt;AV106,Depths))-MAX(IF(Depths&lt;AV106,Depths))))*$P106)</f>
        <v>#N/A</v>
      </c>
      <c r="BH106" s="183" t="e" cm="1">
        <f t="array" ref="BH106">IF(AW106="no inundation",0,(_xlfn.XLOOKUP(AW106,Depths,_xlfn.XLOOKUP($G106,Structures,StructureDamages),,-1)+(AW106-MAX(IF(Depths&lt;AW106,Depths)))*(_xlfn.XLOOKUP(AW106,Depths,_xlfn.XLOOKUP($G106,Structures,StructureDamages),,1)-_xlfn.XLOOKUP(AW106,Depths,_xlfn.XLOOKUP($G106,Structures,StructureDamages),,-1))/(MIN(IF(Depths&gt;AW106,Depths))-MAX(IF(Depths&lt;AW106,Depths))))*$P106)</f>
        <v>#N/A</v>
      </c>
      <c r="BI106" s="183" t="e" cm="1">
        <f t="array" ref="BI106">IF(AX106="no inundation",0,(_xlfn.XLOOKUP(AX106,Depths,_xlfn.XLOOKUP($G106,Structures,StructureDamages),,-1)+(AX106-MAX(IF(Depths&lt;AX106,Depths)))*(_xlfn.XLOOKUP(AX106,Depths,_xlfn.XLOOKUP($G106,Structures,StructureDamages),,1)-_xlfn.XLOOKUP(AX106,Depths,_xlfn.XLOOKUP($G106,Structures,StructureDamages),,-1))/(MIN(IF(Depths&gt;AX106,Depths))-MAX(IF(Depths&lt;AX106,Depths))))*$P106)</f>
        <v>#N/A</v>
      </c>
      <c r="BJ106" s="183" t="e" cm="1">
        <f t="array" ref="BJ106">IF(AY106="no inundation",0,(_xlfn.XLOOKUP(AY106,Depths,_xlfn.XLOOKUP($G106,Structures,StructureDamages),,-1)+(AY106-MAX(IF(Depths&lt;AY106,Depths)))*(_xlfn.XLOOKUP(AY106,Depths,_xlfn.XLOOKUP($G106,Structures,StructureDamages),,1)-_xlfn.XLOOKUP(AY106,Depths,_xlfn.XLOOKUP($G106,Structures,StructureDamages),,-1))/(MIN(IF(Depths&gt;AY106,Depths))-MAX(IF(Depths&lt;AY106,Depths))))*$P106)</f>
        <v>#N/A</v>
      </c>
      <c r="BK106" s="183" t="e" cm="1">
        <f t="array" ref="BK106">IF(AZ106="no inundation",0,(_xlfn.XLOOKUP(AZ106,Depths,_xlfn.XLOOKUP($G106,Structures,StructureDamages),,-1)+(AZ106-MAX(IF(Depths&lt;AZ106,Depths)))*(_xlfn.XLOOKUP(AZ106,Depths,_xlfn.XLOOKUP($G106,Structures,StructureDamages),,1)-_xlfn.XLOOKUP(AZ106,Depths,_xlfn.XLOOKUP($G106,Structures,StructureDamages),,-1))/(MIN(IF(Depths&gt;AZ106,Depths))-MAX(IF(Depths&lt;AZ106,Depths))))*$P106)</f>
        <v>#N/A</v>
      </c>
      <c r="BL106" s="183" t="e" cm="1">
        <f t="array" ref="BL106">IF(BA106="no inundation",0,(_xlfn.XLOOKUP(BA106,Depths,_xlfn.XLOOKUP($G106,Structures,StructureDamages),,-1)+(BA106-MAX(IF(Depths&lt;BA106,Depths)))*(_xlfn.XLOOKUP(BA106,Depths,_xlfn.XLOOKUP($G106,Structures,StructureDamages),,1)-_xlfn.XLOOKUP(BA106,Depths,_xlfn.XLOOKUP($G106,Structures,StructureDamages),,-1))/(MIN(IF(Depths&gt;BA106,Depths))-MAX(IF(Depths&lt;BA106,Depths))))*$P106)</f>
        <v>#N/A</v>
      </c>
      <c r="BM106" s="183" t="e" cm="1">
        <f t="array" ref="BM106">IF(BB106="no inundation",0,(_xlfn.XLOOKUP(BB106,Depths,_xlfn.XLOOKUP($G106,Structures,StructureDamages),,-1)+(BB106-MAX(IF(Depths&lt;BB106,Depths)))*(_xlfn.XLOOKUP(BB106,Depths,_xlfn.XLOOKUP($G106,Structures,StructureDamages),,1)-_xlfn.XLOOKUP(BB106,Depths,_xlfn.XLOOKUP($G106,Structures,StructureDamages),,-1))/(MIN(IF(Depths&gt;BB106,Depths))-MAX(IF(Depths&lt;BB106,Depths))))*$P106)</f>
        <v>#N/A</v>
      </c>
      <c r="BN106" s="184" t="e" cm="1">
        <f t="array" ref="BN106">IF(BC106="no inundation",0,(_xlfn.XLOOKUP(BC106,Depths,_xlfn.XLOOKUP($G106,Structures,StructureDamages),,-1)+(BC106-MAX(IF(Depths&lt;BC106,Depths)))*(_xlfn.XLOOKUP(BC106,Depths,_xlfn.XLOOKUP($G106,Structures,StructureDamages),,1)-_xlfn.XLOOKUP(BC106,Depths,_xlfn.XLOOKUP($G106,Structures,StructureDamages),,-1))/(MIN(IF(Depths&gt;BC106,Depths))-MAX(IF(Depths&lt;BC106,Depths))))*$P106)</f>
        <v>#N/A</v>
      </c>
      <c r="BO106" s="185"/>
      <c r="BP106" s="182" t="e" cm="1">
        <f t="array" ref="BP106">IF(AT106="no inundation",0,(_xlfn.XLOOKUP(AT106,Depths,_xlfn.XLOOKUP($G106,Structures,ContentDamages),,-1)+(AT106-MAX(IF(Depths&lt;AT106,Depths)))*(_xlfn.XLOOKUP(AT106,Depths,_xlfn.XLOOKUP($G106,Structures,ContentDamages),,1)-_xlfn.XLOOKUP(AT106,Depths,_xlfn.XLOOKUP($G106,Structures,ContentDamages),,-1))/(MIN(IF(Depths&gt;AT106,Depths))-MAX(IF(Depths&lt;AT106,Depths))))*$R106)</f>
        <v>#N/A</v>
      </c>
      <c r="BQ106" s="183" t="e" cm="1">
        <f t="array" ref="BQ106">IF(AU106="no inundation",0,(_xlfn.XLOOKUP(AU106,Depths,_xlfn.XLOOKUP($G106,Structures,ContentDamages),,-1)+(AU106-MAX(IF(Depths&lt;AU106,Depths)))*(_xlfn.XLOOKUP(AU106,Depths,_xlfn.XLOOKUP($G106,Structures,ContentDamages),,1)-_xlfn.XLOOKUP(AU106,Depths,_xlfn.XLOOKUP($G106,Structures,ContentDamages),,-1))/(MIN(IF(Depths&gt;AU106,Depths))-MAX(IF(Depths&lt;AU106,Depths))))*$R106)</f>
        <v>#N/A</v>
      </c>
      <c r="BR106" s="183" t="e" cm="1">
        <f t="array" ref="BR106">IF(AV106="no inundation",0,(_xlfn.XLOOKUP(AV106,Depths,_xlfn.XLOOKUP($G106,Structures,ContentDamages),,-1)+(AV106-MAX(IF(Depths&lt;AV106,Depths)))*(_xlfn.XLOOKUP(AV106,Depths,_xlfn.XLOOKUP($G106,Structures,ContentDamages),,1)-_xlfn.XLOOKUP(AV106,Depths,_xlfn.XLOOKUP($G106,Structures,ContentDamages),,-1))/(MIN(IF(Depths&gt;AV106,Depths))-MAX(IF(Depths&lt;AV106,Depths))))*$R106)</f>
        <v>#N/A</v>
      </c>
      <c r="BS106" s="183" t="e" cm="1">
        <f t="array" ref="BS106">IF(AW106="no inundation",0,(_xlfn.XLOOKUP(AW106,Depths,_xlfn.XLOOKUP($G106,Structures,ContentDamages),,-1)+(AW106-MAX(IF(Depths&lt;AW106,Depths)))*(_xlfn.XLOOKUP(AW106,Depths,_xlfn.XLOOKUP($G106,Structures,ContentDamages),,1)-_xlfn.XLOOKUP(AW106,Depths,_xlfn.XLOOKUP($G106,Structures,ContentDamages),,-1))/(MIN(IF(Depths&gt;AW106,Depths))-MAX(IF(Depths&lt;AW106,Depths))))*$R106)</f>
        <v>#N/A</v>
      </c>
      <c r="BT106" s="183" t="e" cm="1">
        <f t="array" ref="BT106">IF(AX106="no inundation",0,(_xlfn.XLOOKUP(AX106,Depths,_xlfn.XLOOKUP($G106,Structures,ContentDamages),,-1)+(AX106-MAX(IF(Depths&lt;AX106,Depths)))*(_xlfn.XLOOKUP(AX106,Depths,_xlfn.XLOOKUP($G106,Structures,ContentDamages),,1)-_xlfn.XLOOKUP(AX106,Depths,_xlfn.XLOOKUP($G106,Structures,ContentDamages),,-1))/(MIN(IF(Depths&gt;AX106,Depths))-MAX(IF(Depths&lt;AX106,Depths))))*$R106)</f>
        <v>#N/A</v>
      </c>
      <c r="BU106" s="183" t="e" cm="1">
        <f t="array" ref="BU106">IF(AY106="no inundation",0,(_xlfn.XLOOKUP(AY106,Depths,_xlfn.XLOOKUP($G106,Structures,ContentDamages),,-1)+(AY106-MAX(IF(Depths&lt;AY106,Depths)))*(_xlfn.XLOOKUP(AY106,Depths,_xlfn.XLOOKUP($G106,Structures,ContentDamages),,1)-_xlfn.XLOOKUP(AY106,Depths,_xlfn.XLOOKUP($G106,Structures,ContentDamages),,-1))/(MIN(IF(Depths&gt;AY106,Depths))-MAX(IF(Depths&lt;AY106,Depths))))*$R106)</f>
        <v>#N/A</v>
      </c>
      <c r="BV106" s="183" t="e" cm="1">
        <f t="array" ref="BV106">IF(AZ106="no inundation",0,(_xlfn.XLOOKUP(AZ106,Depths,_xlfn.XLOOKUP($G106,Structures,ContentDamages),,-1)+(AZ106-MAX(IF(Depths&lt;AZ106,Depths)))*(_xlfn.XLOOKUP(AZ106,Depths,_xlfn.XLOOKUP($G106,Structures,ContentDamages),,1)-_xlfn.XLOOKUP(AZ106,Depths,_xlfn.XLOOKUP($G106,Structures,ContentDamages),,-1))/(MIN(IF(Depths&gt;AZ106,Depths))-MAX(IF(Depths&lt;AZ106,Depths))))*$R106)</f>
        <v>#N/A</v>
      </c>
      <c r="BW106" s="183" t="e" cm="1">
        <f t="array" ref="BW106">IF(BA106="no inundation",0,(_xlfn.XLOOKUP(BA106,Depths,_xlfn.XLOOKUP($G106,Structures,ContentDamages),,-1)+(BA106-MAX(IF(Depths&lt;BA106,Depths)))*(_xlfn.XLOOKUP(BA106,Depths,_xlfn.XLOOKUP($G106,Structures,ContentDamages),,1)-_xlfn.XLOOKUP(BA106,Depths,_xlfn.XLOOKUP($G106,Structures,ContentDamages),,-1))/(MIN(IF(Depths&gt;BA106,Depths))-MAX(IF(Depths&lt;BA106,Depths))))*$R106)</f>
        <v>#N/A</v>
      </c>
      <c r="BX106" s="183" t="e" cm="1">
        <f t="array" ref="BX106">IF(BB106="no inundation",0,(_xlfn.XLOOKUP(BB106,Depths,_xlfn.XLOOKUP($G106,Structures,ContentDamages),,-1)+(BB106-MAX(IF(Depths&lt;BB106,Depths)))*(_xlfn.XLOOKUP(BB106,Depths,_xlfn.XLOOKUP($G106,Structures,ContentDamages),,1)-_xlfn.XLOOKUP(BB106,Depths,_xlfn.XLOOKUP($G106,Structures,ContentDamages),,-1))/(MIN(IF(Depths&gt;BB106,Depths))-MAX(IF(Depths&lt;BB106,Depths))))*$R106)</f>
        <v>#N/A</v>
      </c>
      <c r="BY106" s="183" t="e" cm="1">
        <f t="array" ref="BY106">IF(BC106="no inundation",0,(_xlfn.XLOOKUP(BC106,Depths,_xlfn.XLOOKUP($G106,Structures,ContentDamages),,-1)+(BC106-MAX(IF(Depths&lt;BC106,Depths)))*(_xlfn.XLOOKUP(BC106,Depths,_xlfn.XLOOKUP($G106,Structures,ContentDamages),,1)-_xlfn.XLOOKUP(BC106,Depths,_xlfn.XLOOKUP($G106,Structures,ContentDamages),,-1))/(MIN(IF(Depths&gt;BC106,Depths))-MAX(IF(Depths&lt;BC106,Depths))))*$R106)</f>
        <v>#N/A</v>
      </c>
      <c r="BZ106" s="181"/>
      <c r="CA106" s="182" t="e">
        <f t="shared" si="128"/>
        <v>#N/A</v>
      </c>
      <c r="CB106" s="183" t="e">
        <f t="shared" si="129"/>
        <v>#N/A</v>
      </c>
      <c r="CC106" s="183" t="e">
        <f t="shared" si="130"/>
        <v>#N/A</v>
      </c>
      <c r="CD106" s="183" t="e">
        <f t="shared" si="131"/>
        <v>#N/A</v>
      </c>
      <c r="CE106" s="183" t="e">
        <f t="shared" si="132"/>
        <v>#N/A</v>
      </c>
      <c r="CF106" s="183" t="e">
        <f t="shared" si="133"/>
        <v>#N/A</v>
      </c>
      <c r="CG106" s="183" t="e">
        <f t="shared" si="134"/>
        <v>#N/A</v>
      </c>
      <c r="CH106" s="183" t="e">
        <f t="shared" si="135"/>
        <v>#N/A</v>
      </c>
      <c r="CI106" s="183" t="e">
        <f t="shared" si="136"/>
        <v>#N/A</v>
      </c>
      <c r="CJ106" s="184" t="e">
        <f t="shared" si="137"/>
        <v>#N/A</v>
      </c>
      <c r="CK106" s="177"/>
    </row>
    <row r="107" spans="5:89" ht="16.5" customHeight="1" x14ac:dyDescent="0.35">
      <c r="E107" s="33" t="s">
        <v>3</v>
      </c>
      <c r="F107" s="35" t="s">
        <v>3</v>
      </c>
      <c r="G107" s="10" t="s">
        <v>200</v>
      </c>
      <c r="H107" s="11" t="s">
        <v>200</v>
      </c>
      <c r="I107" s="12"/>
      <c r="J107" s="14"/>
      <c r="K107" s="26"/>
      <c r="L107" s="12"/>
      <c r="M107" s="14"/>
      <c r="N107" s="138"/>
      <c r="O107" s="140"/>
      <c r="P107" s="195">
        <f t="shared" si="106"/>
        <v>0</v>
      </c>
      <c r="Q107" s="20" t="e">
        <f>_xlfn.XLOOKUP(G107,'Content to Structure Ratios'!$D$3:$D$55,'Content to Structure Ratios'!$E$3:$E$55)</f>
        <v>#N/A</v>
      </c>
      <c r="R107" s="183" t="e">
        <f t="shared" si="107"/>
        <v>#N/A</v>
      </c>
      <c r="S107" s="13"/>
      <c r="T107" s="14"/>
      <c r="U107" s="15"/>
      <c r="V107" s="179">
        <f t="shared" si="138"/>
        <v>0</v>
      </c>
      <c r="W107" s="192"/>
      <c r="X107" s="22"/>
      <c r="Y107" s="16"/>
      <c r="Z107" s="16"/>
      <c r="AA107" s="16"/>
      <c r="AB107" s="16"/>
      <c r="AC107" s="16"/>
      <c r="AD107" s="16"/>
      <c r="AE107" s="16"/>
      <c r="AF107" s="16"/>
      <c r="AG107" s="16"/>
      <c r="AH107" s="177"/>
      <c r="AI107" s="178">
        <f t="shared" si="109"/>
        <v>0</v>
      </c>
      <c r="AJ107" s="179">
        <f t="shared" si="108"/>
        <v>0</v>
      </c>
      <c r="AK107" s="179">
        <f t="shared" si="110"/>
        <v>0</v>
      </c>
      <c r="AL107" s="179">
        <f t="shared" si="111"/>
        <v>0</v>
      </c>
      <c r="AM107" s="179">
        <f t="shared" si="112"/>
        <v>0</v>
      </c>
      <c r="AN107" s="179">
        <f t="shared" si="113"/>
        <v>0</v>
      </c>
      <c r="AO107" s="179">
        <f t="shared" si="114"/>
        <v>0</v>
      </c>
      <c r="AP107" s="179">
        <f t="shared" si="115"/>
        <v>0</v>
      </c>
      <c r="AQ107" s="179">
        <f t="shared" si="116"/>
        <v>0</v>
      </c>
      <c r="AR107" s="180">
        <f t="shared" si="117"/>
        <v>0</v>
      </c>
      <c r="AS107" s="181"/>
      <c r="AT107" s="166">
        <f t="shared" si="118"/>
        <v>0</v>
      </c>
      <c r="AU107" s="87">
        <f t="shared" si="119"/>
        <v>0</v>
      </c>
      <c r="AV107" s="87">
        <f t="shared" si="120"/>
        <v>0</v>
      </c>
      <c r="AW107" s="87">
        <f t="shared" si="121"/>
        <v>0</v>
      </c>
      <c r="AX107" s="87">
        <f t="shared" si="122"/>
        <v>0</v>
      </c>
      <c r="AY107" s="87">
        <f t="shared" si="123"/>
        <v>0</v>
      </c>
      <c r="AZ107" s="87">
        <f t="shared" si="124"/>
        <v>0</v>
      </c>
      <c r="BA107" s="87">
        <f t="shared" si="125"/>
        <v>0</v>
      </c>
      <c r="BB107" s="87">
        <f t="shared" si="126"/>
        <v>0</v>
      </c>
      <c r="BC107" s="157">
        <f t="shared" si="127"/>
        <v>0</v>
      </c>
      <c r="BD107" s="177"/>
      <c r="BE107" s="182" t="e" cm="1">
        <f t="array" ref="BE107">IF(AT107="no inundation",0,(_xlfn.XLOOKUP(AT107,Depths,_xlfn.XLOOKUP($G107,Structures,StructureDamages),,-1)+(AT107-MAX(IF(Depths&lt;AT107,Depths)))*(_xlfn.XLOOKUP(AT107,Depths,_xlfn.XLOOKUP($G107,Structures,StructureDamages),,1)-_xlfn.XLOOKUP(AT107,Depths,_xlfn.XLOOKUP($G107,Structures,StructureDamages),,-1))/(MIN(IF(Depths&gt;AT107,Depths))-MAX(IF(Depths&lt;AT107,Depths))))*$P107)</f>
        <v>#N/A</v>
      </c>
      <c r="BF107" s="183" t="e" cm="1">
        <f t="array" ref="BF107">IF(AU107="no inundation",0,(_xlfn.XLOOKUP(AU107,Depths,_xlfn.XLOOKUP($G107,Structures,StructureDamages),,-1)+(AU107-MAX(IF(Depths&lt;AU107,Depths)))*(_xlfn.XLOOKUP(AU107,Depths,_xlfn.XLOOKUP($G107,Structures,StructureDamages),,1)-_xlfn.XLOOKUP(AU107,Depths,_xlfn.XLOOKUP($G107,Structures,StructureDamages),,-1))/(MIN(IF(Depths&gt;AU107,Depths))-MAX(IF(Depths&lt;AU107,Depths))))*$P107)</f>
        <v>#N/A</v>
      </c>
      <c r="BG107" s="183" t="e" cm="1">
        <f t="array" ref="BG107">IF(AV107="no inundation",0,(_xlfn.XLOOKUP(AV107,Depths,_xlfn.XLOOKUP($G107,Structures,StructureDamages),,-1)+(AV107-MAX(IF(Depths&lt;AV107,Depths)))*(_xlfn.XLOOKUP(AV107,Depths,_xlfn.XLOOKUP($G107,Structures,StructureDamages),,1)-_xlfn.XLOOKUP(AV107,Depths,_xlfn.XLOOKUP($G107,Structures,StructureDamages),,-1))/(MIN(IF(Depths&gt;AV107,Depths))-MAX(IF(Depths&lt;AV107,Depths))))*$P107)</f>
        <v>#N/A</v>
      </c>
      <c r="BH107" s="183" t="e" cm="1">
        <f t="array" ref="BH107">IF(AW107="no inundation",0,(_xlfn.XLOOKUP(AW107,Depths,_xlfn.XLOOKUP($G107,Structures,StructureDamages),,-1)+(AW107-MAX(IF(Depths&lt;AW107,Depths)))*(_xlfn.XLOOKUP(AW107,Depths,_xlfn.XLOOKUP($G107,Structures,StructureDamages),,1)-_xlfn.XLOOKUP(AW107,Depths,_xlfn.XLOOKUP($G107,Structures,StructureDamages),,-1))/(MIN(IF(Depths&gt;AW107,Depths))-MAX(IF(Depths&lt;AW107,Depths))))*$P107)</f>
        <v>#N/A</v>
      </c>
      <c r="BI107" s="183" t="e" cm="1">
        <f t="array" ref="BI107">IF(AX107="no inundation",0,(_xlfn.XLOOKUP(AX107,Depths,_xlfn.XLOOKUP($G107,Structures,StructureDamages),,-1)+(AX107-MAX(IF(Depths&lt;AX107,Depths)))*(_xlfn.XLOOKUP(AX107,Depths,_xlfn.XLOOKUP($G107,Structures,StructureDamages),,1)-_xlfn.XLOOKUP(AX107,Depths,_xlfn.XLOOKUP($G107,Structures,StructureDamages),,-1))/(MIN(IF(Depths&gt;AX107,Depths))-MAX(IF(Depths&lt;AX107,Depths))))*$P107)</f>
        <v>#N/A</v>
      </c>
      <c r="BJ107" s="183" t="e" cm="1">
        <f t="array" ref="BJ107">IF(AY107="no inundation",0,(_xlfn.XLOOKUP(AY107,Depths,_xlfn.XLOOKUP($G107,Structures,StructureDamages),,-1)+(AY107-MAX(IF(Depths&lt;AY107,Depths)))*(_xlfn.XLOOKUP(AY107,Depths,_xlfn.XLOOKUP($G107,Structures,StructureDamages),,1)-_xlfn.XLOOKUP(AY107,Depths,_xlfn.XLOOKUP($G107,Structures,StructureDamages),,-1))/(MIN(IF(Depths&gt;AY107,Depths))-MAX(IF(Depths&lt;AY107,Depths))))*$P107)</f>
        <v>#N/A</v>
      </c>
      <c r="BK107" s="183" t="e" cm="1">
        <f t="array" ref="BK107">IF(AZ107="no inundation",0,(_xlfn.XLOOKUP(AZ107,Depths,_xlfn.XLOOKUP($G107,Structures,StructureDamages),,-1)+(AZ107-MAX(IF(Depths&lt;AZ107,Depths)))*(_xlfn.XLOOKUP(AZ107,Depths,_xlfn.XLOOKUP($G107,Structures,StructureDamages),,1)-_xlfn.XLOOKUP(AZ107,Depths,_xlfn.XLOOKUP($G107,Structures,StructureDamages),,-1))/(MIN(IF(Depths&gt;AZ107,Depths))-MAX(IF(Depths&lt;AZ107,Depths))))*$P107)</f>
        <v>#N/A</v>
      </c>
      <c r="BL107" s="183" t="e" cm="1">
        <f t="array" ref="BL107">IF(BA107="no inundation",0,(_xlfn.XLOOKUP(BA107,Depths,_xlfn.XLOOKUP($G107,Structures,StructureDamages),,-1)+(BA107-MAX(IF(Depths&lt;BA107,Depths)))*(_xlfn.XLOOKUP(BA107,Depths,_xlfn.XLOOKUP($G107,Structures,StructureDamages),,1)-_xlfn.XLOOKUP(BA107,Depths,_xlfn.XLOOKUP($G107,Structures,StructureDamages),,-1))/(MIN(IF(Depths&gt;BA107,Depths))-MAX(IF(Depths&lt;BA107,Depths))))*$P107)</f>
        <v>#N/A</v>
      </c>
      <c r="BM107" s="183" t="e" cm="1">
        <f t="array" ref="BM107">IF(BB107="no inundation",0,(_xlfn.XLOOKUP(BB107,Depths,_xlfn.XLOOKUP($G107,Structures,StructureDamages),,-1)+(BB107-MAX(IF(Depths&lt;BB107,Depths)))*(_xlfn.XLOOKUP(BB107,Depths,_xlfn.XLOOKUP($G107,Structures,StructureDamages),,1)-_xlfn.XLOOKUP(BB107,Depths,_xlfn.XLOOKUP($G107,Structures,StructureDamages),,-1))/(MIN(IF(Depths&gt;BB107,Depths))-MAX(IF(Depths&lt;BB107,Depths))))*$P107)</f>
        <v>#N/A</v>
      </c>
      <c r="BN107" s="184" t="e" cm="1">
        <f t="array" ref="BN107">IF(BC107="no inundation",0,(_xlfn.XLOOKUP(BC107,Depths,_xlfn.XLOOKUP($G107,Structures,StructureDamages),,-1)+(BC107-MAX(IF(Depths&lt;BC107,Depths)))*(_xlfn.XLOOKUP(BC107,Depths,_xlfn.XLOOKUP($G107,Structures,StructureDamages),,1)-_xlfn.XLOOKUP(BC107,Depths,_xlfn.XLOOKUP($G107,Structures,StructureDamages),,-1))/(MIN(IF(Depths&gt;BC107,Depths))-MAX(IF(Depths&lt;BC107,Depths))))*$P107)</f>
        <v>#N/A</v>
      </c>
      <c r="BO107" s="185"/>
      <c r="BP107" s="182" t="e" cm="1">
        <f t="array" ref="BP107">IF(AT107="no inundation",0,(_xlfn.XLOOKUP(AT107,Depths,_xlfn.XLOOKUP($G107,Structures,ContentDamages),,-1)+(AT107-MAX(IF(Depths&lt;AT107,Depths)))*(_xlfn.XLOOKUP(AT107,Depths,_xlfn.XLOOKUP($G107,Structures,ContentDamages),,1)-_xlfn.XLOOKUP(AT107,Depths,_xlfn.XLOOKUP($G107,Structures,ContentDamages),,-1))/(MIN(IF(Depths&gt;AT107,Depths))-MAX(IF(Depths&lt;AT107,Depths))))*$R107)</f>
        <v>#N/A</v>
      </c>
      <c r="BQ107" s="183" t="e" cm="1">
        <f t="array" ref="BQ107">IF(AU107="no inundation",0,(_xlfn.XLOOKUP(AU107,Depths,_xlfn.XLOOKUP($G107,Structures,ContentDamages),,-1)+(AU107-MAX(IF(Depths&lt;AU107,Depths)))*(_xlfn.XLOOKUP(AU107,Depths,_xlfn.XLOOKUP($G107,Structures,ContentDamages),,1)-_xlfn.XLOOKUP(AU107,Depths,_xlfn.XLOOKUP($G107,Structures,ContentDamages),,-1))/(MIN(IF(Depths&gt;AU107,Depths))-MAX(IF(Depths&lt;AU107,Depths))))*$R107)</f>
        <v>#N/A</v>
      </c>
      <c r="BR107" s="183" t="e" cm="1">
        <f t="array" ref="BR107">IF(AV107="no inundation",0,(_xlfn.XLOOKUP(AV107,Depths,_xlfn.XLOOKUP($G107,Structures,ContentDamages),,-1)+(AV107-MAX(IF(Depths&lt;AV107,Depths)))*(_xlfn.XLOOKUP(AV107,Depths,_xlfn.XLOOKUP($G107,Structures,ContentDamages),,1)-_xlfn.XLOOKUP(AV107,Depths,_xlfn.XLOOKUP($G107,Structures,ContentDamages),,-1))/(MIN(IF(Depths&gt;AV107,Depths))-MAX(IF(Depths&lt;AV107,Depths))))*$R107)</f>
        <v>#N/A</v>
      </c>
      <c r="BS107" s="183" t="e" cm="1">
        <f t="array" ref="BS107">IF(AW107="no inundation",0,(_xlfn.XLOOKUP(AW107,Depths,_xlfn.XLOOKUP($G107,Structures,ContentDamages),,-1)+(AW107-MAX(IF(Depths&lt;AW107,Depths)))*(_xlfn.XLOOKUP(AW107,Depths,_xlfn.XLOOKUP($G107,Structures,ContentDamages),,1)-_xlfn.XLOOKUP(AW107,Depths,_xlfn.XLOOKUP($G107,Structures,ContentDamages),,-1))/(MIN(IF(Depths&gt;AW107,Depths))-MAX(IF(Depths&lt;AW107,Depths))))*$R107)</f>
        <v>#N/A</v>
      </c>
      <c r="BT107" s="183" t="e" cm="1">
        <f t="array" ref="BT107">IF(AX107="no inundation",0,(_xlfn.XLOOKUP(AX107,Depths,_xlfn.XLOOKUP($G107,Structures,ContentDamages),,-1)+(AX107-MAX(IF(Depths&lt;AX107,Depths)))*(_xlfn.XLOOKUP(AX107,Depths,_xlfn.XLOOKUP($G107,Structures,ContentDamages),,1)-_xlfn.XLOOKUP(AX107,Depths,_xlfn.XLOOKUP($G107,Structures,ContentDamages),,-1))/(MIN(IF(Depths&gt;AX107,Depths))-MAX(IF(Depths&lt;AX107,Depths))))*$R107)</f>
        <v>#N/A</v>
      </c>
      <c r="BU107" s="183" t="e" cm="1">
        <f t="array" ref="BU107">IF(AY107="no inundation",0,(_xlfn.XLOOKUP(AY107,Depths,_xlfn.XLOOKUP($G107,Structures,ContentDamages),,-1)+(AY107-MAX(IF(Depths&lt;AY107,Depths)))*(_xlfn.XLOOKUP(AY107,Depths,_xlfn.XLOOKUP($G107,Structures,ContentDamages),,1)-_xlfn.XLOOKUP(AY107,Depths,_xlfn.XLOOKUP($G107,Structures,ContentDamages),,-1))/(MIN(IF(Depths&gt;AY107,Depths))-MAX(IF(Depths&lt;AY107,Depths))))*$R107)</f>
        <v>#N/A</v>
      </c>
      <c r="BV107" s="183" t="e" cm="1">
        <f t="array" ref="BV107">IF(AZ107="no inundation",0,(_xlfn.XLOOKUP(AZ107,Depths,_xlfn.XLOOKUP($G107,Structures,ContentDamages),,-1)+(AZ107-MAX(IF(Depths&lt;AZ107,Depths)))*(_xlfn.XLOOKUP(AZ107,Depths,_xlfn.XLOOKUP($G107,Structures,ContentDamages),,1)-_xlfn.XLOOKUP(AZ107,Depths,_xlfn.XLOOKUP($G107,Structures,ContentDamages),,-1))/(MIN(IF(Depths&gt;AZ107,Depths))-MAX(IF(Depths&lt;AZ107,Depths))))*$R107)</f>
        <v>#N/A</v>
      </c>
      <c r="BW107" s="183" t="e" cm="1">
        <f t="array" ref="BW107">IF(BA107="no inundation",0,(_xlfn.XLOOKUP(BA107,Depths,_xlfn.XLOOKUP($G107,Structures,ContentDamages),,-1)+(BA107-MAX(IF(Depths&lt;BA107,Depths)))*(_xlfn.XLOOKUP(BA107,Depths,_xlfn.XLOOKUP($G107,Structures,ContentDamages),,1)-_xlfn.XLOOKUP(BA107,Depths,_xlfn.XLOOKUP($G107,Structures,ContentDamages),,-1))/(MIN(IF(Depths&gt;BA107,Depths))-MAX(IF(Depths&lt;BA107,Depths))))*$R107)</f>
        <v>#N/A</v>
      </c>
      <c r="BX107" s="183" t="e" cm="1">
        <f t="array" ref="BX107">IF(BB107="no inundation",0,(_xlfn.XLOOKUP(BB107,Depths,_xlfn.XLOOKUP($G107,Structures,ContentDamages),,-1)+(BB107-MAX(IF(Depths&lt;BB107,Depths)))*(_xlfn.XLOOKUP(BB107,Depths,_xlfn.XLOOKUP($G107,Structures,ContentDamages),,1)-_xlfn.XLOOKUP(BB107,Depths,_xlfn.XLOOKUP($G107,Structures,ContentDamages),,-1))/(MIN(IF(Depths&gt;BB107,Depths))-MAX(IF(Depths&lt;BB107,Depths))))*$R107)</f>
        <v>#N/A</v>
      </c>
      <c r="BY107" s="183" t="e" cm="1">
        <f t="array" ref="BY107">IF(BC107="no inundation",0,(_xlfn.XLOOKUP(BC107,Depths,_xlfn.XLOOKUP($G107,Structures,ContentDamages),,-1)+(BC107-MAX(IF(Depths&lt;BC107,Depths)))*(_xlfn.XLOOKUP(BC107,Depths,_xlfn.XLOOKUP($G107,Structures,ContentDamages),,1)-_xlfn.XLOOKUP(BC107,Depths,_xlfn.XLOOKUP($G107,Structures,ContentDamages),,-1))/(MIN(IF(Depths&gt;BC107,Depths))-MAX(IF(Depths&lt;BC107,Depths))))*$R107)</f>
        <v>#N/A</v>
      </c>
      <c r="BZ107" s="181"/>
      <c r="CA107" s="182" t="e">
        <f t="shared" si="128"/>
        <v>#N/A</v>
      </c>
      <c r="CB107" s="183" t="e">
        <f t="shared" si="129"/>
        <v>#N/A</v>
      </c>
      <c r="CC107" s="183" t="e">
        <f t="shared" si="130"/>
        <v>#N/A</v>
      </c>
      <c r="CD107" s="183" t="e">
        <f t="shared" si="131"/>
        <v>#N/A</v>
      </c>
      <c r="CE107" s="183" t="e">
        <f t="shared" si="132"/>
        <v>#N/A</v>
      </c>
      <c r="CF107" s="183" t="e">
        <f t="shared" si="133"/>
        <v>#N/A</v>
      </c>
      <c r="CG107" s="183" t="e">
        <f t="shared" si="134"/>
        <v>#N/A</v>
      </c>
      <c r="CH107" s="183" t="e">
        <f t="shared" si="135"/>
        <v>#N/A</v>
      </c>
      <c r="CI107" s="183" t="e">
        <f t="shared" si="136"/>
        <v>#N/A</v>
      </c>
      <c r="CJ107" s="184" t="e">
        <f t="shared" si="137"/>
        <v>#N/A</v>
      </c>
      <c r="CK107" s="177"/>
    </row>
    <row r="108" spans="5:89" ht="16.5" customHeight="1" x14ac:dyDescent="0.35">
      <c r="E108" s="33" t="s">
        <v>3</v>
      </c>
      <c r="F108" s="35" t="s">
        <v>3</v>
      </c>
      <c r="G108" s="10" t="s">
        <v>200</v>
      </c>
      <c r="H108" s="11" t="s">
        <v>200</v>
      </c>
      <c r="I108" s="12"/>
      <c r="J108" s="14"/>
      <c r="K108" s="26"/>
      <c r="L108" s="12"/>
      <c r="M108" s="14"/>
      <c r="N108" s="138"/>
      <c r="O108" s="140"/>
      <c r="P108" s="195">
        <f t="shared" si="106"/>
        <v>0</v>
      </c>
      <c r="Q108" s="20" t="e">
        <f>_xlfn.XLOOKUP(G108,'Content to Structure Ratios'!$D$3:$D$55,'Content to Structure Ratios'!$E$3:$E$55)</f>
        <v>#N/A</v>
      </c>
      <c r="R108" s="183" t="e">
        <f t="shared" si="107"/>
        <v>#N/A</v>
      </c>
      <c r="S108" s="13"/>
      <c r="T108" s="14"/>
      <c r="U108" s="15"/>
      <c r="V108" s="179">
        <f t="shared" si="138"/>
        <v>0</v>
      </c>
      <c r="W108" s="192"/>
      <c r="X108" s="22"/>
      <c r="Y108" s="16"/>
      <c r="Z108" s="16"/>
      <c r="AA108" s="16"/>
      <c r="AB108" s="16"/>
      <c r="AC108" s="16"/>
      <c r="AD108" s="16"/>
      <c r="AE108" s="16"/>
      <c r="AF108" s="16"/>
      <c r="AG108" s="16"/>
      <c r="AH108" s="177"/>
      <c r="AI108" s="178">
        <f t="shared" si="109"/>
        <v>0</v>
      </c>
      <c r="AJ108" s="179">
        <f t="shared" si="108"/>
        <v>0</v>
      </c>
      <c r="AK108" s="179">
        <f t="shared" si="110"/>
        <v>0</v>
      </c>
      <c r="AL108" s="179">
        <f t="shared" si="111"/>
        <v>0</v>
      </c>
      <c r="AM108" s="179">
        <f t="shared" si="112"/>
        <v>0</v>
      </c>
      <c r="AN108" s="179">
        <f t="shared" si="113"/>
        <v>0</v>
      </c>
      <c r="AO108" s="179">
        <f t="shared" si="114"/>
        <v>0</v>
      </c>
      <c r="AP108" s="179">
        <f t="shared" si="115"/>
        <v>0</v>
      </c>
      <c r="AQ108" s="179">
        <f t="shared" si="116"/>
        <v>0</v>
      </c>
      <c r="AR108" s="180">
        <f t="shared" si="117"/>
        <v>0</v>
      </c>
      <c r="AS108" s="181"/>
      <c r="AT108" s="166">
        <f t="shared" si="118"/>
        <v>0</v>
      </c>
      <c r="AU108" s="87">
        <f t="shared" si="119"/>
        <v>0</v>
      </c>
      <c r="AV108" s="87">
        <f t="shared" si="120"/>
        <v>0</v>
      </c>
      <c r="AW108" s="87">
        <f t="shared" si="121"/>
        <v>0</v>
      </c>
      <c r="AX108" s="87">
        <f t="shared" si="122"/>
        <v>0</v>
      </c>
      <c r="AY108" s="87">
        <f t="shared" si="123"/>
        <v>0</v>
      </c>
      <c r="AZ108" s="87">
        <f t="shared" si="124"/>
        <v>0</v>
      </c>
      <c r="BA108" s="87">
        <f t="shared" si="125"/>
        <v>0</v>
      </c>
      <c r="BB108" s="87">
        <f t="shared" si="126"/>
        <v>0</v>
      </c>
      <c r="BC108" s="157">
        <f t="shared" si="127"/>
        <v>0</v>
      </c>
      <c r="BD108" s="177"/>
      <c r="BE108" s="182" t="e" cm="1">
        <f t="array" ref="BE108">IF(AT108="no inundation",0,(_xlfn.XLOOKUP(AT108,Depths,_xlfn.XLOOKUP($G108,Structures,StructureDamages),,-1)+(AT108-MAX(IF(Depths&lt;AT108,Depths)))*(_xlfn.XLOOKUP(AT108,Depths,_xlfn.XLOOKUP($G108,Structures,StructureDamages),,1)-_xlfn.XLOOKUP(AT108,Depths,_xlfn.XLOOKUP($G108,Structures,StructureDamages),,-1))/(MIN(IF(Depths&gt;AT108,Depths))-MAX(IF(Depths&lt;AT108,Depths))))*$P108)</f>
        <v>#N/A</v>
      </c>
      <c r="BF108" s="183" t="e" cm="1">
        <f t="array" ref="BF108">IF(AU108="no inundation",0,(_xlfn.XLOOKUP(AU108,Depths,_xlfn.XLOOKUP($G108,Structures,StructureDamages),,-1)+(AU108-MAX(IF(Depths&lt;AU108,Depths)))*(_xlfn.XLOOKUP(AU108,Depths,_xlfn.XLOOKUP($G108,Structures,StructureDamages),,1)-_xlfn.XLOOKUP(AU108,Depths,_xlfn.XLOOKUP($G108,Structures,StructureDamages),,-1))/(MIN(IF(Depths&gt;AU108,Depths))-MAX(IF(Depths&lt;AU108,Depths))))*$P108)</f>
        <v>#N/A</v>
      </c>
      <c r="BG108" s="183" t="e" cm="1">
        <f t="array" ref="BG108">IF(AV108="no inundation",0,(_xlfn.XLOOKUP(AV108,Depths,_xlfn.XLOOKUP($G108,Structures,StructureDamages),,-1)+(AV108-MAX(IF(Depths&lt;AV108,Depths)))*(_xlfn.XLOOKUP(AV108,Depths,_xlfn.XLOOKUP($G108,Structures,StructureDamages),,1)-_xlfn.XLOOKUP(AV108,Depths,_xlfn.XLOOKUP($G108,Structures,StructureDamages),,-1))/(MIN(IF(Depths&gt;AV108,Depths))-MAX(IF(Depths&lt;AV108,Depths))))*$P108)</f>
        <v>#N/A</v>
      </c>
      <c r="BH108" s="183" t="e" cm="1">
        <f t="array" ref="BH108">IF(AW108="no inundation",0,(_xlfn.XLOOKUP(AW108,Depths,_xlfn.XLOOKUP($G108,Structures,StructureDamages),,-1)+(AW108-MAX(IF(Depths&lt;AW108,Depths)))*(_xlfn.XLOOKUP(AW108,Depths,_xlfn.XLOOKUP($G108,Structures,StructureDamages),,1)-_xlfn.XLOOKUP(AW108,Depths,_xlfn.XLOOKUP($G108,Structures,StructureDamages),,-1))/(MIN(IF(Depths&gt;AW108,Depths))-MAX(IF(Depths&lt;AW108,Depths))))*$P108)</f>
        <v>#N/A</v>
      </c>
      <c r="BI108" s="183" t="e" cm="1">
        <f t="array" ref="BI108">IF(AX108="no inundation",0,(_xlfn.XLOOKUP(AX108,Depths,_xlfn.XLOOKUP($G108,Structures,StructureDamages),,-1)+(AX108-MAX(IF(Depths&lt;AX108,Depths)))*(_xlfn.XLOOKUP(AX108,Depths,_xlfn.XLOOKUP($G108,Structures,StructureDamages),,1)-_xlfn.XLOOKUP(AX108,Depths,_xlfn.XLOOKUP($G108,Structures,StructureDamages),,-1))/(MIN(IF(Depths&gt;AX108,Depths))-MAX(IF(Depths&lt;AX108,Depths))))*$P108)</f>
        <v>#N/A</v>
      </c>
      <c r="BJ108" s="183" t="e" cm="1">
        <f t="array" ref="BJ108">IF(AY108="no inundation",0,(_xlfn.XLOOKUP(AY108,Depths,_xlfn.XLOOKUP($G108,Structures,StructureDamages),,-1)+(AY108-MAX(IF(Depths&lt;AY108,Depths)))*(_xlfn.XLOOKUP(AY108,Depths,_xlfn.XLOOKUP($G108,Structures,StructureDamages),,1)-_xlfn.XLOOKUP(AY108,Depths,_xlfn.XLOOKUP($G108,Structures,StructureDamages),,-1))/(MIN(IF(Depths&gt;AY108,Depths))-MAX(IF(Depths&lt;AY108,Depths))))*$P108)</f>
        <v>#N/A</v>
      </c>
      <c r="BK108" s="183" t="e" cm="1">
        <f t="array" ref="BK108">IF(AZ108="no inundation",0,(_xlfn.XLOOKUP(AZ108,Depths,_xlfn.XLOOKUP($G108,Structures,StructureDamages),,-1)+(AZ108-MAX(IF(Depths&lt;AZ108,Depths)))*(_xlfn.XLOOKUP(AZ108,Depths,_xlfn.XLOOKUP($G108,Structures,StructureDamages),,1)-_xlfn.XLOOKUP(AZ108,Depths,_xlfn.XLOOKUP($G108,Structures,StructureDamages),,-1))/(MIN(IF(Depths&gt;AZ108,Depths))-MAX(IF(Depths&lt;AZ108,Depths))))*$P108)</f>
        <v>#N/A</v>
      </c>
      <c r="BL108" s="183" t="e" cm="1">
        <f t="array" ref="BL108">IF(BA108="no inundation",0,(_xlfn.XLOOKUP(BA108,Depths,_xlfn.XLOOKUP($G108,Structures,StructureDamages),,-1)+(BA108-MAX(IF(Depths&lt;BA108,Depths)))*(_xlfn.XLOOKUP(BA108,Depths,_xlfn.XLOOKUP($G108,Structures,StructureDamages),,1)-_xlfn.XLOOKUP(BA108,Depths,_xlfn.XLOOKUP($G108,Structures,StructureDamages),,-1))/(MIN(IF(Depths&gt;BA108,Depths))-MAX(IF(Depths&lt;BA108,Depths))))*$P108)</f>
        <v>#N/A</v>
      </c>
      <c r="BM108" s="183" t="e" cm="1">
        <f t="array" ref="BM108">IF(BB108="no inundation",0,(_xlfn.XLOOKUP(BB108,Depths,_xlfn.XLOOKUP($G108,Structures,StructureDamages),,-1)+(BB108-MAX(IF(Depths&lt;BB108,Depths)))*(_xlfn.XLOOKUP(BB108,Depths,_xlfn.XLOOKUP($G108,Structures,StructureDamages),,1)-_xlfn.XLOOKUP(BB108,Depths,_xlfn.XLOOKUP($G108,Structures,StructureDamages),,-1))/(MIN(IF(Depths&gt;BB108,Depths))-MAX(IF(Depths&lt;BB108,Depths))))*$P108)</f>
        <v>#N/A</v>
      </c>
      <c r="BN108" s="184" t="e" cm="1">
        <f t="array" ref="BN108">IF(BC108="no inundation",0,(_xlfn.XLOOKUP(BC108,Depths,_xlfn.XLOOKUP($G108,Structures,StructureDamages),,-1)+(BC108-MAX(IF(Depths&lt;BC108,Depths)))*(_xlfn.XLOOKUP(BC108,Depths,_xlfn.XLOOKUP($G108,Structures,StructureDamages),,1)-_xlfn.XLOOKUP(BC108,Depths,_xlfn.XLOOKUP($G108,Structures,StructureDamages),,-1))/(MIN(IF(Depths&gt;BC108,Depths))-MAX(IF(Depths&lt;BC108,Depths))))*$P108)</f>
        <v>#N/A</v>
      </c>
      <c r="BO108" s="185"/>
      <c r="BP108" s="182" t="e" cm="1">
        <f t="array" ref="BP108">IF(AT108="no inundation",0,(_xlfn.XLOOKUP(AT108,Depths,_xlfn.XLOOKUP($G108,Structures,ContentDamages),,-1)+(AT108-MAX(IF(Depths&lt;AT108,Depths)))*(_xlfn.XLOOKUP(AT108,Depths,_xlfn.XLOOKUP($G108,Structures,ContentDamages),,1)-_xlfn.XLOOKUP(AT108,Depths,_xlfn.XLOOKUP($G108,Structures,ContentDamages),,-1))/(MIN(IF(Depths&gt;AT108,Depths))-MAX(IF(Depths&lt;AT108,Depths))))*$R108)</f>
        <v>#N/A</v>
      </c>
      <c r="BQ108" s="183" t="e" cm="1">
        <f t="array" ref="BQ108">IF(AU108="no inundation",0,(_xlfn.XLOOKUP(AU108,Depths,_xlfn.XLOOKUP($G108,Structures,ContentDamages),,-1)+(AU108-MAX(IF(Depths&lt;AU108,Depths)))*(_xlfn.XLOOKUP(AU108,Depths,_xlfn.XLOOKUP($G108,Structures,ContentDamages),,1)-_xlfn.XLOOKUP(AU108,Depths,_xlfn.XLOOKUP($G108,Structures,ContentDamages),,-1))/(MIN(IF(Depths&gt;AU108,Depths))-MAX(IF(Depths&lt;AU108,Depths))))*$R108)</f>
        <v>#N/A</v>
      </c>
      <c r="BR108" s="183" t="e" cm="1">
        <f t="array" ref="BR108">IF(AV108="no inundation",0,(_xlfn.XLOOKUP(AV108,Depths,_xlfn.XLOOKUP($G108,Structures,ContentDamages),,-1)+(AV108-MAX(IF(Depths&lt;AV108,Depths)))*(_xlfn.XLOOKUP(AV108,Depths,_xlfn.XLOOKUP($G108,Structures,ContentDamages),,1)-_xlfn.XLOOKUP(AV108,Depths,_xlfn.XLOOKUP($G108,Structures,ContentDamages),,-1))/(MIN(IF(Depths&gt;AV108,Depths))-MAX(IF(Depths&lt;AV108,Depths))))*$R108)</f>
        <v>#N/A</v>
      </c>
      <c r="BS108" s="183" t="e" cm="1">
        <f t="array" ref="BS108">IF(AW108="no inundation",0,(_xlfn.XLOOKUP(AW108,Depths,_xlfn.XLOOKUP($G108,Structures,ContentDamages),,-1)+(AW108-MAX(IF(Depths&lt;AW108,Depths)))*(_xlfn.XLOOKUP(AW108,Depths,_xlfn.XLOOKUP($G108,Structures,ContentDamages),,1)-_xlfn.XLOOKUP(AW108,Depths,_xlfn.XLOOKUP($G108,Structures,ContentDamages),,-1))/(MIN(IF(Depths&gt;AW108,Depths))-MAX(IF(Depths&lt;AW108,Depths))))*$R108)</f>
        <v>#N/A</v>
      </c>
      <c r="BT108" s="183" t="e" cm="1">
        <f t="array" ref="BT108">IF(AX108="no inundation",0,(_xlfn.XLOOKUP(AX108,Depths,_xlfn.XLOOKUP($G108,Structures,ContentDamages),,-1)+(AX108-MAX(IF(Depths&lt;AX108,Depths)))*(_xlfn.XLOOKUP(AX108,Depths,_xlfn.XLOOKUP($G108,Structures,ContentDamages),,1)-_xlfn.XLOOKUP(AX108,Depths,_xlfn.XLOOKUP($G108,Structures,ContentDamages),,-1))/(MIN(IF(Depths&gt;AX108,Depths))-MAX(IF(Depths&lt;AX108,Depths))))*$R108)</f>
        <v>#N/A</v>
      </c>
      <c r="BU108" s="183" t="e" cm="1">
        <f t="array" ref="BU108">IF(AY108="no inundation",0,(_xlfn.XLOOKUP(AY108,Depths,_xlfn.XLOOKUP($G108,Structures,ContentDamages),,-1)+(AY108-MAX(IF(Depths&lt;AY108,Depths)))*(_xlfn.XLOOKUP(AY108,Depths,_xlfn.XLOOKUP($G108,Structures,ContentDamages),,1)-_xlfn.XLOOKUP(AY108,Depths,_xlfn.XLOOKUP($G108,Structures,ContentDamages),,-1))/(MIN(IF(Depths&gt;AY108,Depths))-MAX(IF(Depths&lt;AY108,Depths))))*$R108)</f>
        <v>#N/A</v>
      </c>
      <c r="BV108" s="183" t="e" cm="1">
        <f t="array" ref="BV108">IF(AZ108="no inundation",0,(_xlfn.XLOOKUP(AZ108,Depths,_xlfn.XLOOKUP($G108,Structures,ContentDamages),,-1)+(AZ108-MAX(IF(Depths&lt;AZ108,Depths)))*(_xlfn.XLOOKUP(AZ108,Depths,_xlfn.XLOOKUP($G108,Structures,ContentDamages),,1)-_xlfn.XLOOKUP(AZ108,Depths,_xlfn.XLOOKUP($G108,Structures,ContentDamages),,-1))/(MIN(IF(Depths&gt;AZ108,Depths))-MAX(IF(Depths&lt;AZ108,Depths))))*$R108)</f>
        <v>#N/A</v>
      </c>
      <c r="BW108" s="183" t="e" cm="1">
        <f t="array" ref="BW108">IF(BA108="no inundation",0,(_xlfn.XLOOKUP(BA108,Depths,_xlfn.XLOOKUP($G108,Structures,ContentDamages),,-1)+(BA108-MAX(IF(Depths&lt;BA108,Depths)))*(_xlfn.XLOOKUP(BA108,Depths,_xlfn.XLOOKUP($G108,Structures,ContentDamages),,1)-_xlfn.XLOOKUP(BA108,Depths,_xlfn.XLOOKUP($G108,Structures,ContentDamages),,-1))/(MIN(IF(Depths&gt;BA108,Depths))-MAX(IF(Depths&lt;BA108,Depths))))*$R108)</f>
        <v>#N/A</v>
      </c>
      <c r="BX108" s="183" t="e" cm="1">
        <f t="array" ref="BX108">IF(BB108="no inundation",0,(_xlfn.XLOOKUP(BB108,Depths,_xlfn.XLOOKUP($G108,Structures,ContentDamages),,-1)+(BB108-MAX(IF(Depths&lt;BB108,Depths)))*(_xlfn.XLOOKUP(BB108,Depths,_xlfn.XLOOKUP($G108,Structures,ContentDamages),,1)-_xlfn.XLOOKUP(BB108,Depths,_xlfn.XLOOKUP($G108,Structures,ContentDamages),,-1))/(MIN(IF(Depths&gt;BB108,Depths))-MAX(IF(Depths&lt;BB108,Depths))))*$R108)</f>
        <v>#N/A</v>
      </c>
      <c r="BY108" s="183" t="e" cm="1">
        <f t="array" ref="BY108">IF(BC108="no inundation",0,(_xlfn.XLOOKUP(BC108,Depths,_xlfn.XLOOKUP($G108,Structures,ContentDamages),,-1)+(BC108-MAX(IF(Depths&lt;BC108,Depths)))*(_xlfn.XLOOKUP(BC108,Depths,_xlfn.XLOOKUP($G108,Structures,ContentDamages),,1)-_xlfn.XLOOKUP(BC108,Depths,_xlfn.XLOOKUP($G108,Structures,ContentDamages),,-1))/(MIN(IF(Depths&gt;BC108,Depths))-MAX(IF(Depths&lt;BC108,Depths))))*$R108)</f>
        <v>#N/A</v>
      </c>
      <c r="BZ108" s="181"/>
      <c r="CA108" s="182" t="e">
        <f t="shared" si="128"/>
        <v>#N/A</v>
      </c>
      <c r="CB108" s="183" t="e">
        <f t="shared" si="129"/>
        <v>#N/A</v>
      </c>
      <c r="CC108" s="183" t="e">
        <f t="shared" si="130"/>
        <v>#N/A</v>
      </c>
      <c r="CD108" s="183" t="e">
        <f t="shared" si="131"/>
        <v>#N/A</v>
      </c>
      <c r="CE108" s="183" t="e">
        <f t="shared" si="132"/>
        <v>#N/A</v>
      </c>
      <c r="CF108" s="183" t="e">
        <f t="shared" si="133"/>
        <v>#N/A</v>
      </c>
      <c r="CG108" s="183" t="e">
        <f t="shared" si="134"/>
        <v>#N/A</v>
      </c>
      <c r="CH108" s="183" t="e">
        <f t="shared" si="135"/>
        <v>#N/A</v>
      </c>
      <c r="CI108" s="183" t="e">
        <f t="shared" si="136"/>
        <v>#N/A</v>
      </c>
      <c r="CJ108" s="184" t="e">
        <f t="shared" si="137"/>
        <v>#N/A</v>
      </c>
      <c r="CK108" s="177"/>
    </row>
    <row r="109" spans="5:89" ht="16.5" customHeight="1" x14ac:dyDescent="0.35">
      <c r="E109" s="33" t="s">
        <v>3</v>
      </c>
      <c r="F109" s="35" t="s">
        <v>3</v>
      </c>
      <c r="G109" s="10" t="s">
        <v>200</v>
      </c>
      <c r="H109" s="11" t="s">
        <v>200</v>
      </c>
      <c r="I109" s="12"/>
      <c r="J109" s="14"/>
      <c r="K109" s="26"/>
      <c r="L109" s="12"/>
      <c r="M109" s="14"/>
      <c r="N109" s="138"/>
      <c r="O109" s="140"/>
      <c r="P109" s="195">
        <f t="shared" si="106"/>
        <v>0</v>
      </c>
      <c r="Q109" s="20" t="e">
        <f>_xlfn.XLOOKUP(G109,'Content to Structure Ratios'!$D$3:$D$55,'Content to Structure Ratios'!$E$3:$E$55)</f>
        <v>#N/A</v>
      </c>
      <c r="R109" s="183" t="e">
        <f t="shared" si="107"/>
        <v>#N/A</v>
      </c>
      <c r="S109" s="13"/>
      <c r="T109" s="14"/>
      <c r="U109" s="15"/>
      <c r="V109" s="179">
        <f t="shared" si="138"/>
        <v>0</v>
      </c>
      <c r="W109" s="192"/>
      <c r="X109" s="22"/>
      <c r="Y109" s="16"/>
      <c r="Z109" s="16"/>
      <c r="AA109" s="16"/>
      <c r="AB109" s="16"/>
      <c r="AC109" s="16"/>
      <c r="AD109" s="16"/>
      <c r="AE109" s="16"/>
      <c r="AF109" s="16"/>
      <c r="AG109" s="16"/>
      <c r="AH109" s="177"/>
      <c r="AI109" s="178">
        <f t="shared" si="109"/>
        <v>0</v>
      </c>
      <c r="AJ109" s="179">
        <f t="shared" si="108"/>
        <v>0</v>
      </c>
      <c r="AK109" s="179">
        <f t="shared" si="110"/>
        <v>0</v>
      </c>
      <c r="AL109" s="179">
        <f t="shared" si="111"/>
        <v>0</v>
      </c>
      <c r="AM109" s="179">
        <f t="shared" si="112"/>
        <v>0</v>
      </c>
      <c r="AN109" s="179">
        <f t="shared" si="113"/>
        <v>0</v>
      </c>
      <c r="AO109" s="179">
        <f t="shared" si="114"/>
        <v>0</v>
      </c>
      <c r="AP109" s="179">
        <f t="shared" si="115"/>
        <v>0</v>
      </c>
      <c r="AQ109" s="179">
        <f t="shared" si="116"/>
        <v>0</v>
      </c>
      <c r="AR109" s="180">
        <f t="shared" si="117"/>
        <v>0</v>
      </c>
      <c r="AS109" s="181"/>
      <c r="AT109" s="166">
        <f t="shared" si="118"/>
        <v>0</v>
      </c>
      <c r="AU109" s="87">
        <f t="shared" si="119"/>
        <v>0</v>
      </c>
      <c r="AV109" s="87">
        <f t="shared" si="120"/>
        <v>0</v>
      </c>
      <c r="AW109" s="87">
        <f t="shared" si="121"/>
        <v>0</v>
      </c>
      <c r="AX109" s="87">
        <f t="shared" si="122"/>
        <v>0</v>
      </c>
      <c r="AY109" s="87">
        <f t="shared" si="123"/>
        <v>0</v>
      </c>
      <c r="AZ109" s="87">
        <f t="shared" si="124"/>
        <v>0</v>
      </c>
      <c r="BA109" s="87">
        <f t="shared" si="125"/>
        <v>0</v>
      </c>
      <c r="BB109" s="87">
        <f t="shared" si="126"/>
        <v>0</v>
      </c>
      <c r="BC109" s="157">
        <f t="shared" si="127"/>
        <v>0</v>
      </c>
      <c r="BD109" s="177"/>
      <c r="BE109" s="182" t="e" cm="1">
        <f t="array" ref="BE109">IF(AT109="no inundation",0,(_xlfn.XLOOKUP(AT109,Depths,_xlfn.XLOOKUP($G109,Structures,StructureDamages),,-1)+(AT109-MAX(IF(Depths&lt;AT109,Depths)))*(_xlfn.XLOOKUP(AT109,Depths,_xlfn.XLOOKUP($G109,Structures,StructureDamages),,1)-_xlfn.XLOOKUP(AT109,Depths,_xlfn.XLOOKUP($G109,Structures,StructureDamages),,-1))/(MIN(IF(Depths&gt;AT109,Depths))-MAX(IF(Depths&lt;AT109,Depths))))*$P109)</f>
        <v>#N/A</v>
      </c>
      <c r="BF109" s="183" t="e" cm="1">
        <f t="array" ref="BF109">IF(AU109="no inundation",0,(_xlfn.XLOOKUP(AU109,Depths,_xlfn.XLOOKUP($G109,Structures,StructureDamages),,-1)+(AU109-MAX(IF(Depths&lt;AU109,Depths)))*(_xlfn.XLOOKUP(AU109,Depths,_xlfn.XLOOKUP($G109,Structures,StructureDamages),,1)-_xlfn.XLOOKUP(AU109,Depths,_xlfn.XLOOKUP($G109,Structures,StructureDamages),,-1))/(MIN(IF(Depths&gt;AU109,Depths))-MAX(IF(Depths&lt;AU109,Depths))))*$P109)</f>
        <v>#N/A</v>
      </c>
      <c r="BG109" s="183" t="e" cm="1">
        <f t="array" ref="BG109">IF(AV109="no inundation",0,(_xlfn.XLOOKUP(AV109,Depths,_xlfn.XLOOKUP($G109,Structures,StructureDamages),,-1)+(AV109-MAX(IF(Depths&lt;AV109,Depths)))*(_xlfn.XLOOKUP(AV109,Depths,_xlfn.XLOOKUP($G109,Structures,StructureDamages),,1)-_xlfn.XLOOKUP(AV109,Depths,_xlfn.XLOOKUP($G109,Structures,StructureDamages),,-1))/(MIN(IF(Depths&gt;AV109,Depths))-MAX(IF(Depths&lt;AV109,Depths))))*$P109)</f>
        <v>#N/A</v>
      </c>
      <c r="BH109" s="183" t="e" cm="1">
        <f t="array" ref="BH109">IF(AW109="no inundation",0,(_xlfn.XLOOKUP(AW109,Depths,_xlfn.XLOOKUP($G109,Structures,StructureDamages),,-1)+(AW109-MAX(IF(Depths&lt;AW109,Depths)))*(_xlfn.XLOOKUP(AW109,Depths,_xlfn.XLOOKUP($G109,Structures,StructureDamages),,1)-_xlfn.XLOOKUP(AW109,Depths,_xlfn.XLOOKUP($G109,Structures,StructureDamages),,-1))/(MIN(IF(Depths&gt;AW109,Depths))-MAX(IF(Depths&lt;AW109,Depths))))*$P109)</f>
        <v>#N/A</v>
      </c>
      <c r="BI109" s="183" t="e" cm="1">
        <f t="array" ref="BI109">IF(AX109="no inundation",0,(_xlfn.XLOOKUP(AX109,Depths,_xlfn.XLOOKUP($G109,Structures,StructureDamages),,-1)+(AX109-MAX(IF(Depths&lt;AX109,Depths)))*(_xlfn.XLOOKUP(AX109,Depths,_xlfn.XLOOKUP($G109,Structures,StructureDamages),,1)-_xlfn.XLOOKUP(AX109,Depths,_xlfn.XLOOKUP($G109,Structures,StructureDamages),,-1))/(MIN(IF(Depths&gt;AX109,Depths))-MAX(IF(Depths&lt;AX109,Depths))))*$P109)</f>
        <v>#N/A</v>
      </c>
      <c r="BJ109" s="183" t="e" cm="1">
        <f t="array" ref="BJ109">IF(AY109="no inundation",0,(_xlfn.XLOOKUP(AY109,Depths,_xlfn.XLOOKUP($G109,Structures,StructureDamages),,-1)+(AY109-MAX(IF(Depths&lt;AY109,Depths)))*(_xlfn.XLOOKUP(AY109,Depths,_xlfn.XLOOKUP($G109,Structures,StructureDamages),,1)-_xlfn.XLOOKUP(AY109,Depths,_xlfn.XLOOKUP($G109,Structures,StructureDamages),,-1))/(MIN(IF(Depths&gt;AY109,Depths))-MAX(IF(Depths&lt;AY109,Depths))))*$P109)</f>
        <v>#N/A</v>
      </c>
      <c r="BK109" s="183" t="e" cm="1">
        <f t="array" ref="BK109">IF(AZ109="no inundation",0,(_xlfn.XLOOKUP(AZ109,Depths,_xlfn.XLOOKUP($G109,Structures,StructureDamages),,-1)+(AZ109-MAX(IF(Depths&lt;AZ109,Depths)))*(_xlfn.XLOOKUP(AZ109,Depths,_xlfn.XLOOKUP($G109,Structures,StructureDamages),,1)-_xlfn.XLOOKUP(AZ109,Depths,_xlfn.XLOOKUP($G109,Structures,StructureDamages),,-1))/(MIN(IF(Depths&gt;AZ109,Depths))-MAX(IF(Depths&lt;AZ109,Depths))))*$P109)</f>
        <v>#N/A</v>
      </c>
      <c r="BL109" s="183" t="e" cm="1">
        <f t="array" ref="BL109">IF(BA109="no inundation",0,(_xlfn.XLOOKUP(BA109,Depths,_xlfn.XLOOKUP($G109,Structures,StructureDamages),,-1)+(BA109-MAX(IF(Depths&lt;BA109,Depths)))*(_xlfn.XLOOKUP(BA109,Depths,_xlfn.XLOOKUP($G109,Structures,StructureDamages),,1)-_xlfn.XLOOKUP(BA109,Depths,_xlfn.XLOOKUP($G109,Structures,StructureDamages),,-1))/(MIN(IF(Depths&gt;BA109,Depths))-MAX(IF(Depths&lt;BA109,Depths))))*$P109)</f>
        <v>#N/A</v>
      </c>
      <c r="BM109" s="183" t="e" cm="1">
        <f t="array" ref="BM109">IF(BB109="no inundation",0,(_xlfn.XLOOKUP(BB109,Depths,_xlfn.XLOOKUP($G109,Structures,StructureDamages),,-1)+(BB109-MAX(IF(Depths&lt;BB109,Depths)))*(_xlfn.XLOOKUP(BB109,Depths,_xlfn.XLOOKUP($G109,Structures,StructureDamages),,1)-_xlfn.XLOOKUP(BB109,Depths,_xlfn.XLOOKUP($G109,Structures,StructureDamages),,-1))/(MIN(IF(Depths&gt;BB109,Depths))-MAX(IF(Depths&lt;BB109,Depths))))*$P109)</f>
        <v>#N/A</v>
      </c>
      <c r="BN109" s="184" t="e" cm="1">
        <f t="array" ref="BN109">IF(BC109="no inundation",0,(_xlfn.XLOOKUP(BC109,Depths,_xlfn.XLOOKUP($G109,Structures,StructureDamages),,-1)+(BC109-MAX(IF(Depths&lt;BC109,Depths)))*(_xlfn.XLOOKUP(BC109,Depths,_xlfn.XLOOKUP($G109,Structures,StructureDamages),,1)-_xlfn.XLOOKUP(BC109,Depths,_xlfn.XLOOKUP($G109,Structures,StructureDamages),,-1))/(MIN(IF(Depths&gt;BC109,Depths))-MAX(IF(Depths&lt;BC109,Depths))))*$P109)</f>
        <v>#N/A</v>
      </c>
      <c r="BO109" s="185"/>
      <c r="BP109" s="182" t="e" cm="1">
        <f t="array" ref="BP109">IF(AT109="no inundation",0,(_xlfn.XLOOKUP(AT109,Depths,_xlfn.XLOOKUP($G109,Structures,ContentDamages),,-1)+(AT109-MAX(IF(Depths&lt;AT109,Depths)))*(_xlfn.XLOOKUP(AT109,Depths,_xlfn.XLOOKUP($G109,Structures,ContentDamages),,1)-_xlfn.XLOOKUP(AT109,Depths,_xlfn.XLOOKUP($G109,Structures,ContentDamages),,-1))/(MIN(IF(Depths&gt;AT109,Depths))-MAX(IF(Depths&lt;AT109,Depths))))*$R109)</f>
        <v>#N/A</v>
      </c>
      <c r="BQ109" s="183" t="e" cm="1">
        <f t="array" ref="BQ109">IF(AU109="no inundation",0,(_xlfn.XLOOKUP(AU109,Depths,_xlfn.XLOOKUP($G109,Structures,ContentDamages),,-1)+(AU109-MAX(IF(Depths&lt;AU109,Depths)))*(_xlfn.XLOOKUP(AU109,Depths,_xlfn.XLOOKUP($G109,Structures,ContentDamages),,1)-_xlfn.XLOOKUP(AU109,Depths,_xlfn.XLOOKUP($G109,Structures,ContentDamages),,-1))/(MIN(IF(Depths&gt;AU109,Depths))-MAX(IF(Depths&lt;AU109,Depths))))*$R109)</f>
        <v>#N/A</v>
      </c>
      <c r="BR109" s="183" t="e" cm="1">
        <f t="array" ref="BR109">IF(AV109="no inundation",0,(_xlfn.XLOOKUP(AV109,Depths,_xlfn.XLOOKUP($G109,Structures,ContentDamages),,-1)+(AV109-MAX(IF(Depths&lt;AV109,Depths)))*(_xlfn.XLOOKUP(AV109,Depths,_xlfn.XLOOKUP($G109,Structures,ContentDamages),,1)-_xlfn.XLOOKUP(AV109,Depths,_xlfn.XLOOKUP($G109,Structures,ContentDamages),,-1))/(MIN(IF(Depths&gt;AV109,Depths))-MAX(IF(Depths&lt;AV109,Depths))))*$R109)</f>
        <v>#N/A</v>
      </c>
      <c r="BS109" s="183" t="e" cm="1">
        <f t="array" ref="BS109">IF(AW109="no inundation",0,(_xlfn.XLOOKUP(AW109,Depths,_xlfn.XLOOKUP($G109,Structures,ContentDamages),,-1)+(AW109-MAX(IF(Depths&lt;AW109,Depths)))*(_xlfn.XLOOKUP(AW109,Depths,_xlfn.XLOOKUP($G109,Structures,ContentDamages),,1)-_xlfn.XLOOKUP(AW109,Depths,_xlfn.XLOOKUP($G109,Structures,ContentDamages),,-1))/(MIN(IF(Depths&gt;AW109,Depths))-MAX(IF(Depths&lt;AW109,Depths))))*$R109)</f>
        <v>#N/A</v>
      </c>
      <c r="BT109" s="183" t="e" cm="1">
        <f t="array" ref="BT109">IF(AX109="no inundation",0,(_xlfn.XLOOKUP(AX109,Depths,_xlfn.XLOOKUP($G109,Structures,ContentDamages),,-1)+(AX109-MAX(IF(Depths&lt;AX109,Depths)))*(_xlfn.XLOOKUP(AX109,Depths,_xlfn.XLOOKUP($G109,Structures,ContentDamages),,1)-_xlfn.XLOOKUP(AX109,Depths,_xlfn.XLOOKUP($G109,Structures,ContentDamages),,-1))/(MIN(IF(Depths&gt;AX109,Depths))-MAX(IF(Depths&lt;AX109,Depths))))*$R109)</f>
        <v>#N/A</v>
      </c>
      <c r="BU109" s="183" t="e" cm="1">
        <f t="array" ref="BU109">IF(AY109="no inundation",0,(_xlfn.XLOOKUP(AY109,Depths,_xlfn.XLOOKUP($G109,Structures,ContentDamages),,-1)+(AY109-MAX(IF(Depths&lt;AY109,Depths)))*(_xlfn.XLOOKUP(AY109,Depths,_xlfn.XLOOKUP($G109,Structures,ContentDamages),,1)-_xlfn.XLOOKUP(AY109,Depths,_xlfn.XLOOKUP($G109,Structures,ContentDamages),,-1))/(MIN(IF(Depths&gt;AY109,Depths))-MAX(IF(Depths&lt;AY109,Depths))))*$R109)</f>
        <v>#N/A</v>
      </c>
      <c r="BV109" s="183" t="e" cm="1">
        <f t="array" ref="BV109">IF(AZ109="no inundation",0,(_xlfn.XLOOKUP(AZ109,Depths,_xlfn.XLOOKUP($G109,Structures,ContentDamages),,-1)+(AZ109-MAX(IF(Depths&lt;AZ109,Depths)))*(_xlfn.XLOOKUP(AZ109,Depths,_xlfn.XLOOKUP($G109,Structures,ContentDamages),,1)-_xlfn.XLOOKUP(AZ109,Depths,_xlfn.XLOOKUP($G109,Structures,ContentDamages),,-1))/(MIN(IF(Depths&gt;AZ109,Depths))-MAX(IF(Depths&lt;AZ109,Depths))))*$R109)</f>
        <v>#N/A</v>
      </c>
      <c r="BW109" s="183" t="e" cm="1">
        <f t="array" ref="BW109">IF(BA109="no inundation",0,(_xlfn.XLOOKUP(BA109,Depths,_xlfn.XLOOKUP($G109,Structures,ContentDamages),,-1)+(BA109-MAX(IF(Depths&lt;BA109,Depths)))*(_xlfn.XLOOKUP(BA109,Depths,_xlfn.XLOOKUP($G109,Structures,ContentDamages),,1)-_xlfn.XLOOKUP(BA109,Depths,_xlfn.XLOOKUP($G109,Structures,ContentDamages),,-1))/(MIN(IF(Depths&gt;BA109,Depths))-MAX(IF(Depths&lt;BA109,Depths))))*$R109)</f>
        <v>#N/A</v>
      </c>
      <c r="BX109" s="183" t="e" cm="1">
        <f t="array" ref="BX109">IF(BB109="no inundation",0,(_xlfn.XLOOKUP(BB109,Depths,_xlfn.XLOOKUP($G109,Structures,ContentDamages),,-1)+(BB109-MAX(IF(Depths&lt;BB109,Depths)))*(_xlfn.XLOOKUP(BB109,Depths,_xlfn.XLOOKUP($G109,Structures,ContentDamages),,1)-_xlfn.XLOOKUP(BB109,Depths,_xlfn.XLOOKUP($G109,Structures,ContentDamages),,-1))/(MIN(IF(Depths&gt;BB109,Depths))-MAX(IF(Depths&lt;BB109,Depths))))*$R109)</f>
        <v>#N/A</v>
      </c>
      <c r="BY109" s="183" t="e" cm="1">
        <f t="array" ref="BY109">IF(BC109="no inundation",0,(_xlfn.XLOOKUP(BC109,Depths,_xlfn.XLOOKUP($G109,Structures,ContentDamages),,-1)+(BC109-MAX(IF(Depths&lt;BC109,Depths)))*(_xlfn.XLOOKUP(BC109,Depths,_xlfn.XLOOKUP($G109,Structures,ContentDamages),,1)-_xlfn.XLOOKUP(BC109,Depths,_xlfn.XLOOKUP($G109,Structures,ContentDamages),,-1))/(MIN(IF(Depths&gt;BC109,Depths))-MAX(IF(Depths&lt;BC109,Depths))))*$R109)</f>
        <v>#N/A</v>
      </c>
      <c r="BZ109" s="181"/>
      <c r="CA109" s="182" t="e">
        <f t="shared" si="128"/>
        <v>#N/A</v>
      </c>
      <c r="CB109" s="183" t="e">
        <f t="shared" si="129"/>
        <v>#N/A</v>
      </c>
      <c r="CC109" s="183" t="e">
        <f t="shared" si="130"/>
        <v>#N/A</v>
      </c>
      <c r="CD109" s="183" t="e">
        <f t="shared" si="131"/>
        <v>#N/A</v>
      </c>
      <c r="CE109" s="183" t="e">
        <f t="shared" si="132"/>
        <v>#N/A</v>
      </c>
      <c r="CF109" s="183" t="e">
        <f t="shared" si="133"/>
        <v>#N/A</v>
      </c>
      <c r="CG109" s="183" t="e">
        <f t="shared" si="134"/>
        <v>#N/A</v>
      </c>
      <c r="CH109" s="183" t="e">
        <f t="shared" si="135"/>
        <v>#N/A</v>
      </c>
      <c r="CI109" s="183" t="e">
        <f t="shared" si="136"/>
        <v>#N/A</v>
      </c>
      <c r="CJ109" s="184" t="e">
        <f t="shared" si="137"/>
        <v>#N/A</v>
      </c>
      <c r="CK109" s="177"/>
    </row>
    <row r="110" spans="5:89" ht="16.5" customHeight="1" x14ac:dyDescent="0.35">
      <c r="E110" s="33" t="s">
        <v>3</v>
      </c>
      <c r="F110" s="35" t="s">
        <v>3</v>
      </c>
      <c r="G110" s="10" t="s">
        <v>200</v>
      </c>
      <c r="H110" s="11" t="s">
        <v>200</v>
      </c>
      <c r="I110" s="12"/>
      <c r="J110" s="14"/>
      <c r="K110" s="26"/>
      <c r="L110" s="12"/>
      <c r="M110" s="14"/>
      <c r="N110" s="138"/>
      <c r="O110" s="140"/>
      <c r="P110" s="195">
        <f t="shared" si="106"/>
        <v>0</v>
      </c>
      <c r="Q110" s="20" t="e">
        <f>_xlfn.XLOOKUP(G110,'Content to Structure Ratios'!$D$3:$D$55,'Content to Structure Ratios'!$E$3:$E$55)</f>
        <v>#N/A</v>
      </c>
      <c r="R110" s="183" t="e">
        <f t="shared" si="107"/>
        <v>#N/A</v>
      </c>
      <c r="S110" s="13"/>
      <c r="T110" s="14"/>
      <c r="U110" s="15"/>
      <c r="V110" s="179">
        <f t="shared" si="138"/>
        <v>0</v>
      </c>
      <c r="W110" s="192"/>
      <c r="X110" s="22"/>
      <c r="Y110" s="16"/>
      <c r="Z110" s="16"/>
      <c r="AA110" s="16"/>
      <c r="AB110" s="16"/>
      <c r="AC110" s="16"/>
      <c r="AD110" s="16"/>
      <c r="AE110" s="16"/>
      <c r="AF110" s="16"/>
      <c r="AG110" s="16"/>
      <c r="AH110" s="177"/>
      <c r="AI110" s="178">
        <f t="shared" si="109"/>
        <v>0</v>
      </c>
      <c r="AJ110" s="179">
        <f t="shared" si="108"/>
        <v>0</v>
      </c>
      <c r="AK110" s="179">
        <f t="shared" si="110"/>
        <v>0</v>
      </c>
      <c r="AL110" s="179">
        <f t="shared" si="111"/>
        <v>0</v>
      </c>
      <c r="AM110" s="179">
        <f t="shared" si="112"/>
        <v>0</v>
      </c>
      <c r="AN110" s="179">
        <f t="shared" si="113"/>
        <v>0</v>
      </c>
      <c r="AO110" s="179">
        <f t="shared" si="114"/>
        <v>0</v>
      </c>
      <c r="AP110" s="179">
        <f t="shared" si="115"/>
        <v>0</v>
      </c>
      <c r="AQ110" s="179">
        <f t="shared" si="116"/>
        <v>0</v>
      </c>
      <c r="AR110" s="180">
        <f t="shared" si="117"/>
        <v>0</v>
      </c>
      <c r="AS110" s="181"/>
      <c r="AT110" s="166">
        <f t="shared" si="118"/>
        <v>0</v>
      </c>
      <c r="AU110" s="87">
        <f t="shared" si="119"/>
        <v>0</v>
      </c>
      <c r="AV110" s="87">
        <f t="shared" si="120"/>
        <v>0</v>
      </c>
      <c r="AW110" s="87">
        <f t="shared" si="121"/>
        <v>0</v>
      </c>
      <c r="AX110" s="87">
        <f t="shared" si="122"/>
        <v>0</v>
      </c>
      <c r="AY110" s="87">
        <f t="shared" si="123"/>
        <v>0</v>
      </c>
      <c r="AZ110" s="87">
        <f t="shared" si="124"/>
        <v>0</v>
      </c>
      <c r="BA110" s="87">
        <f t="shared" si="125"/>
        <v>0</v>
      </c>
      <c r="BB110" s="87">
        <f t="shared" si="126"/>
        <v>0</v>
      </c>
      <c r="BC110" s="157">
        <f t="shared" si="127"/>
        <v>0</v>
      </c>
      <c r="BD110" s="177"/>
      <c r="BE110" s="182" t="e" cm="1">
        <f t="array" ref="BE110">IF(AT110="no inundation",0,(_xlfn.XLOOKUP(AT110,Depths,_xlfn.XLOOKUP($G110,Structures,StructureDamages),,-1)+(AT110-MAX(IF(Depths&lt;AT110,Depths)))*(_xlfn.XLOOKUP(AT110,Depths,_xlfn.XLOOKUP($G110,Structures,StructureDamages),,1)-_xlfn.XLOOKUP(AT110,Depths,_xlfn.XLOOKUP($G110,Structures,StructureDamages),,-1))/(MIN(IF(Depths&gt;AT110,Depths))-MAX(IF(Depths&lt;AT110,Depths))))*$P110)</f>
        <v>#N/A</v>
      </c>
      <c r="BF110" s="183" t="e" cm="1">
        <f t="array" ref="BF110">IF(AU110="no inundation",0,(_xlfn.XLOOKUP(AU110,Depths,_xlfn.XLOOKUP($G110,Structures,StructureDamages),,-1)+(AU110-MAX(IF(Depths&lt;AU110,Depths)))*(_xlfn.XLOOKUP(AU110,Depths,_xlfn.XLOOKUP($G110,Structures,StructureDamages),,1)-_xlfn.XLOOKUP(AU110,Depths,_xlfn.XLOOKUP($G110,Structures,StructureDamages),,-1))/(MIN(IF(Depths&gt;AU110,Depths))-MAX(IF(Depths&lt;AU110,Depths))))*$P110)</f>
        <v>#N/A</v>
      </c>
      <c r="BG110" s="183" t="e" cm="1">
        <f t="array" ref="BG110">IF(AV110="no inundation",0,(_xlfn.XLOOKUP(AV110,Depths,_xlfn.XLOOKUP($G110,Structures,StructureDamages),,-1)+(AV110-MAX(IF(Depths&lt;AV110,Depths)))*(_xlfn.XLOOKUP(AV110,Depths,_xlfn.XLOOKUP($G110,Structures,StructureDamages),,1)-_xlfn.XLOOKUP(AV110,Depths,_xlfn.XLOOKUP($G110,Structures,StructureDamages),,-1))/(MIN(IF(Depths&gt;AV110,Depths))-MAX(IF(Depths&lt;AV110,Depths))))*$P110)</f>
        <v>#N/A</v>
      </c>
      <c r="BH110" s="183" t="e" cm="1">
        <f t="array" ref="BH110">IF(AW110="no inundation",0,(_xlfn.XLOOKUP(AW110,Depths,_xlfn.XLOOKUP($G110,Structures,StructureDamages),,-1)+(AW110-MAX(IF(Depths&lt;AW110,Depths)))*(_xlfn.XLOOKUP(AW110,Depths,_xlfn.XLOOKUP($G110,Structures,StructureDamages),,1)-_xlfn.XLOOKUP(AW110,Depths,_xlfn.XLOOKUP($G110,Structures,StructureDamages),,-1))/(MIN(IF(Depths&gt;AW110,Depths))-MAX(IF(Depths&lt;AW110,Depths))))*$P110)</f>
        <v>#N/A</v>
      </c>
      <c r="BI110" s="183" t="e" cm="1">
        <f t="array" ref="BI110">IF(AX110="no inundation",0,(_xlfn.XLOOKUP(AX110,Depths,_xlfn.XLOOKUP($G110,Structures,StructureDamages),,-1)+(AX110-MAX(IF(Depths&lt;AX110,Depths)))*(_xlfn.XLOOKUP(AX110,Depths,_xlfn.XLOOKUP($G110,Structures,StructureDamages),,1)-_xlfn.XLOOKUP(AX110,Depths,_xlfn.XLOOKUP($G110,Structures,StructureDamages),,-1))/(MIN(IF(Depths&gt;AX110,Depths))-MAX(IF(Depths&lt;AX110,Depths))))*$P110)</f>
        <v>#N/A</v>
      </c>
      <c r="BJ110" s="183" t="e" cm="1">
        <f t="array" ref="BJ110">IF(AY110="no inundation",0,(_xlfn.XLOOKUP(AY110,Depths,_xlfn.XLOOKUP($G110,Structures,StructureDamages),,-1)+(AY110-MAX(IF(Depths&lt;AY110,Depths)))*(_xlfn.XLOOKUP(AY110,Depths,_xlfn.XLOOKUP($G110,Structures,StructureDamages),,1)-_xlfn.XLOOKUP(AY110,Depths,_xlfn.XLOOKUP($G110,Structures,StructureDamages),,-1))/(MIN(IF(Depths&gt;AY110,Depths))-MAX(IF(Depths&lt;AY110,Depths))))*$P110)</f>
        <v>#N/A</v>
      </c>
      <c r="BK110" s="183" t="e" cm="1">
        <f t="array" ref="BK110">IF(AZ110="no inundation",0,(_xlfn.XLOOKUP(AZ110,Depths,_xlfn.XLOOKUP($G110,Structures,StructureDamages),,-1)+(AZ110-MAX(IF(Depths&lt;AZ110,Depths)))*(_xlfn.XLOOKUP(AZ110,Depths,_xlfn.XLOOKUP($G110,Structures,StructureDamages),,1)-_xlfn.XLOOKUP(AZ110,Depths,_xlfn.XLOOKUP($G110,Structures,StructureDamages),,-1))/(MIN(IF(Depths&gt;AZ110,Depths))-MAX(IF(Depths&lt;AZ110,Depths))))*$P110)</f>
        <v>#N/A</v>
      </c>
      <c r="BL110" s="183" t="e" cm="1">
        <f t="array" ref="BL110">IF(BA110="no inundation",0,(_xlfn.XLOOKUP(BA110,Depths,_xlfn.XLOOKUP($G110,Structures,StructureDamages),,-1)+(BA110-MAX(IF(Depths&lt;BA110,Depths)))*(_xlfn.XLOOKUP(BA110,Depths,_xlfn.XLOOKUP($G110,Structures,StructureDamages),,1)-_xlfn.XLOOKUP(BA110,Depths,_xlfn.XLOOKUP($G110,Structures,StructureDamages),,-1))/(MIN(IF(Depths&gt;BA110,Depths))-MAX(IF(Depths&lt;BA110,Depths))))*$P110)</f>
        <v>#N/A</v>
      </c>
      <c r="BM110" s="183" t="e" cm="1">
        <f t="array" ref="BM110">IF(BB110="no inundation",0,(_xlfn.XLOOKUP(BB110,Depths,_xlfn.XLOOKUP($G110,Structures,StructureDamages),,-1)+(BB110-MAX(IF(Depths&lt;BB110,Depths)))*(_xlfn.XLOOKUP(BB110,Depths,_xlfn.XLOOKUP($G110,Structures,StructureDamages),,1)-_xlfn.XLOOKUP(BB110,Depths,_xlfn.XLOOKUP($G110,Structures,StructureDamages),,-1))/(MIN(IF(Depths&gt;BB110,Depths))-MAX(IF(Depths&lt;BB110,Depths))))*$P110)</f>
        <v>#N/A</v>
      </c>
      <c r="BN110" s="184" t="e" cm="1">
        <f t="array" ref="BN110">IF(BC110="no inundation",0,(_xlfn.XLOOKUP(BC110,Depths,_xlfn.XLOOKUP($G110,Structures,StructureDamages),,-1)+(BC110-MAX(IF(Depths&lt;BC110,Depths)))*(_xlfn.XLOOKUP(BC110,Depths,_xlfn.XLOOKUP($G110,Structures,StructureDamages),,1)-_xlfn.XLOOKUP(BC110,Depths,_xlfn.XLOOKUP($G110,Structures,StructureDamages),,-1))/(MIN(IF(Depths&gt;BC110,Depths))-MAX(IF(Depths&lt;BC110,Depths))))*$P110)</f>
        <v>#N/A</v>
      </c>
      <c r="BO110" s="185"/>
      <c r="BP110" s="182" t="e" cm="1">
        <f t="array" ref="BP110">IF(AT110="no inundation",0,(_xlfn.XLOOKUP(AT110,Depths,_xlfn.XLOOKUP($G110,Structures,ContentDamages),,-1)+(AT110-MAX(IF(Depths&lt;AT110,Depths)))*(_xlfn.XLOOKUP(AT110,Depths,_xlfn.XLOOKUP($G110,Structures,ContentDamages),,1)-_xlfn.XLOOKUP(AT110,Depths,_xlfn.XLOOKUP($G110,Structures,ContentDamages),,-1))/(MIN(IF(Depths&gt;AT110,Depths))-MAX(IF(Depths&lt;AT110,Depths))))*$R110)</f>
        <v>#N/A</v>
      </c>
      <c r="BQ110" s="183" t="e" cm="1">
        <f t="array" ref="BQ110">IF(AU110="no inundation",0,(_xlfn.XLOOKUP(AU110,Depths,_xlfn.XLOOKUP($G110,Structures,ContentDamages),,-1)+(AU110-MAX(IF(Depths&lt;AU110,Depths)))*(_xlfn.XLOOKUP(AU110,Depths,_xlfn.XLOOKUP($G110,Structures,ContentDamages),,1)-_xlfn.XLOOKUP(AU110,Depths,_xlfn.XLOOKUP($G110,Structures,ContentDamages),,-1))/(MIN(IF(Depths&gt;AU110,Depths))-MAX(IF(Depths&lt;AU110,Depths))))*$R110)</f>
        <v>#N/A</v>
      </c>
      <c r="BR110" s="183" t="e" cm="1">
        <f t="array" ref="BR110">IF(AV110="no inundation",0,(_xlfn.XLOOKUP(AV110,Depths,_xlfn.XLOOKUP($G110,Structures,ContentDamages),,-1)+(AV110-MAX(IF(Depths&lt;AV110,Depths)))*(_xlfn.XLOOKUP(AV110,Depths,_xlfn.XLOOKUP($G110,Structures,ContentDamages),,1)-_xlfn.XLOOKUP(AV110,Depths,_xlfn.XLOOKUP($G110,Structures,ContentDamages),,-1))/(MIN(IF(Depths&gt;AV110,Depths))-MAX(IF(Depths&lt;AV110,Depths))))*$R110)</f>
        <v>#N/A</v>
      </c>
      <c r="BS110" s="183" t="e" cm="1">
        <f t="array" ref="BS110">IF(AW110="no inundation",0,(_xlfn.XLOOKUP(AW110,Depths,_xlfn.XLOOKUP($G110,Structures,ContentDamages),,-1)+(AW110-MAX(IF(Depths&lt;AW110,Depths)))*(_xlfn.XLOOKUP(AW110,Depths,_xlfn.XLOOKUP($G110,Structures,ContentDamages),,1)-_xlfn.XLOOKUP(AW110,Depths,_xlfn.XLOOKUP($G110,Structures,ContentDamages),,-1))/(MIN(IF(Depths&gt;AW110,Depths))-MAX(IF(Depths&lt;AW110,Depths))))*$R110)</f>
        <v>#N/A</v>
      </c>
      <c r="BT110" s="183" t="e" cm="1">
        <f t="array" ref="BT110">IF(AX110="no inundation",0,(_xlfn.XLOOKUP(AX110,Depths,_xlfn.XLOOKUP($G110,Structures,ContentDamages),,-1)+(AX110-MAX(IF(Depths&lt;AX110,Depths)))*(_xlfn.XLOOKUP(AX110,Depths,_xlfn.XLOOKUP($G110,Structures,ContentDamages),,1)-_xlfn.XLOOKUP(AX110,Depths,_xlfn.XLOOKUP($G110,Structures,ContentDamages),,-1))/(MIN(IF(Depths&gt;AX110,Depths))-MAX(IF(Depths&lt;AX110,Depths))))*$R110)</f>
        <v>#N/A</v>
      </c>
      <c r="BU110" s="183" t="e" cm="1">
        <f t="array" ref="BU110">IF(AY110="no inundation",0,(_xlfn.XLOOKUP(AY110,Depths,_xlfn.XLOOKUP($G110,Structures,ContentDamages),,-1)+(AY110-MAX(IF(Depths&lt;AY110,Depths)))*(_xlfn.XLOOKUP(AY110,Depths,_xlfn.XLOOKUP($G110,Structures,ContentDamages),,1)-_xlfn.XLOOKUP(AY110,Depths,_xlfn.XLOOKUP($G110,Structures,ContentDamages),,-1))/(MIN(IF(Depths&gt;AY110,Depths))-MAX(IF(Depths&lt;AY110,Depths))))*$R110)</f>
        <v>#N/A</v>
      </c>
      <c r="BV110" s="183" t="e" cm="1">
        <f t="array" ref="BV110">IF(AZ110="no inundation",0,(_xlfn.XLOOKUP(AZ110,Depths,_xlfn.XLOOKUP($G110,Structures,ContentDamages),,-1)+(AZ110-MAX(IF(Depths&lt;AZ110,Depths)))*(_xlfn.XLOOKUP(AZ110,Depths,_xlfn.XLOOKUP($G110,Structures,ContentDamages),,1)-_xlfn.XLOOKUP(AZ110,Depths,_xlfn.XLOOKUP($G110,Structures,ContentDamages),,-1))/(MIN(IF(Depths&gt;AZ110,Depths))-MAX(IF(Depths&lt;AZ110,Depths))))*$R110)</f>
        <v>#N/A</v>
      </c>
      <c r="BW110" s="183" t="e" cm="1">
        <f t="array" ref="BW110">IF(BA110="no inundation",0,(_xlfn.XLOOKUP(BA110,Depths,_xlfn.XLOOKUP($G110,Structures,ContentDamages),,-1)+(BA110-MAX(IF(Depths&lt;BA110,Depths)))*(_xlfn.XLOOKUP(BA110,Depths,_xlfn.XLOOKUP($G110,Structures,ContentDamages),,1)-_xlfn.XLOOKUP(BA110,Depths,_xlfn.XLOOKUP($G110,Structures,ContentDamages),,-1))/(MIN(IF(Depths&gt;BA110,Depths))-MAX(IF(Depths&lt;BA110,Depths))))*$R110)</f>
        <v>#N/A</v>
      </c>
      <c r="BX110" s="183" t="e" cm="1">
        <f t="array" ref="BX110">IF(BB110="no inundation",0,(_xlfn.XLOOKUP(BB110,Depths,_xlfn.XLOOKUP($G110,Structures,ContentDamages),,-1)+(BB110-MAX(IF(Depths&lt;BB110,Depths)))*(_xlfn.XLOOKUP(BB110,Depths,_xlfn.XLOOKUP($G110,Structures,ContentDamages),,1)-_xlfn.XLOOKUP(BB110,Depths,_xlfn.XLOOKUP($G110,Structures,ContentDamages),,-1))/(MIN(IF(Depths&gt;BB110,Depths))-MAX(IF(Depths&lt;BB110,Depths))))*$R110)</f>
        <v>#N/A</v>
      </c>
      <c r="BY110" s="183" t="e" cm="1">
        <f t="array" ref="BY110">IF(BC110="no inundation",0,(_xlfn.XLOOKUP(BC110,Depths,_xlfn.XLOOKUP($G110,Structures,ContentDamages),,-1)+(BC110-MAX(IF(Depths&lt;BC110,Depths)))*(_xlfn.XLOOKUP(BC110,Depths,_xlfn.XLOOKUP($G110,Structures,ContentDamages),,1)-_xlfn.XLOOKUP(BC110,Depths,_xlfn.XLOOKUP($G110,Structures,ContentDamages),,-1))/(MIN(IF(Depths&gt;BC110,Depths))-MAX(IF(Depths&lt;BC110,Depths))))*$R110)</f>
        <v>#N/A</v>
      </c>
      <c r="BZ110" s="181"/>
      <c r="CA110" s="182" t="e">
        <f t="shared" si="128"/>
        <v>#N/A</v>
      </c>
      <c r="CB110" s="183" t="e">
        <f t="shared" si="129"/>
        <v>#N/A</v>
      </c>
      <c r="CC110" s="183" t="e">
        <f t="shared" si="130"/>
        <v>#N/A</v>
      </c>
      <c r="CD110" s="183" t="e">
        <f t="shared" si="131"/>
        <v>#N/A</v>
      </c>
      <c r="CE110" s="183" t="e">
        <f t="shared" si="132"/>
        <v>#N/A</v>
      </c>
      <c r="CF110" s="183" t="e">
        <f t="shared" si="133"/>
        <v>#N/A</v>
      </c>
      <c r="CG110" s="183" t="e">
        <f t="shared" si="134"/>
        <v>#N/A</v>
      </c>
      <c r="CH110" s="183" t="e">
        <f t="shared" si="135"/>
        <v>#N/A</v>
      </c>
      <c r="CI110" s="183" t="e">
        <f t="shared" si="136"/>
        <v>#N/A</v>
      </c>
      <c r="CJ110" s="184" t="e">
        <f t="shared" si="137"/>
        <v>#N/A</v>
      </c>
      <c r="CK110" s="177"/>
    </row>
    <row r="111" spans="5:89" ht="16.5" customHeight="1" x14ac:dyDescent="0.35">
      <c r="E111" s="33" t="s">
        <v>3</v>
      </c>
      <c r="F111" s="35" t="s">
        <v>3</v>
      </c>
      <c r="G111" s="10" t="s">
        <v>200</v>
      </c>
      <c r="H111" s="11" t="s">
        <v>200</v>
      </c>
      <c r="I111" s="12"/>
      <c r="J111" s="14"/>
      <c r="K111" s="26"/>
      <c r="L111" s="12"/>
      <c r="M111" s="14"/>
      <c r="N111" s="138"/>
      <c r="O111" s="140"/>
      <c r="P111" s="195">
        <f t="shared" si="106"/>
        <v>0</v>
      </c>
      <c r="Q111" s="20" t="e">
        <f>_xlfn.XLOOKUP(G111,'Content to Structure Ratios'!$D$3:$D$55,'Content to Structure Ratios'!$E$3:$E$55)</f>
        <v>#N/A</v>
      </c>
      <c r="R111" s="183" t="e">
        <f t="shared" si="107"/>
        <v>#N/A</v>
      </c>
      <c r="S111" s="13"/>
      <c r="T111" s="14"/>
      <c r="U111" s="15"/>
      <c r="V111" s="179">
        <f t="shared" si="138"/>
        <v>0</v>
      </c>
      <c r="W111" s="192"/>
      <c r="X111" s="22"/>
      <c r="Y111" s="16"/>
      <c r="Z111" s="16"/>
      <c r="AA111" s="16"/>
      <c r="AB111" s="16"/>
      <c r="AC111" s="16"/>
      <c r="AD111" s="16"/>
      <c r="AE111" s="16"/>
      <c r="AF111" s="16"/>
      <c r="AG111" s="16"/>
      <c r="AH111" s="177"/>
      <c r="AI111" s="178">
        <f t="shared" si="109"/>
        <v>0</v>
      </c>
      <c r="AJ111" s="179">
        <f t="shared" si="108"/>
        <v>0</v>
      </c>
      <c r="AK111" s="179">
        <f t="shared" si="110"/>
        <v>0</v>
      </c>
      <c r="AL111" s="179">
        <f t="shared" si="111"/>
        <v>0</v>
      </c>
      <c r="AM111" s="179">
        <f t="shared" si="112"/>
        <v>0</v>
      </c>
      <c r="AN111" s="179">
        <f t="shared" si="113"/>
        <v>0</v>
      </c>
      <c r="AO111" s="179">
        <f t="shared" si="114"/>
        <v>0</v>
      </c>
      <c r="AP111" s="179">
        <f t="shared" si="115"/>
        <v>0</v>
      </c>
      <c r="AQ111" s="179">
        <f t="shared" si="116"/>
        <v>0</v>
      </c>
      <c r="AR111" s="180">
        <f t="shared" si="117"/>
        <v>0</v>
      </c>
      <c r="AS111" s="181"/>
      <c r="AT111" s="166">
        <f t="shared" si="118"/>
        <v>0</v>
      </c>
      <c r="AU111" s="87">
        <f t="shared" si="119"/>
        <v>0</v>
      </c>
      <c r="AV111" s="87">
        <f t="shared" si="120"/>
        <v>0</v>
      </c>
      <c r="AW111" s="87">
        <f t="shared" si="121"/>
        <v>0</v>
      </c>
      <c r="AX111" s="87">
        <f t="shared" si="122"/>
        <v>0</v>
      </c>
      <c r="AY111" s="87">
        <f t="shared" si="123"/>
        <v>0</v>
      </c>
      <c r="AZ111" s="87">
        <f t="shared" si="124"/>
        <v>0</v>
      </c>
      <c r="BA111" s="87">
        <f t="shared" si="125"/>
        <v>0</v>
      </c>
      <c r="BB111" s="87">
        <f t="shared" si="126"/>
        <v>0</v>
      </c>
      <c r="BC111" s="157">
        <f t="shared" si="127"/>
        <v>0</v>
      </c>
      <c r="BD111" s="177"/>
      <c r="BE111" s="182" t="e" cm="1">
        <f t="array" ref="BE111">IF(AT111="no inundation",0,(_xlfn.XLOOKUP(AT111,Depths,_xlfn.XLOOKUP($G111,Structures,StructureDamages),,-1)+(AT111-MAX(IF(Depths&lt;AT111,Depths)))*(_xlfn.XLOOKUP(AT111,Depths,_xlfn.XLOOKUP($G111,Structures,StructureDamages),,1)-_xlfn.XLOOKUP(AT111,Depths,_xlfn.XLOOKUP($G111,Structures,StructureDamages),,-1))/(MIN(IF(Depths&gt;AT111,Depths))-MAX(IF(Depths&lt;AT111,Depths))))*$P111)</f>
        <v>#N/A</v>
      </c>
      <c r="BF111" s="183" t="e" cm="1">
        <f t="array" ref="BF111">IF(AU111="no inundation",0,(_xlfn.XLOOKUP(AU111,Depths,_xlfn.XLOOKUP($G111,Structures,StructureDamages),,-1)+(AU111-MAX(IF(Depths&lt;AU111,Depths)))*(_xlfn.XLOOKUP(AU111,Depths,_xlfn.XLOOKUP($G111,Structures,StructureDamages),,1)-_xlfn.XLOOKUP(AU111,Depths,_xlfn.XLOOKUP($G111,Structures,StructureDamages),,-1))/(MIN(IF(Depths&gt;AU111,Depths))-MAX(IF(Depths&lt;AU111,Depths))))*$P111)</f>
        <v>#N/A</v>
      </c>
      <c r="BG111" s="183" t="e" cm="1">
        <f t="array" ref="BG111">IF(AV111="no inundation",0,(_xlfn.XLOOKUP(AV111,Depths,_xlfn.XLOOKUP($G111,Structures,StructureDamages),,-1)+(AV111-MAX(IF(Depths&lt;AV111,Depths)))*(_xlfn.XLOOKUP(AV111,Depths,_xlfn.XLOOKUP($G111,Structures,StructureDamages),,1)-_xlfn.XLOOKUP(AV111,Depths,_xlfn.XLOOKUP($G111,Structures,StructureDamages),,-1))/(MIN(IF(Depths&gt;AV111,Depths))-MAX(IF(Depths&lt;AV111,Depths))))*$P111)</f>
        <v>#N/A</v>
      </c>
      <c r="BH111" s="183" t="e" cm="1">
        <f t="array" ref="BH111">IF(AW111="no inundation",0,(_xlfn.XLOOKUP(AW111,Depths,_xlfn.XLOOKUP($G111,Structures,StructureDamages),,-1)+(AW111-MAX(IF(Depths&lt;AW111,Depths)))*(_xlfn.XLOOKUP(AW111,Depths,_xlfn.XLOOKUP($G111,Structures,StructureDamages),,1)-_xlfn.XLOOKUP(AW111,Depths,_xlfn.XLOOKUP($G111,Structures,StructureDamages),,-1))/(MIN(IF(Depths&gt;AW111,Depths))-MAX(IF(Depths&lt;AW111,Depths))))*$P111)</f>
        <v>#N/A</v>
      </c>
      <c r="BI111" s="183" t="e" cm="1">
        <f t="array" ref="BI111">IF(AX111="no inundation",0,(_xlfn.XLOOKUP(AX111,Depths,_xlfn.XLOOKUP($G111,Structures,StructureDamages),,-1)+(AX111-MAX(IF(Depths&lt;AX111,Depths)))*(_xlfn.XLOOKUP(AX111,Depths,_xlfn.XLOOKUP($G111,Structures,StructureDamages),,1)-_xlfn.XLOOKUP(AX111,Depths,_xlfn.XLOOKUP($G111,Structures,StructureDamages),,-1))/(MIN(IF(Depths&gt;AX111,Depths))-MAX(IF(Depths&lt;AX111,Depths))))*$P111)</f>
        <v>#N/A</v>
      </c>
      <c r="BJ111" s="183" t="e" cm="1">
        <f t="array" ref="BJ111">IF(AY111="no inundation",0,(_xlfn.XLOOKUP(AY111,Depths,_xlfn.XLOOKUP($G111,Structures,StructureDamages),,-1)+(AY111-MAX(IF(Depths&lt;AY111,Depths)))*(_xlfn.XLOOKUP(AY111,Depths,_xlfn.XLOOKUP($G111,Structures,StructureDamages),,1)-_xlfn.XLOOKUP(AY111,Depths,_xlfn.XLOOKUP($G111,Structures,StructureDamages),,-1))/(MIN(IF(Depths&gt;AY111,Depths))-MAX(IF(Depths&lt;AY111,Depths))))*$P111)</f>
        <v>#N/A</v>
      </c>
      <c r="BK111" s="183" t="e" cm="1">
        <f t="array" ref="BK111">IF(AZ111="no inundation",0,(_xlfn.XLOOKUP(AZ111,Depths,_xlfn.XLOOKUP($G111,Structures,StructureDamages),,-1)+(AZ111-MAX(IF(Depths&lt;AZ111,Depths)))*(_xlfn.XLOOKUP(AZ111,Depths,_xlfn.XLOOKUP($G111,Structures,StructureDamages),,1)-_xlfn.XLOOKUP(AZ111,Depths,_xlfn.XLOOKUP($G111,Structures,StructureDamages),,-1))/(MIN(IF(Depths&gt;AZ111,Depths))-MAX(IF(Depths&lt;AZ111,Depths))))*$P111)</f>
        <v>#N/A</v>
      </c>
      <c r="BL111" s="183" t="e" cm="1">
        <f t="array" ref="BL111">IF(BA111="no inundation",0,(_xlfn.XLOOKUP(BA111,Depths,_xlfn.XLOOKUP($G111,Structures,StructureDamages),,-1)+(BA111-MAX(IF(Depths&lt;BA111,Depths)))*(_xlfn.XLOOKUP(BA111,Depths,_xlfn.XLOOKUP($G111,Structures,StructureDamages),,1)-_xlfn.XLOOKUP(BA111,Depths,_xlfn.XLOOKUP($G111,Structures,StructureDamages),,-1))/(MIN(IF(Depths&gt;BA111,Depths))-MAX(IF(Depths&lt;BA111,Depths))))*$P111)</f>
        <v>#N/A</v>
      </c>
      <c r="BM111" s="183" t="e" cm="1">
        <f t="array" ref="BM111">IF(BB111="no inundation",0,(_xlfn.XLOOKUP(BB111,Depths,_xlfn.XLOOKUP($G111,Structures,StructureDamages),,-1)+(BB111-MAX(IF(Depths&lt;BB111,Depths)))*(_xlfn.XLOOKUP(BB111,Depths,_xlfn.XLOOKUP($G111,Structures,StructureDamages),,1)-_xlfn.XLOOKUP(BB111,Depths,_xlfn.XLOOKUP($G111,Structures,StructureDamages),,-1))/(MIN(IF(Depths&gt;BB111,Depths))-MAX(IF(Depths&lt;BB111,Depths))))*$P111)</f>
        <v>#N/A</v>
      </c>
      <c r="BN111" s="184" t="e" cm="1">
        <f t="array" ref="BN111">IF(BC111="no inundation",0,(_xlfn.XLOOKUP(BC111,Depths,_xlfn.XLOOKUP($G111,Structures,StructureDamages),,-1)+(BC111-MAX(IF(Depths&lt;BC111,Depths)))*(_xlfn.XLOOKUP(BC111,Depths,_xlfn.XLOOKUP($G111,Structures,StructureDamages),,1)-_xlfn.XLOOKUP(BC111,Depths,_xlfn.XLOOKUP($G111,Structures,StructureDamages),,-1))/(MIN(IF(Depths&gt;BC111,Depths))-MAX(IF(Depths&lt;BC111,Depths))))*$P111)</f>
        <v>#N/A</v>
      </c>
      <c r="BO111" s="185"/>
      <c r="BP111" s="182" t="e" cm="1">
        <f t="array" ref="BP111">IF(AT111="no inundation",0,(_xlfn.XLOOKUP(AT111,Depths,_xlfn.XLOOKUP($G111,Structures,ContentDamages),,-1)+(AT111-MAX(IF(Depths&lt;AT111,Depths)))*(_xlfn.XLOOKUP(AT111,Depths,_xlfn.XLOOKUP($G111,Structures,ContentDamages),,1)-_xlfn.XLOOKUP(AT111,Depths,_xlfn.XLOOKUP($G111,Structures,ContentDamages),,-1))/(MIN(IF(Depths&gt;AT111,Depths))-MAX(IF(Depths&lt;AT111,Depths))))*$R111)</f>
        <v>#N/A</v>
      </c>
      <c r="BQ111" s="183" t="e" cm="1">
        <f t="array" ref="BQ111">IF(AU111="no inundation",0,(_xlfn.XLOOKUP(AU111,Depths,_xlfn.XLOOKUP($G111,Structures,ContentDamages),,-1)+(AU111-MAX(IF(Depths&lt;AU111,Depths)))*(_xlfn.XLOOKUP(AU111,Depths,_xlfn.XLOOKUP($G111,Structures,ContentDamages),,1)-_xlfn.XLOOKUP(AU111,Depths,_xlfn.XLOOKUP($G111,Structures,ContentDamages),,-1))/(MIN(IF(Depths&gt;AU111,Depths))-MAX(IF(Depths&lt;AU111,Depths))))*$R111)</f>
        <v>#N/A</v>
      </c>
      <c r="BR111" s="183" t="e" cm="1">
        <f t="array" ref="BR111">IF(AV111="no inundation",0,(_xlfn.XLOOKUP(AV111,Depths,_xlfn.XLOOKUP($G111,Structures,ContentDamages),,-1)+(AV111-MAX(IF(Depths&lt;AV111,Depths)))*(_xlfn.XLOOKUP(AV111,Depths,_xlfn.XLOOKUP($G111,Structures,ContentDamages),,1)-_xlfn.XLOOKUP(AV111,Depths,_xlfn.XLOOKUP($G111,Structures,ContentDamages),,-1))/(MIN(IF(Depths&gt;AV111,Depths))-MAX(IF(Depths&lt;AV111,Depths))))*$R111)</f>
        <v>#N/A</v>
      </c>
      <c r="BS111" s="183" t="e" cm="1">
        <f t="array" ref="BS111">IF(AW111="no inundation",0,(_xlfn.XLOOKUP(AW111,Depths,_xlfn.XLOOKUP($G111,Structures,ContentDamages),,-1)+(AW111-MAX(IF(Depths&lt;AW111,Depths)))*(_xlfn.XLOOKUP(AW111,Depths,_xlfn.XLOOKUP($G111,Structures,ContentDamages),,1)-_xlfn.XLOOKUP(AW111,Depths,_xlfn.XLOOKUP($G111,Structures,ContentDamages),,-1))/(MIN(IF(Depths&gt;AW111,Depths))-MAX(IF(Depths&lt;AW111,Depths))))*$R111)</f>
        <v>#N/A</v>
      </c>
      <c r="BT111" s="183" t="e" cm="1">
        <f t="array" ref="BT111">IF(AX111="no inundation",0,(_xlfn.XLOOKUP(AX111,Depths,_xlfn.XLOOKUP($G111,Structures,ContentDamages),,-1)+(AX111-MAX(IF(Depths&lt;AX111,Depths)))*(_xlfn.XLOOKUP(AX111,Depths,_xlfn.XLOOKUP($G111,Structures,ContentDamages),,1)-_xlfn.XLOOKUP(AX111,Depths,_xlfn.XLOOKUP($G111,Structures,ContentDamages),,-1))/(MIN(IF(Depths&gt;AX111,Depths))-MAX(IF(Depths&lt;AX111,Depths))))*$R111)</f>
        <v>#N/A</v>
      </c>
      <c r="BU111" s="183" t="e" cm="1">
        <f t="array" ref="BU111">IF(AY111="no inundation",0,(_xlfn.XLOOKUP(AY111,Depths,_xlfn.XLOOKUP($G111,Structures,ContentDamages),,-1)+(AY111-MAX(IF(Depths&lt;AY111,Depths)))*(_xlfn.XLOOKUP(AY111,Depths,_xlfn.XLOOKUP($G111,Structures,ContentDamages),,1)-_xlfn.XLOOKUP(AY111,Depths,_xlfn.XLOOKUP($G111,Structures,ContentDamages),,-1))/(MIN(IF(Depths&gt;AY111,Depths))-MAX(IF(Depths&lt;AY111,Depths))))*$R111)</f>
        <v>#N/A</v>
      </c>
      <c r="BV111" s="183" t="e" cm="1">
        <f t="array" ref="BV111">IF(AZ111="no inundation",0,(_xlfn.XLOOKUP(AZ111,Depths,_xlfn.XLOOKUP($G111,Structures,ContentDamages),,-1)+(AZ111-MAX(IF(Depths&lt;AZ111,Depths)))*(_xlfn.XLOOKUP(AZ111,Depths,_xlfn.XLOOKUP($G111,Structures,ContentDamages),,1)-_xlfn.XLOOKUP(AZ111,Depths,_xlfn.XLOOKUP($G111,Structures,ContentDamages),,-1))/(MIN(IF(Depths&gt;AZ111,Depths))-MAX(IF(Depths&lt;AZ111,Depths))))*$R111)</f>
        <v>#N/A</v>
      </c>
      <c r="BW111" s="183" t="e" cm="1">
        <f t="array" ref="BW111">IF(BA111="no inundation",0,(_xlfn.XLOOKUP(BA111,Depths,_xlfn.XLOOKUP($G111,Structures,ContentDamages),,-1)+(BA111-MAX(IF(Depths&lt;BA111,Depths)))*(_xlfn.XLOOKUP(BA111,Depths,_xlfn.XLOOKUP($G111,Structures,ContentDamages),,1)-_xlfn.XLOOKUP(BA111,Depths,_xlfn.XLOOKUP($G111,Structures,ContentDamages),,-1))/(MIN(IF(Depths&gt;BA111,Depths))-MAX(IF(Depths&lt;BA111,Depths))))*$R111)</f>
        <v>#N/A</v>
      </c>
      <c r="BX111" s="183" t="e" cm="1">
        <f t="array" ref="BX111">IF(BB111="no inundation",0,(_xlfn.XLOOKUP(BB111,Depths,_xlfn.XLOOKUP($G111,Structures,ContentDamages),,-1)+(BB111-MAX(IF(Depths&lt;BB111,Depths)))*(_xlfn.XLOOKUP(BB111,Depths,_xlfn.XLOOKUP($G111,Structures,ContentDamages),,1)-_xlfn.XLOOKUP(BB111,Depths,_xlfn.XLOOKUP($G111,Structures,ContentDamages),,-1))/(MIN(IF(Depths&gt;BB111,Depths))-MAX(IF(Depths&lt;BB111,Depths))))*$R111)</f>
        <v>#N/A</v>
      </c>
      <c r="BY111" s="183" t="e" cm="1">
        <f t="array" ref="BY111">IF(BC111="no inundation",0,(_xlfn.XLOOKUP(BC111,Depths,_xlfn.XLOOKUP($G111,Structures,ContentDamages),,-1)+(BC111-MAX(IF(Depths&lt;BC111,Depths)))*(_xlfn.XLOOKUP(BC111,Depths,_xlfn.XLOOKUP($G111,Structures,ContentDamages),,1)-_xlfn.XLOOKUP(BC111,Depths,_xlfn.XLOOKUP($G111,Structures,ContentDamages),,-1))/(MIN(IF(Depths&gt;BC111,Depths))-MAX(IF(Depths&lt;BC111,Depths))))*$R111)</f>
        <v>#N/A</v>
      </c>
      <c r="BZ111" s="181"/>
      <c r="CA111" s="182" t="e">
        <f t="shared" si="128"/>
        <v>#N/A</v>
      </c>
      <c r="CB111" s="183" t="e">
        <f t="shared" si="129"/>
        <v>#N/A</v>
      </c>
      <c r="CC111" s="183" t="e">
        <f t="shared" si="130"/>
        <v>#N/A</v>
      </c>
      <c r="CD111" s="183" t="e">
        <f t="shared" si="131"/>
        <v>#N/A</v>
      </c>
      <c r="CE111" s="183" t="e">
        <f t="shared" si="132"/>
        <v>#N/A</v>
      </c>
      <c r="CF111" s="183" t="e">
        <f t="shared" si="133"/>
        <v>#N/A</v>
      </c>
      <c r="CG111" s="183" t="e">
        <f t="shared" si="134"/>
        <v>#N/A</v>
      </c>
      <c r="CH111" s="183" t="e">
        <f t="shared" si="135"/>
        <v>#N/A</v>
      </c>
      <c r="CI111" s="183" t="e">
        <f t="shared" si="136"/>
        <v>#N/A</v>
      </c>
      <c r="CJ111" s="184" t="e">
        <f t="shared" si="137"/>
        <v>#N/A</v>
      </c>
      <c r="CK111" s="177"/>
    </row>
    <row r="112" spans="5:89" ht="16.5" customHeight="1" x14ac:dyDescent="0.35">
      <c r="E112" s="33" t="s">
        <v>3</v>
      </c>
      <c r="F112" s="35" t="s">
        <v>3</v>
      </c>
      <c r="G112" s="10" t="s">
        <v>200</v>
      </c>
      <c r="H112" s="11" t="s">
        <v>200</v>
      </c>
      <c r="I112" s="12"/>
      <c r="J112" s="14"/>
      <c r="K112" s="26"/>
      <c r="L112" s="12"/>
      <c r="M112" s="14"/>
      <c r="N112" s="138"/>
      <c r="O112" s="140"/>
      <c r="P112" s="195">
        <f t="shared" si="106"/>
        <v>0</v>
      </c>
      <c r="Q112" s="20" t="e">
        <f>_xlfn.XLOOKUP(G112,'Content to Structure Ratios'!$D$3:$D$55,'Content to Structure Ratios'!$E$3:$E$55)</f>
        <v>#N/A</v>
      </c>
      <c r="R112" s="183" t="e">
        <f t="shared" si="107"/>
        <v>#N/A</v>
      </c>
      <c r="S112" s="13"/>
      <c r="T112" s="14"/>
      <c r="U112" s="15"/>
      <c r="V112" s="179">
        <f t="shared" si="138"/>
        <v>0</v>
      </c>
      <c r="W112" s="192"/>
      <c r="X112" s="22"/>
      <c r="Y112" s="16"/>
      <c r="Z112" s="16"/>
      <c r="AA112" s="16"/>
      <c r="AB112" s="16"/>
      <c r="AC112" s="16"/>
      <c r="AD112" s="16"/>
      <c r="AE112" s="16"/>
      <c r="AF112" s="16"/>
      <c r="AG112" s="16"/>
      <c r="AH112" s="177"/>
      <c r="AI112" s="178">
        <f t="shared" si="109"/>
        <v>0</v>
      </c>
      <c r="AJ112" s="179">
        <f t="shared" si="108"/>
        <v>0</v>
      </c>
      <c r="AK112" s="179">
        <f t="shared" si="110"/>
        <v>0</v>
      </c>
      <c r="AL112" s="179">
        <f t="shared" si="111"/>
        <v>0</v>
      </c>
      <c r="AM112" s="179">
        <f t="shared" si="112"/>
        <v>0</v>
      </c>
      <c r="AN112" s="179">
        <f t="shared" si="113"/>
        <v>0</v>
      </c>
      <c r="AO112" s="179">
        <f t="shared" si="114"/>
        <v>0</v>
      </c>
      <c r="AP112" s="179">
        <f t="shared" si="115"/>
        <v>0</v>
      </c>
      <c r="AQ112" s="179">
        <f t="shared" si="116"/>
        <v>0</v>
      </c>
      <c r="AR112" s="180">
        <f t="shared" si="117"/>
        <v>0</v>
      </c>
      <c r="AS112" s="181"/>
      <c r="AT112" s="166">
        <f t="shared" si="118"/>
        <v>0</v>
      </c>
      <c r="AU112" s="87">
        <f t="shared" si="119"/>
        <v>0</v>
      </c>
      <c r="AV112" s="87">
        <f t="shared" si="120"/>
        <v>0</v>
      </c>
      <c r="AW112" s="87">
        <f t="shared" si="121"/>
        <v>0</v>
      </c>
      <c r="AX112" s="87">
        <f t="shared" si="122"/>
        <v>0</v>
      </c>
      <c r="AY112" s="87">
        <f t="shared" si="123"/>
        <v>0</v>
      </c>
      <c r="AZ112" s="87">
        <f t="shared" si="124"/>
        <v>0</v>
      </c>
      <c r="BA112" s="87">
        <f t="shared" si="125"/>
        <v>0</v>
      </c>
      <c r="BB112" s="87">
        <f t="shared" si="126"/>
        <v>0</v>
      </c>
      <c r="BC112" s="157">
        <f t="shared" si="127"/>
        <v>0</v>
      </c>
      <c r="BD112" s="177"/>
      <c r="BE112" s="182" t="e" cm="1">
        <f t="array" ref="BE112">IF(AT112="no inundation",0,(_xlfn.XLOOKUP(AT112,Depths,_xlfn.XLOOKUP($G112,Structures,StructureDamages),,-1)+(AT112-MAX(IF(Depths&lt;AT112,Depths)))*(_xlfn.XLOOKUP(AT112,Depths,_xlfn.XLOOKUP($G112,Structures,StructureDamages),,1)-_xlfn.XLOOKUP(AT112,Depths,_xlfn.XLOOKUP($G112,Structures,StructureDamages),,-1))/(MIN(IF(Depths&gt;AT112,Depths))-MAX(IF(Depths&lt;AT112,Depths))))*$P112)</f>
        <v>#N/A</v>
      </c>
      <c r="BF112" s="183" t="e" cm="1">
        <f t="array" ref="BF112">IF(AU112="no inundation",0,(_xlfn.XLOOKUP(AU112,Depths,_xlfn.XLOOKUP($G112,Structures,StructureDamages),,-1)+(AU112-MAX(IF(Depths&lt;AU112,Depths)))*(_xlfn.XLOOKUP(AU112,Depths,_xlfn.XLOOKUP($G112,Structures,StructureDamages),,1)-_xlfn.XLOOKUP(AU112,Depths,_xlfn.XLOOKUP($G112,Structures,StructureDamages),,-1))/(MIN(IF(Depths&gt;AU112,Depths))-MAX(IF(Depths&lt;AU112,Depths))))*$P112)</f>
        <v>#N/A</v>
      </c>
      <c r="BG112" s="183" t="e" cm="1">
        <f t="array" ref="BG112">IF(AV112="no inundation",0,(_xlfn.XLOOKUP(AV112,Depths,_xlfn.XLOOKUP($G112,Structures,StructureDamages),,-1)+(AV112-MAX(IF(Depths&lt;AV112,Depths)))*(_xlfn.XLOOKUP(AV112,Depths,_xlfn.XLOOKUP($G112,Structures,StructureDamages),,1)-_xlfn.XLOOKUP(AV112,Depths,_xlfn.XLOOKUP($G112,Structures,StructureDamages),,-1))/(MIN(IF(Depths&gt;AV112,Depths))-MAX(IF(Depths&lt;AV112,Depths))))*$P112)</f>
        <v>#N/A</v>
      </c>
      <c r="BH112" s="183" t="e" cm="1">
        <f t="array" ref="BH112">IF(AW112="no inundation",0,(_xlfn.XLOOKUP(AW112,Depths,_xlfn.XLOOKUP($G112,Structures,StructureDamages),,-1)+(AW112-MAX(IF(Depths&lt;AW112,Depths)))*(_xlfn.XLOOKUP(AW112,Depths,_xlfn.XLOOKUP($G112,Structures,StructureDamages),,1)-_xlfn.XLOOKUP(AW112,Depths,_xlfn.XLOOKUP($G112,Structures,StructureDamages),,-1))/(MIN(IF(Depths&gt;AW112,Depths))-MAX(IF(Depths&lt;AW112,Depths))))*$P112)</f>
        <v>#N/A</v>
      </c>
      <c r="BI112" s="183" t="e" cm="1">
        <f t="array" ref="BI112">IF(AX112="no inundation",0,(_xlfn.XLOOKUP(AX112,Depths,_xlfn.XLOOKUP($G112,Structures,StructureDamages),,-1)+(AX112-MAX(IF(Depths&lt;AX112,Depths)))*(_xlfn.XLOOKUP(AX112,Depths,_xlfn.XLOOKUP($G112,Structures,StructureDamages),,1)-_xlfn.XLOOKUP(AX112,Depths,_xlfn.XLOOKUP($G112,Structures,StructureDamages),,-1))/(MIN(IF(Depths&gt;AX112,Depths))-MAX(IF(Depths&lt;AX112,Depths))))*$P112)</f>
        <v>#N/A</v>
      </c>
      <c r="BJ112" s="183" t="e" cm="1">
        <f t="array" ref="BJ112">IF(AY112="no inundation",0,(_xlfn.XLOOKUP(AY112,Depths,_xlfn.XLOOKUP($G112,Structures,StructureDamages),,-1)+(AY112-MAX(IF(Depths&lt;AY112,Depths)))*(_xlfn.XLOOKUP(AY112,Depths,_xlfn.XLOOKUP($G112,Structures,StructureDamages),,1)-_xlfn.XLOOKUP(AY112,Depths,_xlfn.XLOOKUP($G112,Structures,StructureDamages),,-1))/(MIN(IF(Depths&gt;AY112,Depths))-MAX(IF(Depths&lt;AY112,Depths))))*$P112)</f>
        <v>#N/A</v>
      </c>
      <c r="BK112" s="183" t="e" cm="1">
        <f t="array" ref="BK112">IF(AZ112="no inundation",0,(_xlfn.XLOOKUP(AZ112,Depths,_xlfn.XLOOKUP($G112,Structures,StructureDamages),,-1)+(AZ112-MAX(IF(Depths&lt;AZ112,Depths)))*(_xlfn.XLOOKUP(AZ112,Depths,_xlfn.XLOOKUP($G112,Structures,StructureDamages),,1)-_xlfn.XLOOKUP(AZ112,Depths,_xlfn.XLOOKUP($G112,Structures,StructureDamages),,-1))/(MIN(IF(Depths&gt;AZ112,Depths))-MAX(IF(Depths&lt;AZ112,Depths))))*$P112)</f>
        <v>#N/A</v>
      </c>
      <c r="BL112" s="183" t="e" cm="1">
        <f t="array" ref="BL112">IF(BA112="no inundation",0,(_xlfn.XLOOKUP(BA112,Depths,_xlfn.XLOOKUP($G112,Structures,StructureDamages),,-1)+(BA112-MAX(IF(Depths&lt;BA112,Depths)))*(_xlfn.XLOOKUP(BA112,Depths,_xlfn.XLOOKUP($G112,Structures,StructureDamages),,1)-_xlfn.XLOOKUP(BA112,Depths,_xlfn.XLOOKUP($G112,Structures,StructureDamages),,-1))/(MIN(IF(Depths&gt;BA112,Depths))-MAX(IF(Depths&lt;BA112,Depths))))*$P112)</f>
        <v>#N/A</v>
      </c>
      <c r="BM112" s="183" t="e" cm="1">
        <f t="array" ref="BM112">IF(BB112="no inundation",0,(_xlfn.XLOOKUP(BB112,Depths,_xlfn.XLOOKUP($G112,Structures,StructureDamages),,-1)+(BB112-MAX(IF(Depths&lt;BB112,Depths)))*(_xlfn.XLOOKUP(BB112,Depths,_xlfn.XLOOKUP($G112,Structures,StructureDamages),,1)-_xlfn.XLOOKUP(BB112,Depths,_xlfn.XLOOKUP($G112,Structures,StructureDamages),,-1))/(MIN(IF(Depths&gt;BB112,Depths))-MAX(IF(Depths&lt;BB112,Depths))))*$P112)</f>
        <v>#N/A</v>
      </c>
      <c r="BN112" s="184" t="e" cm="1">
        <f t="array" ref="BN112">IF(BC112="no inundation",0,(_xlfn.XLOOKUP(BC112,Depths,_xlfn.XLOOKUP($G112,Structures,StructureDamages),,-1)+(BC112-MAX(IF(Depths&lt;BC112,Depths)))*(_xlfn.XLOOKUP(BC112,Depths,_xlfn.XLOOKUP($G112,Structures,StructureDamages),,1)-_xlfn.XLOOKUP(BC112,Depths,_xlfn.XLOOKUP($G112,Structures,StructureDamages),,-1))/(MIN(IF(Depths&gt;BC112,Depths))-MAX(IF(Depths&lt;BC112,Depths))))*$P112)</f>
        <v>#N/A</v>
      </c>
      <c r="BO112" s="185"/>
      <c r="BP112" s="182" t="e" cm="1">
        <f t="array" ref="BP112">IF(AT112="no inundation",0,(_xlfn.XLOOKUP(AT112,Depths,_xlfn.XLOOKUP($G112,Structures,ContentDamages),,-1)+(AT112-MAX(IF(Depths&lt;AT112,Depths)))*(_xlfn.XLOOKUP(AT112,Depths,_xlfn.XLOOKUP($G112,Structures,ContentDamages),,1)-_xlfn.XLOOKUP(AT112,Depths,_xlfn.XLOOKUP($G112,Structures,ContentDamages),,-1))/(MIN(IF(Depths&gt;AT112,Depths))-MAX(IF(Depths&lt;AT112,Depths))))*$R112)</f>
        <v>#N/A</v>
      </c>
      <c r="BQ112" s="183" t="e" cm="1">
        <f t="array" ref="BQ112">IF(AU112="no inundation",0,(_xlfn.XLOOKUP(AU112,Depths,_xlfn.XLOOKUP($G112,Structures,ContentDamages),,-1)+(AU112-MAX(IF(Depths&lt;AU112,Depths)))*(_xlfn.XLOOKUP(AU112,Depths,_xlfn.XLOOKUP($G112,Structures,ContentDamages),,1)-_xlfn.XLOOKUP(AU112,Depths,_xlfn.XLOOKUP($G112,Structures,ContentDamages),,-1))/(MIN(IF(Depths&gt;AU112,Depths))-MAX(IF(Depths&lt;AU112,Depths))))*$R112)</f>
        <v>#N/A</v>
      </c>
      <c r="BR112" s="183" t="e" cm="1">
        <f t="array" ref="BR112">IF(AV112="no inundation",0,(_xlfn.XLOOKUP(AV112,Depths,_xlfn.XLOOKUP($G112,Structures,ContentDamages),,-1)+(AV112-MAX(IF(Depths&lt;AV112,Depths)))*(_xlfn.XLOOKUP(AV112,Depths,_xlfn.XLOOKUP($G112,Structures,ContentDamages),,1)-_xlfn.XLOOKUP(AV112,Depths,_xlfn.XLOOKUP($G112,Structures,ContentDamages),,-1))/(MIN(IF(Depths&gt;AV112,Depths))-MAX(IF(Depths&lt;AV112,Depths))))*$R112)</f>
        <v>#N/A</v>
      </c>
      <c r="BS112" s="183" t="e" cm="1">
        <f t="array" ref="BS112">IF(AW112="no inundation",0,(_xlfn.XLOOKUP(AW112,Depths,_xlfn.XLOOKUP($G112,Structures,ContentDamages),,-1)+(AW112-MAX(IF(Depths&lt;AW112,Depths)))*(_xlfn.XLOOKUP(AW112,Depths,_xlfn.XLOOKUP($G112,Structures,ContentDamages),,1)-_xlfn.XLOOKUP(AW112,Depths,_xlfn.XLOOKUP($G112,Structures,ContentDamages),,-1))/(MIN(IF(Depths&gt;AW112,Depths))-MAX(IF(Depths&lt;AW112,Depths))))*$R112)</f>
        <v>#N/A</v>
      </c>
      <c r="BT112" s="183" t="e" cm="1">
        <f t="array" ref="BT112">IF(AX112="no inundation",0,(_xlfn.XLOOKUP(AX112,Depths,_xlfn.XLOOKUP($G112,Structures,ContentDamages),,-1)+(AX112-MAX(IF(Depths&lt;AX112,Depths)))*(_xlfn.XLOOKUP(AX112,Depths,_xlfn.XLOOKUP($G112,Structures,ContentDamages),,1)-_xlfn.XLOOKUP(AX112,Depths,_xlfn.XLOOKUP($G112,Structures,ContentDamages),,-1))/(MIN(IF(Depths&gt;AX112,Depths))-MAX(IF(Depths&lt;AX112,Depths))))*$R112)</f>
        <v>#N/A</v>
      </c>
      <c r="BU112" s="183" t="e" cm="1">
        <f t="array" ref="BU112">IF(AY112="no inundation",0,(_xlfn.XLOOKUP(AY112,Depths,_xlfn.XLOOKUP($G112,Structures,ContentDamages),,-1)+(AY112-MAX(IF(Depths&lt;AY112,Depths)))*(_xlfn.XLOOKUP(AY112,Depths,_xlfn.XLOOKUP($G112,Structures,ContentDamages),,1)-_xlfn.XLOOKUP(AY112,Depths,_xlfn.XLOOKUP($G112,Structures,ContentDamages),,-1))/(MIN(IF(Depths&gt;AY112,Depths))-MAX(IF(Depths&lt;AY112,Depths))))*$R112)</f>
        <v>#N/A</v>
      </c>
      <c r="BV112" s="183" t="e" cm="1">
        <f t="array" ref="BV112">IF(AZ112="no inundation",0,(_xlfn.XLOOKUP(AZ112,Depths,_xlfn.XLOOKUP($G112,Structures,ContentDamages),,-1)+(AZ112-MAX(IF(Depths&lt;AZ112,Depths)))*(_xlfn.XLOOKUP(AZ112,Depths,_xlfn.XLOOKUP($G112,Structures,ContentDamages),,1)-_xlfn.XLOOKUP(AZ112,Depths,_xlfn.XLOOKUP($G112,Structures,ContentDamages),,-1))/(MIN(IF(Depths&gt;AZ112,Depths))-MAX(IF(Depths&lt;AZ112,Depths))))*$R112)</f>
        <v>#N/A</v>
      </c>
      <c r="BW112" s="183" t="e" cm="1">
        <f t="array" ref="BW112">IF(BA112="no inundation",0,(_xlfn.XLOOKUP(BA112,Depths,_xlfn.XLOOKUP($G112,Structures,ContentDamages),,-1)+(BA112-MAX(IF(Depths&lt;BA112,Depths)))*(_xlfn.XLOOKUP(BA112,Depths,_xlfn.XLOOKUP($G112,Structures,ContentDamages),,1)-_xlfn.XLOOKUP(BA112,Depths,_xlfn.XLOOKUP($G112,Structures,ContentDamages),,-1))/(MIN(IF(Depths&gt;BA112,Depths))-MAX(IF(Depths&lt;BA112,Depths))))*$R112)</f>
        <v>#N/A</v>
      </c>
      <c r="BX112" s="183" t="e" cm="1">
        <f t="array" ref="BX112">IF(BB112="no inundation",0,(_xlfn.XLOOKUP(BB112,Depths,_xlfn.XLOOKUP($G112,Structures,ContentDamages),,-1)+(BB112-MAX(IF(Depths&lt;BB112,Depths)))*(_xlfn.XLOOKUP(BB112,Depths,_xlfn.XLOOKUP($G112,Structures,ContentDamages),,1)-_xlfn.XLOOKUP(BB112,Depths,_xlfn.XLOOKUP($G112,Structures,ContentDamages),,-1))/(MIN(IF(Depths&gt;BB112,Depths))-MAX(IF(Depths&lt;BB112,Depths))))*$R112)</f>
        <v>#N/A</v>
      </c>
      <c r="BY112" s="183" t="e" cm="1">
        <f t="array" ref="BY112">IF(BC112="no inundation",0,(_xlfn.XLOOKUP(BC112,Depths,_xlfn.XLOOKUP($G112,Structures,ContentDamages),,-1)+(BC112-MAX(IF(Depths&lt;BC112,Depths)))*(_xlfn.XLOOKUP(BC112,Depths,_xlfn.XLOOKUP($G112,Structures,ContentDamages),,1)-_xlfn.XLOOKUP(BC112,Depths,_xlfn.XLOOKUP($G112,Structures,ContentDamages),,-1))/(MIN(IF(Depths&gt;BC112,Depths))-MAX(IF(Depths&lt;BC112,Depths))))*$R112)</f>
        <v>#N/A</v>
      </c>
      <c r="BZ112" s="181"/>
      <c r="CA112" s="182" t="e">
        <f t="shared" si="128"/>
        <v>#N/A</v>
      </c>
      <c r="CB112" s="183" t="e">
        <f t="shared" si="129"/>
        <v>#N/A</v>
      </c>
      <c r="CC112" s="183" t="e">
        <f t="shared" si="130"/>
        <v>#N/A</v>
      </c>
      <c r="CD112" s="183" t="e">
        <f t="shared" si="131"/>
        <v>#N/A</v>
      </c>
      <c r="CE112" s="183" t="e">
        <f t="shared" si="132"/>
        <v>#N/A</v>
      </c>
      <c r="CF112" s="183" t="e">
        <f t="shared" si="133"/>
        <v>#N/A</v>
      </c>
      <c r="CG112" s="183" t="e">
        <f t="shared" si="134"/>
        <v>#N/A</v>
      </c>
      <c r="CH112" s="183" t="e">
        <f t="shared" si="135"/>
        <v>#N/A</v>
      </c>
      <c r="CI112" s="183" t="e">
        <f t="shared" si="136"/>
        <v>#N/A</v>
      </c>
      <c r="CJ112" s="184" t="e">
        <f t="shared" si="137"/>
        <v>#N/A</v>
      </c>
      <c r="CK112" s="177"/>
    </row>
    <row r="113" spans="5:89" ht="16.5" customHeight="1" x14ac:dyDescent="0.35">
      <c r="E113" s="33" t="s">
        <v>3</v>
      </c>
      <c r="F113" s="35" t="s">
        <v>3</v>
      </c>
      <c r="G113" s="10" t="s">
        <v>200</v>
      </c>
      <c r="H113" s="11" t="s">
        <v>200</v>
      </c>
      <c r="I113" s="12"/>
      <c r="J113" s="14"/>
      <c r="K113" s="26"/>
      <c r="L113" s="12"/>
      <c r="M113" s="14"/>
      <c r="N113" s="138"/>
      <c r="O113" s="140"/>
      <c r="P113" s="195">
        <f t="shared" si="106"/>
        <v>0</v>
      </c>
      <c r="Q113" s="20" t="e">
        <f>_xlfn.XLOOKUP(G113,'Content to Structure Ratios'!$D$3:$D$55,'Content to Structure Ratios'!$E$3:$E$55)</f>
        <v>#N/A</v>
      </c>
      <c r="R113" s="183" t="e">
        <f t="shared" si="107"/>
        <v>#N/A</v>
      </c>
      <c r="S113" s="13"/>
      <c r="T113" s="14"/>
      <c r="U113" s="15"/>
      <c r="V113" s="179">
        <f t="shared" si="138"/>
        <v>0</v>
      </c>
      <c r="W113" s="192"/>
      <c r="X113" s="22"/>
      <c r="Y113" s="16"/>
      <c r="Z113" s="16"/>
      <c r="AA113" s="16"/>
      <c r="AB113" s="16"/>
      <c r="AC113" s="16"/>
      <c r="AD113" s="16"/>
      <c r="AE113" s="16"/>
      <c r="AF113" s="16"/>
      <c r="AG113" s="16"/>
      <c r="AH113" s="177"/>
      <c r="AI113" s="178">
        <f t="shared" si="109"/>
        <v>0</v>
      </c>
      <c r="AJ113" s="179">
        <f t="shared" si="108"/>
        <v>0</v>
      </c>
      <c r="AK113" s="179">
        <f t="shared" si="110"/>
        <v>0</v>
      </c>
      <c r="AL113" s="179">
        <f t="shared" si="111"/>
        <v>0</v>
      </c>
      <c r="AM113" s="179">
        <f t="shared" si="112"/>
        <v>0</v>
      </c>
      <c r="AN113" s="179">
        <f t="shared" si="113"/>
        <v>0</v>
      </c>
      <c r="AO113" s="179">
        <f t="shared" si="114"/>
        <v>0</v>
      </c>
      <c r="AP113" s="179">
        <f t="shared" si="115"/>
        <v>0</v>
      </c>
      <c r="AQ113" s="179">
        <f t="shared" si="116"/>
        <v>0</v>
      </c>
      <c r="AR113" s="180">
        <f t="shared" si="117"/>
        <v>0</v>
      </c>
      <c r="AS113" s="181"/>
      <c r="AT113" s="166">
        <f t="shared" si="118"/>
        <v>0</v>
      </c>
      <c r="AU113" s="87">
        <f t="shared" si="119"/>
        <v>0</v>
      </c>
      <c r="AV113" s="87">
        <f t="shared" si="120"/>
        <v>0</v>
      </c>
      <c r="AW113" s="87">
        <f t="shared" si="121"/>
        <v>0</v>
      </c>
      <c r="AX113" s="87">
        <f t="shared" si="122"/>
        <v>0</v>
      </c>
      <c r="AY113" s="87">
        <f t="shared" si="123"/>
        <v>0</v>
      </c>
      <c r="AZ113" s="87">
        <f t="shared" si="124"/>
        <v>0</v>
      </c>
      <c r="BA113" s="87">
        <f t="shared" si="125"/>
        <v>0</v>
      </c>
      <c r="BB113" s="87">
        <f t="shared" si="126"/>
        <v>0</v>
      </c>
      <c r="BC113" s="157">
        <f t="shared" si="127"/>
        <v>0</v>
      </c>
      <c r="BD113" s="177"/>
      <c r="BE113" s="182" t="e" cm="1">
        <f t="array" ref="BE113">IF(AT113="no inundation",0,(_xlfn.XLOOKUP(AT113,Depths,_xlfn.XLOOKUP($G113,Structures,StructureDamages),,-1)+(AT113-MAX(IF(Depths&lt;AT113,Depths)))*(_xlfn.XLOOKUP(AT113,Depths,_xlfn.XLOOKUP($G113,Structures,StructureDamages),,1)-_xlfn.XLOOKUP(AT113,Depths,_xlfn.XLOOKUP($G113,Structures,StructureDamages),,-1))/(MIN(IF(Depths&gt;AT113,Depths))-MAX(IF(Depths&lt;AT113,Depths))))*$P113)</f>
        <v>#N/A</v>
      </c>
      <c r="BF113" s="183" t="e" cm="1">
        <f t="array" ref="BF113">IF(AU113="no inundation",0,(_xlfn.XLOOKUP(AU113,Depths,_xlfn.XLOOKUP($G113,Structures,StructureDamages),,-1)+(AU113-MAX(IF(Depths&lt;AU113,Depths)))*(_xlfn.XLOOKUP(AU113,Depths,_xlfn.XLOOKUP($G113,Structures,StructureDamages),,1)-_xlfn.XLOOKUP(AU113,Depths,_xlfn.XLOOKUP($G113,Structures,StructureDamages),,-1))/(MIN(IF(Depths&gt;AU113,Depths))-MAX(IF(Depths&lt;AU113,Depths))))*$P113)</f>
        <v>#N/A</v>
      </c>
      <c r="BG113" s="183" t="e" cm="1">
        <f t="array" ref="BG113">IF(AV113="no inundation",0,(_xlfn.XLOOKUP(AV113,Depths,_xlfn.XLOOKUP($G113,Structures,StructureDamages),,-1)+(AV113-MAX(IF(Depths&lt;AV113,Depths)))*(_xlfn.XLOOKUP(AV113,Depths,_xlfn.XLOOKUP($G113,Structures,StructureDamages),,1)-_xlfn.XLOOKUP(AV113,Depths,_xlfn.XLOOKUP($G113,Structures,StructureDamages),,-1))/(MIN(IF(Depths&gt;AV113,Depths))-MAX(IF(Depths&lt;AV113,Depths))))*$P113)</f>
        <v>#N/A</v>
      </c>
      <c r="BH113" s="183" t="e" cm="1">
        <f t="array" ref="BH113">IF(AW113="no inundation",0,(_xlfn.XLOOKUP(AW113,Depths,_xlfn.XLOOKUP($G113,Structures,StructureDamages),,-1)+(AW113-MAX(IF(Depths&lt;AW113,Depths)))*(_xlfn.XLOOKUP(AW113,Depths,_xlfn.XLOOKUP($G113,Structures,StructureDamages),,1)-_xlfn.XLOOKUP(AW113,Depths,_xlfn.XLOOKUP($G113,Structures,StructureDamages),,-1))/(MIN(IF(Depths&gt;AW113,Depths))-MAX(IF(Depths&lt;AW113,Depths))))*$P113)</f>
        <v>#N/A</v>
      </c>
      <c r="BI113" s="183" t="e" cm="1">
        <f t="array" ref="BI113">IF(AX113="no inundation",0,(_xlfn.XLOOKUP(AX113,Depths,_xlfn.XLOOKUP($G113,Structures,StructureDamages),,-1)+(AX113-MAX(IF(Depths&lt;AX113,Depths)))*(_xlfn.XLOOKUP(AX113,Depths,_xlfn.XLOOKUP($G113,Structures,StructureDamages),,1)-_xlfn.XLOOKUP(AX113,Depths,_xlfn.XLOOKUP($G113,Structures,StructureDamages),,-1))/(MIN(IF(Depths&gt;AX113,Depths))-MAX(IF(Depths&lt;AX113,Depths))))*$P113)</f>
        <v>#N/A</v>
      </c>
      <c r="BJ113" s="183" t="e" cm="1">
        <f t="array" ref="BJ113">IF(AY113="no inundation",0,(_xlfn.XLOOKUP(AY113,Depths,_xlfn.XLOOKUP($G113,Structures,StructureDamages),,-1)+(AY113-MAX(IF(Depths&lt;AY113,Depths)))*(_xlfn.XLOOKUP(AY113,Depths,_xlfn.XLOOKUP($G113,Structures,StructureDamages),,1)-_xlfn.XLOOKUP(AY113,Depths,_xlfn.XLOOKUP($G113,Structures,StructureDamages),,-1))/(MIN(IF(Depths&gt;AY113,Depths))-MAX(IF(Depths&lt;AY113,Depths))))*$P113)</f>
        <v>#N/A</v>
      </c>
      <c r="BK113" s="183" t="e" cm="1">
        <f t="array" ref="BK113">IF(AZ113="no inundation",0,(_xlfn.XLOOKUP(AZ113,Depths,_xlfn.XLOOKUP($G113,Structures,StructureDamages),,-1)+(AZ113-MAX(IF(Depths&lt;AZ113,Depths)))*(_xlfn.XLOOKUP(AZ113,Depths,_xlfn.XLOOKUP($G113,Structures,StructureDamages),,1)-_xlfn.XLOOKUP(AZ113,Depths,_xlfn.XLOOKUP($G113,Structures,StructureDamages),,-1))/(MIN(IF(Depths&gt;AZ113,Depths))-MAX(IF(Depths&lt;AZ113,Depths))))*$P113)</f>
        <v>#N/A</v>
      </c>
      <c r="BL113" s="183" t="e" cm="1">
        <f t="array" ref="BL113">IF(BA113="no inundation",0,(_xlfn.XLOOKUP(BA113,Depths,_xlfn.XLOOKUP($G113,Structures,StructureDamages),,-1)+(BA113-MAX(IF(Depths&lt;BA113,Depths)))*(_xlfn.XLOOKUP(BA113,Depths,_xlfn.XLOOKUP($G113,Structures,StructureDamages),,1)-_xlfn.XLOOKUP(BA113,Depths,_xlfn.XLOOKUP($G113,Structures,StructureDamages),,-1))/(MIN(IF(Depths&gt;BA113,Depths))-MAX(IF(Depths&lt;BA113,Depths))))*$P113)</f>
        <v>#N/A</v>
      </c>
      <c r="BM113" s="183" t="e" cm="1">
        <f t="array" ref="BM113">IF(BB113="no inundation",0,(_xlfn.XLOOKUP(BB113,Depths,_xlfn.XLOOKUP($G113,Structures,StructureDamages),,-1)+(BB113-MAX(IF(Depths&lt;BB113,Depths)))*(_xlfn.XLOOKUP(BB113,Depths,_xlfn.XLOOKUP($G113,Structures,StructureDamages),,1)-_xlfn.XLOOKUP(BB113,Depths,_xlfn.XLOOKUP($G113,Structures,StructureDamages),,-1))/(MIN(IF(Depths&gt;BB113,Depths))-MAX(IF(Depths&lt;BB113,Depths))))*$P113)</f>
        <v>#N/A</v>
      </c>
      <c r="BN113" s="184" t="e" cm="1">
        <f t="array" ref="BN113">IF(BC113="no inundation",0,(_xlfn.XLOOKUP(BC113,Depths,_xlfn.XLOOKUP($G113,Structures,StructureDamages),,-1)+(BC113-MAX(IF(Depths&lt;BC113,Depths)))*(_xlfn.XLOOKUP(BC113,Depths,_xlfn.XLOOKUP($G113,Structures,StructureDamages),,1)-_xlfn.XLOOKUP(BC113,Depths,_xlfn.XLOOKUP($G113,Structures,StructureDamages),,-1))/(MIN(IF(Depths&gt;BC113,Depths))-MAX(IF(Depths&lt;BC113,Depths))))*$P113)</f>
        <v>#N/A</v>
      </c>
      <c r="BO113" s="185"/>
      <c r="BP113" s="182" t="e" cm="1">
        <f t="array" ref="BP113">IF(AT113="no inundation",0,(_xlfn.XLOOKUP(AT113,Depths,_xlfn.XLOOKUP($G113,Structures,ContentDamages),,-1)+(AT113-MAX(IF(Depths&lt;AT113,Depths)))*(_xlfn.XLOOKUP(AT113,Depths,_xlfn.XLOOKUP($G113,Structures,ContentDamages),,1)-_xlfn.XLOOKUP(AT113,Depths,_xlfn.XLOOKUP($G113,Structures,ContentDamages),,-1))/(MIN(IF(Depths&gt;AT113,Depths))-MAX(IF(Depths&lt;AT113,Depths))))*$R113)</f>
        <v>#N/A</v>
      </c>
      <c r="BQ113" s="183" t="e" cm="1">
        <f t="array" ref="BQ113">IF(AU113="no inundation",0,(_xlfn.XLOOKUP(AU113,Depths,_xlfn.XLOOKUP($G113,Structures,ContentDamages),,-1)+(AU113-MAX(IF(Depths&lt;AU113,Depths)))*(_xlfn.XLOOKUP(AU113,Depths,_xlfn.XLOOKUP($G113,Structures,ContentDamages),,1)-_xlfn.XLOOKUP(AU113,Depths,_xlfn.XLOOKUP($G113,Structures,ContentDamages),,-1))/(MIN(IF(Depths&gt;AU113,Depths))-MAX(IF(Depths&lt;AU113,Depths))))*$R113)</f>
        <v>#N/A</v>
      </c>
      <c r="BR113" s="183" t="e" cm="1">
        <f t="array" ref="BR113">IF(AV113="no inundation",0,(_xlfn.XLOOKUP(AV113,Depths,_xlfn.XLOOKUP($G113,Structures,ContentDamages),,-1)+(AV113-MAX(IF(Depths&lt;AV113,Depths)))*(_xlfn.XLOOKUP(AV113,Depths,_xlfn.XLOOKUP($G113,Structures,ContentDamages),,1)-_xlfn.XLOOKUP(AV113,Depths,_xlfn.XLOOKUP($G113,Structures,ContentDamages),,-1))/(MIN(IF(Depths&gt;AV113,Depths))-MAX(IF(Depths&lt;AV113,Depths))))*$R113)</f>
        <v>#N/A</v>
      </c>
      <c r="BS113" s="183" t="e" cm="1">
        <f t="array" ref="BS113">IF(AW113="no inundation",0,(_xlfn.XLOOKUP(AW113,Depths,_xlfn.XLOOKUP($G113,Structures,ContentDamages),,-1)+(AW113-MAX(IF(Depths&lt;AW113,Depths)))*(_xlfn.XLOOKUP(AW113,Depths,_xlfn.XLOOKUP($G113,Structures,ContentDamages),,1)-_xlfn.XLOOKUP(AW113,Depths,_xlfn.XLOOKUP($G113,Structures,ContentDamages),,-1))/(MIN(IF(Depths&gt;AW113,Depths))-MAX(IF(Depths&lt;AW113,Depths))))*$R113)</f>
        <v>#N/A</v>
      </c>
      <c r="BT113" s="183" t="e" cm="1">
        <f t="array" ref="BT113">IF(AX113="no inundation",0,(_xlfn.XLOOKUP(AX113,Depths,_xlfn.XLOOKUP($G113,Structures,ContentDamages),,-1)+(AX113-MAX(IF(Depths&lt;AX113,Depths)))*(_xlfn.XLOOKUP(AX113,Depths,_xlfn.XLOOKUP($G113,Structures,ContentDamages),,1)-_xlfn.XLOOKUP(AX113,Depths,_xlfn.XLOOKUP($G113,Structures,ContentDamages),,-1))/(MIN(IF(Depths&gt;AX113,Depths))-MAX(IF(Depths&lt;AX113,Depths))))*$R113)</f>
        <v>#N/A</v>
      </c>
      <c r="BU113" s="183" t="e" cm="1">
        <f t="array" ref="BU113">IF(AY113="no inundation",0,(_xlfn.XLOOKUP(AY113,Depths,_xlfn.XLOOKUP($G113,Structures,ContentDamages),,-1)+(AY113-MAX(IF(Depths&lt;AY113,Depths)))*(_xlfn.XLOOKUP(AY113,Depths,_xlfn.XLOOKUP($G113,Structures,ContentDamages),,1)-_xlfn.XLOOKUP(AY113,Depths,_xlfn.XLOOKUP($G113,Structures,ContentDamages),,-1))/(MIN(IF(Depths&gt;AY113,Depths))-MAX(IF(Depths&lt;AY113,Depths))))*$R113)</f>
        <v>#N/A</v>
      </c>
      <c r="BV113" s="183" t="e" cm="1">
        <f t="array" ref="BV113">IF(AZ113="no inundation",0,(_xlfn.XLOOKUP(AZ113,Depths,_xlfn.XLOOKUP($G113,Structures,ContentDamages),,-1)+(AZ113-MAX(IF(Depths&lt;AZ113,Depths)))*(_xlfn.XLOOKUP(AZ113,Depths,_xlfn.XLOOKUP($G113,Structures,ContentDamages),,1)-_xlfn.XLOOKUP(AZ113,Depths,_xlfn.XLOOKUP($G113,Structures,ContentDamages),,-1))/(MIN(IF(Depths&gt;AZ113,Depths))-MAX(IF(Depths&lt;AZ113,Depths))))*$R113)</f>
        <v>#N/A</v>
      </c>
      <c r="BW113" s="183" t="e" cm="1">
        <f t="array" ref="BW113">IF(BA113="no inundation",0,(_xlfn.XLOOKUP(BA113,Depths,_xlfn.XLOOKUP($G113,Structures,ContentDamages),,-1)+(BA113-MAX(IF(Depths&lt;BA113,Depths)))*(_xlfn.XLOOKUP(BA113,Depths,_xlfn.XLOOKUP($G113,Structures,ContentDamages),,1)-_xlfn.XLOOKUP(BA113,Depths,_xlfn.XLOOKUP($G113,Structures,ContentDamages),,-1))/(MIN(IF(Depths&gt;BA113,Depths))-MAX(IF(Depths&lt;BA113,Depths))))*$R113)</f>
        <v>#N/A</v>
      </c>
      <c r="BX113" s="183" t="e" cm="1">
        <f t="array" ref="BX113">IF(BB113="no inundation",0,(_xlfn.XLOOKUP(BB113,Depths,_xlfn.XLOOKUP($G113,Structures,ContentDamages),,-1)+(BB113-MAX(IF(Depths&lt;BB113,Depths)))*(_xlfn.XLOOKUP(BB113,Depths,_xlfn.XLOOKUP($G113,Structures,ContentDamages),,1)-_xlfn.XLOOKUP(BB113,Depths,_xlfn.XLOOKUP($G113,Structures,ContentDamages),,-1))/(MIN(IF(Depths&gt;BB113,Depths))-MAX(IF(Depths&lt;BB113,Depths))))*$R113)</f>
        <v>#N/A</v>
      </c>
      <c r="BY113" s="183" t="e" cm="1">
        <f t="array" ref="BY113">IF(BC113="no inundation",0,(_xlfn.XLOOKUP(BC113,Depths,_xlfn.XLOOKUP($G113,Structures,ContentDamages),,-1)+(BC113-MAX(IF(Depths&lt;BC113,Depths)))*(_xlfn.XLOOKUP(BC113,Depths,_xlfn.XLOOKUP($G113,Structures,ContentDamages),,1)-_xlfn.XLOOKUP(BC113,Depths,_xlfn.XLOOKUP($G113,Structures,ContentDamages),,-1))/(MIN(IF(Depths&gt;BC113,Depths))-MAX(IF(Depths&lt;BC113,Depths))))*$R113)</f>
        <v>#N/A</v>
      </c>
      <c r="BZ113" s="181"/>
      <c r="CA113" s="182" t="e">
        <f t="shared" si="128"/>
        <v>#N/A</v>
      </c>
      <c r="CB113" s="183" t="e">
        <f t="shared" si="129"/>
        <v>#N/A</v>
      </c>
      <c r="CC113" s="183" t="e">
        <f t="shared" si="130"/>
        <v>#N/A</v>
      </c>
      <c r="CD113" s="183" t="e">
        <f t="shared" si="131"/>
        <v>#N/A</v>
      </c>
      <c r="CE113" s="183" t="e">
        <f t="shared" si="132"/>
        <v>#N/A</v>
      </c>
      <c r="CF113" s="183" t="e">
        <f t="shared" si="133"/>
        <v>#N/A</v>
      </c>
      <c r="CG113" s="183" t="e">
        <f t="shared" si="134"/>
        <v>#N/A</v>
      </c>
      <c r="CH113" s="183" t="e">
        <f t="shared" si="135"/>
        <v>#N/A</v>
      </c>
      <c r="CI113" s="183" t="e">
        <f t="shared" si="136"/>
        <v>#N/A</v>
      </c>
      <c r="CJ113" s="184" t="e">
        <f t="shared" si="137"/>
        <v>#N/A</v>
      </c>
      <c r="CK113" s="177"/>
    </row>
    <row r="114" spans="5:89" ht="16.5" customHeight="1" x14ac:dyDescent="0.35">
      <c r="E114" s="33" t="s">
        <v>3</v>
      </c>
      <c r="F114" s="35" t="s">
        <v>3</v>
      </c>
      <c r="G114" s="10" t="s">
        <v>200</v>
      </c>
      <c r="H114" s="11" t="s">
        <v>200</v>
      </c>
      <c r="I114" s="12"/>
      <c r="J114" s="14"/>
      <c r="K114" s="26"/>
      <c r="L114" s="12"/>
      <c r="M114" s="14"/>
      <c r="N114" s="138"/>
      <c r="O114" s="140"/>
      <c r="P114" s="195">
        <f t="shared" si="106"/>
        <v>0</v>
      </c>
      <c r="Q114" s="20" t="e">
        <f>_xlfn.XLOOKUP(G114,'Content to Structure Ratios'!$D$3:$D$55,'Content to Structure Ratios'!$E$3:$E$55)</f>
        <v>#N/A</v>
      </c>
      <c r="R114" s="183" t="e">
        <f t="shared" si="107"/>
        <v>#N/A</v>
      </c>
      <c r="S114" s="13"/>
      <c r="T114" s="14"/>
      <c r="U114" s="15"/>
      <c r="V114" s="179">
        <f t="shared" si="138"/>
        <v>0</v>
      </c>
      <c r="W114" s="192"/>
      <c r="X114" s="22"/>
      <c r="Y114" s="16"/>
      <c r="Z114" s="16"/>
      <c r="AA114" s="16"/>
      <c r="AB114" s="16"/>
      <c r="AC114" s="16"/>
      <c r="AD114" s="16"/>
      <c r="AE114" s="16"/>
      <c r="AF114" s="16"/>
      <c r="AG114" s="16"/>
      <c r="AH114" s="177"/>
      <c r="AI114" s="178">
        <f t="shared" si="109"/>
        <v>0</v>
      </c>
      <c r="AJ114" s="179">
        <f t="shared" si="108"/>
        <v>0</v>
      </c>
      <c r="AK114" s="179">
        <f t="shared" si="110"/>
        <v>0</v>
      </c>
      <c r="AL114" s="179">
        <f t="shared" si="111"/>
        <v>0</v>
      </c>
      <c r="AM114" s="179">
        <f t="shared" si="112"/>
        <v>0</v>
      </c>
      <c r="AN114" s="179">
        <f t="shared" si="113"/>
        <v>0</v>
      </c>
      <c r="AO114" s="179">
        <f t="shared" si="114"/>
        <v>0</v>
      </c>
      <c r="AP114" s="179">
        <f t="shared" si="115"/>
        <v>0</v>
      </c>
      <c r="AQ114" s="179">
        <f t="shared" si="116"/>
        <v>0</v>
      </c>
      <c r="AR114" s="180">
        <f t="shared" si="117"/>
        <v>0</v>
      </c>
      <c r="AS114" s="181"/>
      <c r="AT114" s="166">
        <f t="shared" si="118"/>
        <v>0</v>
      </c>
      <c r="AU114" s="87">
        <f t="shared" si="119"/>
        <v>0</v>
      </c>
      <c r="AV114" s="87">
        <f t="shared" si="120"/>
        <v>0</v>
      </c>
      <c r="AW114" s="87">
        <f t="shared" si="121"/>
        <v>0</v>
      </c>
      <c r="AX114" s="87">
        <f t="shared" si="122"/>
        <v>0</v>
      </c>
      <c r="AY114" s="87">
        <f t="shared" si="123"/>
        <v>0</v>
      </c>
      <c r="AZ114" s="87">
        <f t="shared" si="124"/>
        <v>0</v>
      </c>
      <c r="BA114" s="87">
        <f t="shared" si="125"/>
        <v>0</v>
      </c>
      <c r="BB114" s="87">
        <f t="shared" si="126"/>
        <v>0</v>
      </c>
      <c r="BC114" s="157">
        <f t="shared" si="127"/>
        <v>0</v>
      </c>
      <c r="BD114" s="177"/>
      <c r="BE114" s="182" t="e" cm="1">
        <f t="array" ref="BE114">IF(AT114="no inundation",0,(_xlfn.XLOOKUP(AT114,Depths,_xlfn.XLOOKUP($G114,Structures,StructureDamages),,-1)+(AT114-MAX(IF(Depths&lt;AT114,Depths)))*(_xlfn.XLOOKUP(AT114,Depths,_xlfn.XLOOKUP($G114,Structures,StructureDamages),,1)-_xlfn.XLOOKUP(AT114,Depths,_xlfn.XLOOKUP($G114,Structures,StructureDamages),,-1))/(MIN(IF(Depths&gt;AT114,Depths))-MAX(IF(Depths&lt;AT114,Depths))))*$P114)</f>
        <v>#N/A</v>
      </c>
      <c r="BF114" s="183" t="e" cm="1">
        <f t="array" ref="BF114">IF(AU114="no inundation",0,(_xlfn.XLOOKUP(AU114,Depths,_xlfn.XLOOKUP($G114,Structures,StructureDamages),,-1)+(AU114-MAX(IF(Depths&lt;AU114,Depths)))*(_xlfn.XLOOKUP(AU114,Depths,_xlfn.XLOOKUP($G114,Structures,StructureDamages),,1)-_xlfn.XLOOKUP(AU114,Depths,_xlfn.XLOOKUP($G114,Structures,StructureDamages),,-1))/(MIN(IF(Depths&gt;AU114,Depths))-MAX(IF(Depths&lt;AU114,Depths))))*$P114)</f>
        <v>#N/A</v>
      </c>
      <c r="BG114" s="183" t="e" cm="1">
        <f t="array" ref="BG114">IF(AV114="no inundation",0,(_xlfn.XLOOKUP(AV114,Depths,_xlfn.XLOOKUP($G114,Structures,StructureDamages),,-1)+(AV114-MAX(IF(Depths&lt;AV114,Depths)))*(_xlfn.XLOOKUP(AV114,Depths,_xlfn.XLOOKUP($G114,Structures,StructureDamages),,1)-_xlfn.XLOOKUP(AV114,Depths,_xlfn.XLOOKUP($G114,Structures,StructureDamages),,-1))/(MIN(IF(Depths&gt;AV114,Depths))-MAX(IF(Depths&lt;AV114,Depths))))*$P114)</f>
        <v>#N/A</v>
      </c>
      <c r="BH114" s="183" t="e" cm="1">
        <f t="array" ref="BH114">IF(AW114="no inundation",0,(_xlfn.XLOOKUP(AW114,Depths,_xlfn.XLOOKUP($G114,Structures,StructureDamages),,-1)+(AW114-MAX(IF(Depths&lt;AW114,Depths)))*(_xlfn.XLOOKUP(AW114,Depths,_xlfn.XLOOKUP($G114,Structures,StructureDamages),,1)-_xlfn.XLOOKUP(AW114,Depths,_xlfn.XLOOKUP($G114,Structures,StructureDamages),,-1))/(MIN(IF(Depths&gt;AW114,Depths))-MAX(IF(Depths&lt;AW114,Depths))))*$P114)</f>
        <v>#N/A</v>
      </c>
      <c r="BI114" s="183" t="e" cm="1">
        <f t="array" ref="BI114">IF(AX114="no inundation",0,(_xlfn.XLOOKUP(AX114,Depths,_xlfn.XLOOKUP($G114,Structures,StructureDamages),,-1)+(AX114-MAX(IF(Depths&lt;AX114,Depths)))*(_xlfn.XLOOKUP(AX114,Depths,_xlfn.XLOOKUP($G114,Structures,StructureDamages),,1)-_xlfn.XLOOKUP(AX114,Depths,_xlfn.XLOOKUP($G114,Structures,StructureDamages),,-1))/(MIN(IF(Depths&gt;AX114,Depths))-MAX(IF(Depths&lt;AX114,Depths))))*$P114)</f>
        <v>#N/A</v>
      </c>
      <c r="BJ114" s="183" t="e" cm="1">
        <f t="array" ref="BJ114">IF(AY114="no inundation",0,(_xlfn.XLOOKUP(AY114,Depths,_xlfn.XLOOKUP($G114,Structures,StructureDamages),,-1)+(AY114-MAX(IF(Depths&lt;AY114,Depths)))*(_xlfn.XLOOKUP(AY114,Depths,_xlfn.XLOOKUP($G114,Structures,StructureDamages),,1)-_xlfn.XLOOKUP(AY114,Depths,_xlfn.XLOOKUP($G114,Structures,StructureDamages),,-1))/(MIN(IF(Depths&gt;AY114,Depths))-MAX(IF(Depths&lt;AY114,Depths))))*$P114)</f>
        <v>#N/A</v>
      </c>
      <c r="BK114" s="183" t="e" cm="1">
        <f t="array" ref="BK114">IF(AZ114="no inundation",0,(_xlfn.XLOOKUP(AZ114,Depths,_xlfn.XLOOKUP($G114,Structures,StructureDamages),,-1)+(AZ114-MAX(IF(Depths&lt;AZ114,Depths)))*(_xlfn.XLOOKUP(AZ114,Depths,_xlfn.XLOOKUP($G114,Structures,StructureDamages),,1)-_xlfn.XLOOKUP(AZ114,Depths,_xlfn.XLOOKUP($G114,Structures,StructureDamages),,-1))/(MIN(IF(Depths&gt;AZ114,Depths))-MAX(IF(Depths&lt;AZ114,Depths))))*$P114)</f>
        <v>#N/A</v>
      </c>
      <c r="BL114" s="183" t="e" cm="1">
        <f t="array" ref="BL114">IF(BA114="no inundation",0,(_xlfn.XLOOKUP(BA114,Depths,_xlfn.XLOOKUP($G114,Structures,StructureDamages),,-1)+(BA114-MAX(IF(Depths&lt;BA114,Depths)))*(_xlfn.XLOOKUP(BA114,Depths,_xlfn.XLOOKUP($G114,Structures,StructureDamages),,1)-_xlfn.XLOOKUP(BA114,Depths,_xlfn.XLOOKUP($G114,Structures,StructureDamages),,-1))/(MIN(IF(Depths&gt;BA114,Depths))-MAX(IF(Depths&lt;BA114,Depths))))*$P114)</f>
        <v>#N/A</v>
      </c>
      <c r="BM114" s="183" t="e" cm="1">
        <f t="array" ref="BM114">IF(BB114="no inundation",0,(_xlfn.XLOOKUP(BB114,Depths,_xlfn.XLOOKUP($G114,Structures,StructureDamages),,-1)+(BB114-MAX(IF(Depths&lt;BB114,Depths)))*(_xlfn.XLOOKUP(BB114,Depths,_xlfn.XLOOKUP($G114,Structures,StructureDamages),,1)-_xlfn.XLOOKUP(BB114,Depths,_xlfn.XLOOKUP($G114,Structures,StructureDamages),,-1))/(MIN(IF(Depths&gt;BB114,Depths))-MAX(IF(Depths&lt;BB114,Depths))))*$P114)</f>
        <v>#N/A</v>
      </c>
      <c r="BN114" s="184" t="e" cm="1">
        <f t="array" ref="BN114">IF(BC114="no inundation",0,(_xlfn.XLOOKUP(BC114,Depths,_xlfn.XLOOKUP($G114,Structures,StructureDamages),,-1)+(BC114-MAX(IF(Depths&lt;BC114,Depths)))*(_xlfn.XLOOKUP(BC114,Depths,_xlfn.XLOOKUP($G114,Structures,StructureDamages),,1)-_xlfn.XLOOKUP(BC114,Depths,_xlfn.XLOOKUP($G114,Structures,StructureDamages),,-1))/(MIN(IF(Depths&gt;BC114,Depths))-MAX(IF(Depths&lt;BC114,Depths))))*$P114)</f>
        <v>#N/A</v>
      </c>
      <c r="BO114" s="185"/>
      <c r="BP114" s="182" t="e" cm="1">
        <f t="array" ref="BP114">IF(AT114="no inundation",0,(_xlfn.XLOOKUP(AT114,Depths,_xlfn.XLOOKUP($G114,Structures,ContentDamages),,-1)+(AT114-MAX(IF(Depths&lt;AT114,Depths)))*(_xlfn.XLOOKUP(AT114,Depths,_xlfn.XLOOKUP($G114,Structures,ContentDamages),,1)-_xlfn.XLOOKUP(AT114,Depths,_xlfn.XLOOKUP($G114,Structures,ContentDamages),,-1))/(MIN(IF(Depths&gt;AT114,Depths))-MAX(IF(Depths&lt;AT114,Depths))))*$R114)</f>
        <v>#N/A</v>
      </c>
      <c r="BQ114" s="183" t="e" cm="1">
        <f t="array" ref="BQ114">IF(AU114="no inundation",0,(_xlfn.XLOOKUP(AU114,Depths,_xlfn.XLOOKUP($G114,Structures,ContentDamages),,-1)+(AU114-MAX(IF(Depths&lt;AU114,Depths)))*(_xlfn.XLOOKUP(AU114,Depths,_xlfn.XLOOKUP($G114,Structures,ContentDamages),,1)-_xlfn.XLOOKUP(AU114,Depths,_xlfn.XLOOKUP($G114,Structures,ContentDamages),,-1))/(MIN(IF(Depths&gt;AU114,Depths))-MAX(IF(Depths&lt;AU114,Depths))))*$R114)</f>
        <v>#N/A</v>
      </c>
      <c r="BR114" s="183" t="e" cm="1">
        <f t="array" ref="BR114">IF(AV114="no inundation",0,(_xlfn.XLOOKUP(AV114,Depths,_xlfn.XLOOKUP($G114,Structures,ContentDamages),,-1)+(AV114-MAX(IF(Depths&lt;AV114,Depths)))*(_xlfn.XLOOKUP(AV114,Depths,_xlfn.XLOOKUP($G114,Structures,ContentDamages),,1)-_xlfn.XLOOKUP(AV114,Depths,_xlfn.XLOOKUP($G114,Structures,ContentDamages),,-1))/(MIN(IF(Depths&gt;AV114,Depths))-MAX(IF(Depths&lt;AV114,Depths))))*$R114)</f>
        <v>#N/A</v>
      </c>
      <c r="BS114" s="183" t="e" cm="1">
        <f t="array" ref="BS114">IF(AW114="no inundation",0,(_xlfn.XLOOKUP(AW114,Depths,_xlfn.XLOOKUP($G114,Structures,ContentDamages),,-1)+(AW114-MAX(IF(Depths&lt;AW114,Depths)))*(_xlfn.XLOOKUP(AW114,Depths,_xlfn.XLOOKUP($G114,Structures,ContentDamages),,1)-_xlfn.XLOOKUP(AW114,Depths,_xlfn.XLOOKUP($G114,Structures,ContentDamages),,-1))/(MIN(IF(Depths&gt;AW114,Depths))-MAX(IF(Depths&lt;AW114,Depths))))*$R114)</f>
        <v>#N/A</v>
      </c>
      <c r="BT114" s="183" t="e" cm="1">
        <f t="array" ref="BT114">IF(AX114="no inundation",0,(_xlfn.XLOOKUP(AX114,Depths,_xlfn.XLOOKUP($G114,Structures,ContentDamages),,-1)+(AX114-MAX(IF(Depths&lt;AX114,Depths)))*(_xlfn.XLOOKUP(AX114,Depths,_xlfn.XLOOKUP($G114,Structures,ContentDamages),,1)-_xlfn.XLOOKUP(AX114,Depths,_xlfn.XLOOKUP($G114,Structures,ContentDamages),,-1))/(MIN(IF(Depths&gt;AX114,Depths))-MAX(IF(Depths&lt;AX114,Depths))))*$R114)</f>
        <v>#N/A</v>
      </c>
      <c r="BU114" s="183" t="e" cm="1">
        <f t="array" ref="BU114">IF(AY114="no inundation",0,(_xlfn.XLOOKUP(AY114,Depths,_xlfn.XLOOKUP($G114,Structures,ContentDamages),,-1)+(AY114-MAX(IF(Depths&lt;AY114,Depths)))*(_xlfn.XLOOKUP(AY114,Depths,_xlfn.XLOOKUP($G114,Structures,ContentDamages),,1)-_xlfn.XLOOKUP(AY114,Depths,_xlfn.XLOOKUP($G114,Structures,ContentDamages),,-1))/(MIN(IF(Depths&gt;AY114,Depths))-MAX(IF(Depths&lt;AY114,Depths))))*$R114)</f>
        <v>#N/A</v>
      </c>
      <c r="BV114" s="183" t="e" cm="1">
        <f t="array" ref="BV114">IF(AZ114="no inundation",0,(_xlfn.XLOOKUP(AZ114,Depths,_xlfn.XLOOKUP($G114,Structures,ContentDamages),,-1)+(AZ114-MAX(IF(Depths&lt;AZ114,Depths)))*(_xlfn.XLOOKUP(AZ114,Depths,_xlfn.XLOOKUP($G114,Structures,ContentDamages),,1)-_xlfn.XLOOKUP(AZ114,Depths,_xlfn.XLOOKUP($G114,Structures,ContentDamages),,-1))/(MIN(IF(Depths&gt;AZ114,Depths))-MAX(IF(Depths&lt;AZ114,Depths))))*$R114)</f>
        <v>#N/A</v>
      </c>
      <c r="BW114" s="183" t="e" cm="1">
        <f t="array" ref="BW114">IF(BA114="no inundation",0,(_xlfn.XLOOKUP(BA114,Depths,_xlfn.XLOOKUP($G114,Structures,ContentDamages),,-1)+(BA114-MAX(IF(Depths&lt;BA114,Depths)))*(_xlfn.XLOOKUP(BA114,Depths,_xlfn.XLOOKUP($G114,Structures,ContentDamages),,1)-_xlfn.XLOOKUP(BA114,Depths,_xlfn.XLOOKUP($G114,Structures,ContentDamages),,-1))/(MIN(IF(Depths&gt;BA114,Depths))-MAX(IF(Depths&lt;BA114,Depths))))*$R114)</f>
        <v>#N/A</v>
      </c>
      <c r="BX114" s="183" t="e" cm="1">
        <f t="array" ref="BX114">IF(BB114="no inundation",0,(_xlfn.XLOOKUP(BB114,Depths,_xlfn.XLOOKUP($G114,Structures,ContentDamages),,-1)+(BB114-MAX(IF(Depths&lt;BB114,Depths)))*(_xlfn.XLOOKUP(BB114,Depths,_xlfn.XLOOKUP($G114,Structures,ContentDamages),,1)-_xlfn.XLOOKUP(BB114,Depths,_xlfn.XLOOKUP($G114,Structures,ContentDamages),,-1))/(MIN(IF(Depths&gt;BB114,Depths))-MAX(IF(Depths&lt;BB114,Depths))))*$R114)</f>
        <v>#N/A</v>
      </c>
      <c r="BY114" s="183" t="e" cm="1">
        <f t="array" ref="BY114">IF(BC114="no inundation",0,(_xlfn.XLOOKUP(BC114,Depths,_xlfn.XLOOKUP($G114,Structures,ContentDamages),,-1)+(BC114-MAX(IF(Depths&lt;BC114,Depths)))*(_xlfn.XLOOKUP(BC114,Depths,_xlfn.XLOOKUP($G114,Structures,ContentDamages),,1)-_xlfn.XLOOKUP(BC114,Depths,_xlfn.XLOOKUP($G114,Structures,ContentDamages),,-1))/(MIN(IF(Depths&gt;BC114,Depths))-MAX(IF(Depths&lt;BC114,Depths))))*$R114)</f>
        <v>#N/A</v>
      </c>
      <c r="BZ114" s="181"/>
      <c r="CA114" s="182" t="e">
        <f t="shared" si="128"/>
        <v>#N/A</v>
      </c>
      <c r="CB114" s="183" t="e">
        <f t="shared" si="129"/>
        <v>#N/A</v>
      </c>
      <c r="CC114" s="183" t="e">
        <f t="shared" si="130"/>
        <v>#N/A</v>
      </c>
      <c r="CD114" s="183" t="e">
        <f t="shared" si="131"/>
        <v>#N/A</v>
      </c>
      <c r="CE114" s="183" t="e">
        <f t="shared" si="132"/>
        <v>#N/A</v>
      </c>
      <c r="CF114" s="183" t="e">
        <f t="shared" si="133"/>
        <v>#N/A</v>
      </c>
      <c r="CG114" s="183" t="e">
        <f t="shared" si="134"/>
        <v>#N/A</v>
      </c>
      <c r="CH114" s="183" t="e">
        <f t="shared" si="135"/>
        <v>#N/A</v>
      </c>
      <c r="CI114" s="183" t="e">
        <f t="shared" si="136"/>
        <v>#N/A</v>
      </c>
      <c r="CJ114" s="184" t="e">
        <f t="shared" si="137"/>
        <v>#N/A</v>
      </c>
      <c r="CK114" s="177"/>
    </row>
    <row r="115" spans="5:89" ht="16.5" customHeight="1" x14ac:dyDescent="0.35">
      <c r="E115" s="33" t="s">
        <v>3</v>
      </c>
      <c r="F115" s="35" t="s">
        <v>3</v>
      </c>
      <c r="G115" s="10" t="s">
        <v>200</v>
      </c>
      <c r="H115" s="11" t="s">
        <v>200</v>
      </c>
      <c r="I115" s="12"/>
      <c r="J115" s="14"/>
      <c r="K115" s="26"/>
      <c r="L115" s="12"/>
      <c r="M115" s="14"/>
      <c r="N115" s="138"/>
      <c r="O115" s="140"/>
      <c r="P115" s="195">
        <f t="shared" si="106"/>
        <v>0</v>
      </c>
      <c r="Q115" s="20" t="e">
        <f>_xlfn.XLOOKUP(G115,'Content to Structure Ratios'!$D$3:$D$55,'Content to Structure Ratios'!$E$3:$E$55)</f>
        <v>#N/A</v>
      </c>
      <c r="R115" s="183" t="e">
        <f t="shared" si="107"/>
        <v>#N/A</v>
      </c>
      <c r="S115" s="13"/>
      <c r="T115" s="14"/>
      <c r="U115" s="15"/>
      <c r="V115" s="179">
        <f t="shared" si="138"/>
        <v>0</v>
      </c>
      <c r="W115" s="192"/>
      <c r="X115" s="22"/>
      <c r="Y115" s="16"/>
      <c r="Z115" s="16"/>
      <c r="AA115" s="16"/>
      <c r="AB115" s="16"/>
      <c r="AC115" s="16"/>
      <c r="AD115" s="16"/>
      <c r="AE115" s="16"/>
      <c r="AF115" s="16"/>
      <c r="AG115" s="16"/>
      <c r="AH115" s="177"/>
      <c r="AI115" s="178">
        <f t="shared" si="109"/>
        <v>0</v>
      </c>
      <c r="AJ115" s="179">
        <f t="shared" si="108"/>
        <v>0</v>
      </c>
      <c r="AK115" s="179">
        <f t="shared" si="110"/>
        <v>0</v>
      </c>
      <c r="AL115" s="179">
        <f t="shared" si="111"/>
        <v>0</v>
      </c>
      <c r="AM115" s="179">
        <f t="shared" si="112"/>
        <v>0</v>
      </c>
      <c r="AN115" s="179">
        <f t="shared" si="113"/>
        <v>0</v>
      </c>
      <c r="AO115" s="179">
        <f t="shared" si="114"/>
        <v>0</v>
      </c>
      <c r="AP115" s="179">
        <f t="shared" si="115"/>
        <v>0</v>
      </c>
      <c r="AQ115" s="179">
        <f t="shared" si="116"/>
        <v>0</v>
      </c>
      <c r="AR115" s="180">
        <f t="shared" si="117"/>
        <v>0</v>
      </c>
      <c r="AS115" s="181"/>
      <c r="AT115" s="166">
        <f t="shared" si="118"/>
        <v>0</v>
      </c>
      <c r="AU115" s="87">
        <f t="shared" si="119"/>
        <v>0</v>
      </c>
      <c r="AV115" s="87">
        <f t="shared" si="120"/>
        <v>0</v>
      </c>
      <c r="AW115" s="87">
        <f t="shared" si="121"/>
        <v>0</v>
      </c>
      <c r="AX115" s="87">
        <f t="shared" si="122"/>
        <v>0</v>
      </c>
      <c r="AY115" s="87">
        <f t="shared" si="123"/>
        <v>0</v>
      </c>
      <c r="AZ115" s="87">
        <f t="shared" si="124"/>
        <v>0</v>
      </c>
      <c r="BA115" s="87">
        <f t="shared" si="125"/>
        <v>0</v>
      </c>
      <c r="BB115" s="87">
        <f t="shared" si="126"/>
        <v>0</v>
      </c>
      <c r="BC115" s="157">
        <f t="shared" si="127"/>
        <v>0</v>
      </c>
      <c r="BD115" s="177"/>
      <c r="BE115" s="182" t="e" cm="1">
        <f t="array" ref="BE115">IF(AT115="no inundation",0,(_xlfn.XLOOKUP(AT115,Depths,_xlfn.XLOOKUP($G115,Structures,StructureDamages),,-1)+(AT115-MAX(IF(Depths&lt;AT115,Depths)))*(_xlfn.XLOOKUP(AT115,Depths,_xlfn.XLOOKUP($G115,Structures,StructureDamages),,1)-_xlfn.XLOOKUP(AT115,Depths,_xlfn.XLOOKUP($G115,Structures,StructureDamages),,-1))/(MIN(IF(Depths&gt;AT115,Depths))-MAX(IF(Depths&lt;AT115,Depths))))*$P115)</f>
        <v>#N/A</v>
      </c>
      <c r="BF115" s="183" t="e" cm="1">
        <f t="array" ref="BF115">IF(AU115="no inundation",0,(_xlfn.XLOOKUP(AU115,Depths,_xlfn.XLOOKUP($G115,Structures,StructureDamages),,-1)+(AU115-MAX(IF(Depths&lt;AU115,Depths)))*(_xlfn.XLOOKUP(AU115,Depths,_xlfn.XLOOKUP($G115,Structures,StructureDamages),,1)-_xlfn.XLOOKUP(AU115,Depths,_xlfn.XLOOKUP($G115,Structures,StructureDamages),,-1))/(MIN(IF(Depths&gt;AU115,Depths))-MAX(IF(Depths&lt;AU115,Depths))))*$P115)</f>
        <v>#N/A</v>
      </c>
      <c r="BG115" s="183" t="e" cm="1">
        <f t="array" ref="BG115">IF(AV115="no inundation",0,(_xlfn.XLOOKUP(AV115,Depths,_xlfn.XLOOKUP($G115,Structures,StructureDamages),,-1)+(AV115-MAX(IF(Depths&lt;AV115,Depths)))*(_xlfn.XLOOKUP(AV115,Depths,_xlfn.XLOOKUP($G115,Structures,StructureDamages),,1)-_xlfn.XLOOKUP(AV115,Depths,_xlfn.XLOOKUP($G115,Structures,StructureDamages),,-1))/(MIN(IF(Depths&gt;AV115,Depths))-MAX(IF(Depths&lt;AV115,Depths))))*$P115)</f>
        <v>#N/A</v>
      </c>
      <c r="BH115" s="183" t="e" cm="1">
        <f t="array" ref="BH115">IF(AW115="no inundation",0,(_xlfn.XLOOKUP(AW115,Depths,_xlfn.XLOOKUP($G115,Structures,StructureDamages),,-1)+(AW115-MAX(IF(Depths&lt;AW115,Depths)))*(_xlfn.XLOOKUP(AW115,Depths,_xlfn.XLOOKUP($G115,Structures,StructureDamages),,1)-_xlfn.XLOOKUP(AW115,Depths,_xlfn.XLOOKUP($G115,Structures,StructureDamages),,-1))/(MIN(IF(Depths&gt;AW115,Depths))-MAX(IF(Depths&lt;AW115,Depths))))*$P115)</f>
        <v>#N/A</v>
      </c>
      <c r="BI115" s="183" t="e" cm="1">
        <f t="array" ref="BI115">IF(AX115="no inundation",0,(_xlfn.XLOOKUP(AX115,Depths,_xlfn.XLOOKUP($G115,Structures,StructureDamages),,-1)+(AX115-MAX(IF(Depths&lt;AX115,Depths)))*(_xlfn.XLOOKUP(AX115,Depths,_xlfn.XLOOKUP($G115,Structures,StructureDamages),,1)-_xlfn.XLOOKUP(AX115,Depths,_xlfn.XLOOKUP($G115,Structures,StructureDamages),,-1))/(MIN(IF(Depths&gt;AX115,Depths))-MAX(IF(Depths&lt;AX115,Depths))))*$P115)</f>
        <v>#N/A</v>
      </c>
      <c r="BJ115" s="183" t="e" cm="1">
        <f t="array" ref="BJ115">IF(AY115="no inundation",0,(_xlfn.XLOOKUP(AY115,Depths,_xlfn.XLOOKUP($G115,Structures,StructureDamages),,-1)+(AY115-MAX(IF(Depths&lt;AY115,Depths)))*(_xlfn.XLOOKUP(AY115,Depths,_xlfn.XLOOKUP($G115,Structures,StructureDamages),,1)-_xlfn.XLOOKUP(AY115,Depths,_xlfn.XLOOKUP($G115,Structures,StructureDamages),,-1))/(MIN(IF(Depths&gt;AY115,Depths))-MAX(IF(Depths&lt;AY115,Depths))))*$P115)</f>
        <v>#N/A</v>
      </c>
      <c r="BK115" s="183" t="e" cm="1">
        <f t="array" ref="BK115">IF(AZ115="no inundation",0,(_xlfn.XLOOKUP(AZ115,Depths,_xlfn.XLOOKUP($G115,Structures,StructureDamages),,-1)+(AZ115-MAX(IF(Depths&lt;AZ115,Depths)))*(_xlfn.XLOOKUP(AZ115,Depths,_xlfn.XLOOKUP($G115,Structures,StructureDamages),,1)-_xlfn.XLOOKUP(AZ115,Depths,_xlfn.XLOOKUP($G115,Structures,StructureDamages),,-1))/(MIN(IF(Depths&gt;AZ115,Depths))-MAX(IF(Depths&lt;AZ115,Depths))))*$P115)</f>
        <v>#N/A</v>
      </c>
      <c r="BL115" s="183" t="e" cm="1">
        <f t="array" ref="BL115">IF(BA115="no inundation",0,(_xlfn.XLOOKUP(BA115,Depths,_xlfn.XLOOKUP($G115,Structures,StructureDamages),,-1)+(BA115-MAX(IF(Depths&lt;BA115,Depths)))*(_xlfn.XLOOKUP(BA115,Depths,_xlfn.XLOOKUP($G115,Structures,StructureDamages),,1)-_xlfn.XLOOKUP(BA115,Depths,_xlfn.XLOOKUP($G115,Structures,StructureDamages),,-1))/(MIN(IF(Depths&gt;BA115,Depths))-MAX(IF(Depths&lt;BA115,Depths))))*$P115)</f>
        <v>#N/A</v>
      </c>
      <c r="BM115" s="183" t="e" cm="1">
        <f t="array" ref="BM115">IF(BB115="no inundation",0,(_xlfn.XLOOKUP(BB115,Depths,_xlfn.XLOOKUP($G115,Structures,StructureDamages),,-1)+(BB115-MAX(IF(Depths&lt;BB115,Depths)))*(_xlfn.XLOOKUP(BB115,Depths,_xlfn.XLOOKUP($G115,Structures,StructureDamages),,1)-_xlfn.XLOOKUP(BB115,Depths,_xlfn.XLOOKUP($G115,Structures,StructureDamages),,-1))/(MIN(IF(Depths&gt;BB115,Depths))-MAX(IF(Depths&lt;BB115,Depths))))*$P115)</f>
        <v>#N/A</v>
      </c>
      <c r="BN115" s="184" t="e" cm="1">
        <f t="array" ref="BN115">IF(BC115="no inundation",0,(_xlfn.XLOOKUP(BC115,Depths,_xlfn.XLOOKUP($G115,Structures,StructureDamages),,-1)+(BC115-MAX(IF(Depths&lt;BC115,Depths)))*(_xlfn.XLOOKUP(BC115,Depths,_xlfn.XLOOKUP($G115,Structures,StructureDamages),,1)-_xlfn.XLOOKUP(BC115,Depths,_xlfn.XLOOKUP($G115,Structures,StructureDamages),,-1))/(MIN(IF(Depths&gt;BC115,Depths))-MAX(IF(Depths&lt;BC115,Depths))))*$P115)</f>
        <v>#N/A</v>
      </c>
      <c r="BO115" s="185"/>
      <c r="BP115" s="182" t="e" cm="1">
        <f t="array" ref="BP115">IF(AT115="no inundation",0,(_xlfn.XLOOKUP(AT115,Depths,_xlfn.XLOOKUP($G115,Structures,ContentDamages),,-1)+(AT115-MAX(IF(Depths&lt;AT115,Depths)))*(_xlfn.XLOOKUP(AT115,Depths,_xlfn.XLOOKUP($G115,Structures,ContentDamages),,1)-_xlfn.XLOOKUP(AT115,Depths,_xlfn.XLOOKUP($G115,Structures,ContentDamages),,-1))/(MIN(IF(Depths&gt;AT115,Depths))-MAX(IF(Depths&lt;AT115,Depths))))*$R115)</f>
        <v>#N/A</v>
      </c>
      <c r="BQ115" s="183" t="e" cm="1">
        <f t="array" ref="BQ115">IF(AU115="no inundation",0,(_xlfn.XLOOKUP(AU115,Depths,_xlfn.XLOOKUP($G115,Structures,ContentDamages),,-1)+(AU115-MAX(IF(Depths&lt;AU115,Depths)))*(_xlfn.XLOOKUP(AU115,Depths,_xlfn.XLOOKUP($G115,Structures,ContentDamages),,1)-_xlfn.XLOOKUP(AU115,Depths,_xlfn.XLOOKUP($G115,Structures,ContentDamages),,-1))/(MIN(IF(Depths&gt;AU115,Depths))-MAX(IF(Depths&lt;AU115,Depths))))*$R115)</f>
        <v>#N/A</v>
      </c>
      <c r="BR115" s="183" t="e" cm="1">
        <f t="array" ref="BR115">IF(AV115="no inundation",0,(_xlfn.XLOOKUP(AV115,Depths,_xlfn.XLOOKUP($G115,Structures,ContentDamages),,-1)+(AV115-MAX(IF(Depths&lt;AV115,Depths)))*(_xlfn.XLOOKUP(AV115,Depths,_xlfn.XLOOKUP($G115,Structures,ContentDamages),,1)-_xlfn.XLOOKUP(AV115,Depths,_xlfn.XLOOKUP($G115,Structures,ContentDamages),,-1))/(MIN(IF(Depths&gt;AV115,Depths))-MAX(IF(Depths&lt;AV115,Depths))))*$R115)</f>
        <v>#N/A</v>
      </c>
      <c r="BS115" s="183" t="e" cm="1">
        <f t="array" ref="BS115">IF(AW115="no inundation",0,(_xlfn.XLOOKUP(AW115,Depths,_xlfn.XLOOKUP($G115,Structures,ContentDamages),,-1)+(AW115-MAX(IF(Depths&lt;AW115,Depths)))*(_xlfn.XLOOKUP(AW115,Depths,_xlfn.XLOOKUP($G115,Structures,ContentDamages),,1)-_xlfn.XLOOKUP(AW115,Depths,_xlfn.XLOOKUP($G115,Structures,ContentDamages),,-1))/(MIN(IF(Depths&gt;AW115,Depths))-MAX(IF(Depths&lt;AW115,Depths))))*$R115)</f>
        <v>#N/A</v>
      </c>
      <c r="BT115" s="183" t="e" cm="1">
        <f t="array" ref="BT115">IF(AX115="no inundation",0,(_xlfn.XLOOKUP(AX115,Depths,_xlfn.XLOOKUP($G115,Structures,ContentDamages),,-1)+(AX115-MAX(IF(Depths&lt;AX115,Depths)))*(_xlfn.XLOOKUP(AX115,Depths,_xlfn.XLOOKUP($G115,Structures,ContentDamages),,1)-_xlfn.XLOOKUP(AX115,Depths,_xlfn.XLOOKUP($G115,Structures,ContentDamages),,-1))/(MIN(IF(Depths&gt;AX115,Depths))-MAX(IF(Depths&lt;AX115,Depths))))*$R115)</f>
        <v>#N/A</v>
      </c>
      <c r="BU115" s="183" t="e" cm="1">
        <f t="array" ref="BU115">IF(AY115="no inundation",0,(_xlfn.XLOOKUP(AY115,Depths,_xlfn.XLOOKUP($G115,Structures,ContentDamages),,-1)+(AY115-MAX(IF(Depths&lt;AY115,Depths)))*(_xlfn.XLOOKUP(AY115,Depths,_xlfn.XLOOKUP($G115,Structures,ContentDamages),,1)-_xlfn.XLOOKUP(AY115,Depths,_xlfn.XLOOKUP($G115,Structures,ContentDamages),,-1))/(MIN(IF(Depths&gt;AY115,Depths))-MAX(IF(Depths&lt;AY115,Depths))))*$R115)</f>
        <v>#N/A</v>
      </c>
      <c r="BV115" s="183" t="e" cm="1">
        <f t="array" ref="BV115">IF(AZ115="no inundation",0,(_xlfn.XLOOKUP(AZ115,Depths,_xlfn.XLOOKUP($G115,Structures,ContentDamages),,-1)+(AZ115-MAX(IF(Depths&lt;AZ115,Depths)))*(_xlfn.XLOOKUP(AZ115,Depths,_xlfn.XLOOKUP($G115,Structures,ContentDamages),,1)-_xlfn.XLOOKUP(AZ115,Depths,_xlfn.XLOOKUP($G115,Structures,ContentDamages),,-1))/(MIN(IF(Depths&gt;AZ115,Depths))-MAX(IF(Depths&lt;AZ115,Depths))))*$R115)</f>
        <v>#N/A</v>
      </c>
      <c r="BW115" s="183" t="e" cm="1">
        <f t="array" ref="BW115">IF(BA115="no inundation",0,(_xlfn.XLOOKUP(BA115,Depths,_xlfn.XLOOKUP($G115,Structures,ContentDamages),,-1)+(BA115-MAX(IF(Depths&lt;BA115,Depths)))*(_xlfn.XLOOKUP(BA115,Depths,_xlfn.XLOOKUP($G115,Structures,ContentDamages),,1)-_xlfn.XLOOKUP(BA115,Depths,_xlfn.XLOOKUP($G115,Structures,ContentDamages),,-1))/(MIN(IF(Depths&gt;BA115,Depths))-MAX(IF(Depths&lt;BA115,Depths))))*$R115)</f>
        <v>#N/A</v>
      </c>
      <c r="BX115" s="183" t="e" cm="1">
        <f t="array" ref="BX115">IF(BB115="no inundation",0,(_xlfn.XLOOKUP(BB115,Depths,_xlfn.XLOOKUP($G115,Structures,ContentDamages),,-1)+(BB115-MAX(IF(Depths&lt;BB115,Depths)))*(_xlfn.XLOOKUP(BB115,Depths,_xlfn.XLOOKUP($G115,Structures,ContentDamages),,1)-_xlfn.XLOOKUP(BB115,Depths,_xlfn.XLOOKUP($G115,Structures,ContentDamages),,-1))/(MIN(IF(Depths&gt;BB115,Depths))-MAX(IF(Depths&lt;BB115,Depths))))*$R115)</f>
        <v>#N/A</v>
      </c>
      <c r="BY115" s="183" t="e" cm="1">
        <f t="array" ref="BY115">IF(BC115="no inundation",0,(_xlfn.XLOOKUP(BC115,Depths,_xlfn.XLOOKUP($G115,Structures,ContentDamages),,-1)+(BC115-MAX(IF(Depths&lt;BC115,Depths)))*(_xlfn.XLOOKUP(BC115,Depths,_xlfn.XLOOKUP($G115,Structures,ContentDamages),,1)-_xlfn.XLOOKUP(BC115,Depths,_xlfn.XLOOKUP($G115,Structures,ContentDamages),,-1))/(MIN(IF(Depths&gt;BC115,Depths))-MAX(IF(Depths&lt;BC115,Depths))))*$R115)</f>
        <v>#N/A</v>
      </c>
      <c r="BZ115" s="181"/>
      <c r="CA115" s="182" t="e">
        <f t="shared" si="128"/>
        <v>#N/A</v>
      </c>
      <c r="CB115" s="183" t="e">
        <f t="shared" si="129"/>
        <v>#N/A</v>
      </c>
      <c r="CC115" s="183" t="e">
        <f t="shared" si="130"/>
        <v>#N/A</v>
      </c>
      <c r="CD115" s="183" t="e">
        <f t="shared" si="131"/>
        <v>#N/A</v>
      </c>
      <c r="CE115" s="183" t="e">
        <f t="shared" si="132"/>
        <v>#N/A</v>
      </c>
      <c r="CF115" s="183" t="e">
        <f t="shared" si="133"/>
        <v>#N/A</v>
      </c>
      <c r="CG115" s="183" t="e">
        <f t="shared" si="134"/>
        <v>#N/A</v>
      </c>
      <c r="CH115" s="183" t="e">
        <f t="shared" si="135"/>
        <v>#N/A</v>
      </c>
      <c r="CI115" s="183" t="e">
        <f t="shared" si="136"/>
        <v>#N/A</v>
      </c>
      <c r="CJ115" s="184" t="e">
        <f t="shared" si="137"/>
        <v>#N/A</v>
      </c>
      <c r="CK115" s="177"/>
    </row>
    <row r="116" spans="5:89" ht="16.5" customHeight="1" x14ac:dyDescent="0.35">
      <c r="E116" s="33" t="s">
        <v>3</v>
      </c>
      <c r="F116" s="35" t="s">
        <v>3</v>
      </c>
      <c r="G116" s="10" t="s">
        <v>200</v>
      </c>
      <c r="H116" s="11" t="s">
        <v>200</v>
      </c>
      <c r="I116" s="12"/>
      <c r="J116" s="14"/>
      <c r="K116" s="26"/>
      <c r="L116" s="12"/>
      <c r="M116" s="14"/>
      <c r="N116" s="138"/>
      <c r="O116" s="140"/>
      <c r="P116" s="195">
        <f t="shared" si="106"/>
        <v>0</v>
      </c>
      <c r="Q116" s="20" t="e">
        <f>_xlfn.XLOOKUP(G116,'Content to Structure Ratios'!$D$3:$D$55,'Content to Structure Ratios'!$E$3:$E$55)</f>
        <v>#N/A</v>
      </c>
      <c r="R116" s="183" t="e">
        <f t="shared" si="107"/>
        <v>#N/A</v>
      </c>
      <c r="S116" s="13"/>
      <c r="T116" s="14"/>
      <c r="U116" s="15"/>
      <c r="V116" s="179">
        <f t="shared" si="138"/>
        <v>0</v>
      </c>
      <c r="W116" s="192"/>
      <c r="X116" s="22"/>
      <c r="Y116" s="16"/>
      <c r="Z116" s="16"/>
      <c r="AA116" s="16"/>
      <c r="AB116" s="16"/>
      <c r="AC116" s="16"/>
      <c r="AD116" s="16"/>
      <c r="AE116" s="16"/>
      <c r="AF116" s="16"/>
      <c r="AG116" s="16"/>
      <c r="AH116" s="177"/>
      <c r="AI116" s="178">
        <f t="shared" si="109"/>
        <v>0</v>
      </c>
      <c r="AJ116" s="179">
        <f t="shared" ref="AJ116:AJ147" si="139">(Y116-$S116)</f>
        <v>0</v>
      </c>
      <c r="AK116" s="179">
        <f t="shared" si="110"/>
        <v>0</v>
      </c>
      <c r="AL116" s="179">
        <f t="shared" si="111"/>
        <v>0</v>
      </c>
      <c r="AM116" s="179">
        <f t="shared" si="112"/>
        <v>0</v>
      </c>
      <c r="AN116" s="179">
        <f t="shared" si="113"/>
        <v>0</v>
      </c>
      <c r="AO116" s="179">
        <f t="shared" si="114"/>
        <v>0</v>
      </c>
      <c r="AP116" s="179">
        <f t="shared" si="115"/>
        <v>0</v>
      </c>
      <c r="AQ116" s="179">
        <f t="shared" si="116"/>
        <v>0</v>
      </c>
      <c r="AR116" s="180">
        <f t="shared" si="117"/>
        <v>0</v>
      </c>
      <c r="AS116" s="181"/>
      <c r="AT116" s="166">
        <f t="shared" si="118"/>
        <v>0</v>
      </c>
      <c r="AU116" s="87">
        <f t="shared" si="119"/>
        <v>0</v>
      </c>
      <c r="AV116" s="87">
        <f t="shared" si="120"/>
        <v>0</v>
      </c>
      <c r="AW116" s="87">
        <f t="shared" si="121"/>
        <v>0</v>
      </c>
      <c r="AX116" s="87">
        <f t="shared" si="122"/>
        <v>0</v>
      </c>
      <c r="AY116" s="87">
        <f t="shared" si="123"/>
        <v>0</v>
      </c>
      <c r="AZ116" s="87">
        <f t="shared" si="124"/>
        <v>0</v>
      </c>
      <c r="BA116" s="87">
        <f t="shared" si="125"/>
        <v>0</v>
      </c>
      <c r="BB116" s="87">
        <f t="shared" si="126"/>
        <v>0</v>
      </c>
      <c r="BC116" s="157">
        <f t="shared" si="127"/>
        <v>0</v>
      </c>
      <c r="BD116" s="177"/>
      <c r="BE116" s="182" t="e" cm="1">
        <f t="array" ref="BE116">IF(AT116="no inundation",0,(_xlfn.XLOOKUP(AT116,Depths,_xlfn.XLOOKUP($G116,Structures,StructureDamages),,-1)+(AT116-MAX(IF(Depths&lt;AT116,Depths)))*(_xlfn.XLOOKUP(AT116,Depths,_xlfn.XLOOKUP($G116,Structures,StructureDamages),,1)-_xlfn.XLOOKUP(AT116,Depths,_xlfn.XLOOKUP($G116,Structures,StructureDamages),,-1))/(MIN(IF(Depths&gt;AT116,Depths))-MAX(IF(Depths&lt;AT116,Depths))))*$P116)</f>
        <v>#N/A</v>
      </c>
      <c r="BF116" s="183" t="e" cm="1">
        <f t="array" ref="BF116">IF(AU116="no inundation",0,(_xlfn.XLOOKUP(AU116,Depths,_xlfn.XLOOKUP($G116,Structures,StructureDamages),,-1)+(AU116-MAX(IF(Depths&lt;AU116,Depths)))*(_xlfn.XLOOKUP(AU116,Depths,_xlfn.XLOOKUP($G116,Structures,StructureDamages),,1)-_xlfn.XLOOKUP(AU116,Depths,_xlfn.XLOOKUP($G116,Structures,StructureDamages),,-1))/(MIN(IF(Depths&gt;AU116,Depths))-MAX(IF(Depths&lt;AU116,Depths))))*$P116)</f>
        <v>#N/A</v>
      </c>
      <c r="BG116" s="183" t="e" cm="1">
        <f t="array" ref="BG116">IF(AV116="no inundation",0,(_xlfn.XLOOKUP(AV116,Depths,_xlfn.XLOOKUP($G116,Structures,StructureDamages),,-1)+(AV116-MAX(IF(Depths&lt;AV116,Depths)))*(_xlfn.XLOOKUP(AV116,Depths,_xlfn.XLOOKUP($G116,Structures,StructureDamages),,1)-_xlfn.XLOOKUP(AV116,Depths,_xlfn.XLOOKUP($G116,Structures,StructureDamages),,-1))/(MIN(IF(Depths&gt;AV116,Depths))-MAX(IF(Depths&lt;AV116,Depths))))*$P116)</f>
        <v>#N/A</v>
      </c>
      <c r="BH116" s="183" t="e" cm="1">
        <f t="array" ref="BH116">IF(AW116="no inundation",0,(_xlfn.XLOOKUP(AW116,Depths,_xlfn.XLOOKUP($G116,Structures,StructureDamages),,-1)+(AW116-MAX(IF(Depths&lt;AW116,Depths)))*(_xlfn.XLOOKUP(AW116,Depths,_xlfn.XLOOKUP($G116,Structures,StructureDamages),,1)-_xlfn.XLOOKUP(AW116,Depths,_xlfn.XLOOKUP($G116,Structures,StructureDamages),,-1))/(MIN(IF(Depths&gt;AW116,Depths))-MAX(IF(Depths&lt;AW116,Depths))))*$P116)</f>
        <v>#N/A</v>
      </c>
      <c r="BI116" s="183" t="e" cm="1">
        <f t="array" ref="BI116">IF(AX116="no inundation",0,(_xlfn.XLOOKUP(AX116,Depths,_xlfn.XLOOKUP($G116,Structures,StructureDamages),,-1)+(AX116-MAX(IF(Depths&lt;AX116,Depths)))*(_xlfn.XLOOKUP(AX116,Depths,_xlfn.XLOOKUP($G116,Structures,StructureDamages),,1)-_xlfn.XLOOKUP(AX116,Depths,_xlfn.XLOOKUP($G116,Structures,StructureDamages),,-1))/(MIN(IF(Depths&gt;AX116,Depths))-MAX(IF(Depths&lt;AX116,Depths))))*$P116)</f>
        <v>#N/A</v>
      </c>
      <c r="BJ116" s="183" t="e" cm="1">
        <f t="array" ref="BJ116">IF(AY116="no inundation",0,(_xlfn.XLOOKUP(AY116,Depths,_xlfn.XLOOKUP($G116,Structures,StructureDamages),,-1)+(AY116-MAX(IF(Depths&lt;AY116,Depths)))*(_xlfn.XLOOKUP(AY116,Depths,_xlfn.XLOOKUP($G116,Structures,StructureDamages),,1)-_xlfn.XLOOKUP(AY116,Depths,_xlfn.XLOOKUP($G116,Structures,StructureDamages),,-1))/(MIN(IF(Depths&gt;AY116,Depths))-MAX(IF(Depths&lt;AY116,Depths))))*$P116)</f>
        <v>#N/A</v>
      </c>
      <c r="BK116" s="183" t="e" cm="1">
        <f t="array" ref="BK116">IF(AZ116="no inundation",0,(_xlfn.XLOOKUP(AZ116,Depths,_xlfn.XLOOKUP($G116,Structures,StructureDamages),,-1)+(AZ116-MAX(IF(Depths&lt;AZ116,Depths)))*(_xlfn.XLOOKUP(AZ116,Depths,_xlfn.XLOOKUP($G116,Structures,StructureDamages),,1)-_xlfn.XLOOKUP(AZ116,Depths,_xlfn.XLOOKUP($G116,Structures,StructureDamages),,-1))/(MIN(IF(Depths&gt;AZ116,Depths))-MAX(IF(Depths&lt;AZ116,Depths))))*$P116)</f>
        <v>#N/A</v>
      </c>
      <c r="BL116" s="183" t="e" cm="1">
        <f t="array" ref="BL116">IF(BA116="no inundation",0,(_xlfn.XLOOKUP(BA116,Depths,_xlfn.XLOOKUP($G116,Structures,StructureDamages),,-1)+(BA116-MAX(IF(Depths&lt;BA116,Depths)))*(_xlfn.XLOOKUP(BA116,Depths,_xlfn.XLOOKUP($G116,Structures,StructureDamages),,1)-_xlfn.XLOOKUP(BA116,Depths,_xlfn.XLOOKUP($G116,Structures,StructureDamages),,-1))/(MIN(IF(Depths&gt;BA116,Depths))-MAX(IF(Depths&lt;BA116,Depths))))*$P116)</f>
        <v>#N/A</v>
      </c>
      <c r="BM116" s="183" t="e" cm="1">
        <f t="array" ref="BM116">IF(BB116="no inundation",0,(_xlfn.XLOOKUP(BB116,Depths,_xlfn.XLOOKUP($G116,Structures,StructureDamages),,-1)+(BB116-MAX(IF(Depths&lt;BB116,Depths)))*(_xlfn.XLOOKUP(BB116,Depths,_xlfn.XLOOKUP($G116,Structures,StructureDamages),,1)-_xlfn.XLOOKUP(BB116,Depths,_xlfn.XLOOKUP($G116,Structures,StructureDamages),,-1))/(MIN(IF(Depths&gt;BB116,Depths))-MAX(IF(Depths&lt;BB116,Depths))))*$P116)</f>
        <v>#N/A</v>
      </c>
      <c r="BN116" s="184" t="e" cm="1">
        <f t="array" ref="BN116">IF(BC116="no inundation",0,(_xlfn.XLOOKUP(BC116,Depths,_xlfn.XLOOKUP($G116,Structures,StructureDamages),,-1)+(BC116-MAX(IF(Depths&lt;BC116,Depths)))*(_xlfn.XLOOKUP(BC116,Depths,_xlfn.XLOOKUP($G116,Structures,StructureDamages),,1)-_xlfn.XLOOKUP(BC116,Depths,_xlfn.XLOOKUP($G116,Structures,StructureDamages),,-1))/(MIN(IF(Depths&gt;BC116,Depths))-MAX(IF(Depths&lt;BC116,Depths))))*$P116)</f>
        <v>#N/A</v>
      </c>
      <c r="BO116" s="185"/>
      <c r="BP116" s="182" t="e" cm="1">
        <f t="array" ref="BP116">IF(AT116="no inundation",0,(_xlfn.XLOOKUP(AT116,Depths,_xlfn.XLOOKUP($G116,Structures,ContentDamages),,-1)+(AT116-MAX(IF(Depths&lt;AT116,Depths)))*(_xlfn.XLOOKUP(AT116,Depths,_xlfn.XLOOKUP($G116,Structures,ContentDamages),,1)-_xlfn.XLOOKUP(AT116,Depths,_xlfn.XLOOKUP($G116,Structures,ContentDamages),,-1))/(MIN(IF(Depths&gt;AT116,Depths))-MAX(IF(Depths&lt;AT116,Depths))))*$R116)</f>
        <v>#N/A</v>
      </c>
      <c r="BQ116" s="183" t="e" cm="1">
        <f t="array" ref="BQ116">IF(AU116="no inundation",0,(_xlfn.XLOOKUP(AU116,Depths,_xlfn.XLOOKUP($G116,Structures,ContentDamages),,-1)+(AU116-MAX(IF(Depths&lt;AU116,Depths)))*(_xlfn.XLOOKUP(AU116,Depths,_xlfn.XLOOKUP($G116,Structures,ContentDamages),,1)-_xlfn.XLOOKUP(AU116,Depths,_xlfn.XLOOKUP($G116,Structures,ContentDamages),,-1))/(MIN(IF(Depths&gt;AU116,Depths))-MAX(IF(Depths&lt;AU116,Depths))))*$R116)</f>
        <v>#N/A</v>
      </c>
      <c r="BR116" s="183" t="e" cm="1">
        <f t="array" ref="BR116">IF(AV116="no inundation",0,(_xlfn.XLOOKUP(AV116,Depths,_xlfn.XLOOKUP($G116,Structures,ContentDamages),,-1)+(AV116-MAX(IF(Depths&lt;AV116,Depths)))*(_xlfn.XLOOKUP(AV116,Depths,_xlfn.XLOOKUP($G116,Structures,ContentDamages),,1)-_xlfn.XLOOKUP(AV116,Depths,_xlfn.XLOOKUP($G116,Structures,ContentDamages),,-1))/(MIN(IF(Depths&gt;AV116,Depths))-MAX(IF(Depths&lt;AV116,Depths))))*$R116)</f>
        <v>#N/A</v>
      </c>
      <c r="BS116" s="183" t="e" cm="1">
        <f t="array" ref="BS116">IF(AW116="no inundation",0,(_xlfn.XLOOKUP(AW116,Depths,_xlfn.XLOOKUP($G116,Structures,ContentDamages),,-1)+(AW116-MAX(IF(Depths&lt;AW116,Depths)))*(_xlfn.XLOOKUP(AW116,Depths,_xlfn.XLOOKUP($G116,Structures,ContentDamages),,1)-_xlfn.XLOOKUP(AW116,Depths,_xlfn.XLOOKUP($G116,Structures,ContentDamages),,-1))/(MIN(IF(Depths&gt;AW116,Depths))-MAX(IF(Depths&lt;AW116,Depths))))*$R116)</f>
        <v>#N/A</v>
      </c>
      <c r="BT116" s="183" t="e" cm="1">
        <f t="array" ref="BT116">IF(AX116="no inundation",0,(_xlfn.XLOOKUP(AX116,Depths,_xlfn.XLOOKUP($G116,Structures,ContentDamages),,-1)+(AX116-MAX(IF(Depths&lt;AX116,Depths)))*(_xlfn.XLOOKUP(AX116,Depths,_xlfn.XLOOKUP($G116,Structures,ContentDamages),,1)-_xlfn.XLOOKUP(AX116,Depths,_xlfn.XLOOKUP($G116,Structures,ContentDamages),,-1))/(MIN(IF(Depths&gt;AX116,Depths))-MAX(IF(Depths&lt;AX116,Depths))))*$R116)</f>
        <v>#N/A</v>
      </c>
      <c r="BU116" s="183" t="e" cm="1">
        <f t="array" ref="BU116">IF(AY116="no inundation",0,(_xlfn.XLOOKUP(AY116,Depths,_xlfn.XLOOKUP($G116,Structures,ContentDamages),,-1)+(AY116-MAX(IF(Depths&lt;AY116,Depths)))*(_xlfn.XLOOKUP(AY116,Depths,_xlfn.XLOOKUP($G116,Structures,ContentDamages),,1)-_xlfn.XLOOKUP(AY116,Depths,_xlfn.XLOOKUP($G116,Structures,ContentDamages),,-1))/(MIN(IF(Depths&gt;AY116,Depths))-MAX(IF(Depths&lt;AY116,Depths))))*$R116)</f>
        <v>#N/A</v>
      </c>
      <c r="BV116" s="183" t="e" cm="1">
        <f t="array" ref="BV116">IF(AZ116="no inundation",0,(_xlfn.XLOOKUP(AZ116,Depths,_xlfn.XLOOKUP($G116,Structures,ContentDamages),,-1)+(AZ116-MAX(IF(Depths&lt;AZ116,Depths)))*(_xlfn.XLOOKUP(AZ116,Depths,_xlfn.XLOOKUP($G116,Structures,ContentDamages),,1)-_xlfn.XLOOKUP(AZ116,Depths,_xlfn.XLOOKUP($G116,Structures,ContentDamages),,-1))/(MIN(IF(Depths&gt;AZ116,Depths))-MAX(IF(Depths&lt;AZ116,Depths))))*$R116)</f>
        <v>#N/A</v>
      </c>
      <c r="BW116" s="183" t="e" cm="1">
        <f t="array" ref="BW116">IF(BA116="no inundation",0,(_xlfn.XLOOKUP(BA116,Depths,_xlfn.XLOOKUP($G116,Structures,ContentDamages),,-1)+(BA116-MAX(IF(Depths&lt;BA116,Depths)))*(_xlfn.XLOOKUP(BA116,Depths,_xlfn.XLOOKUP($G116,Structures,ContentDamages),,1)-_xlfn.XLOOKUP(BA116,Depths,_xlfn.XLOOKUP($G116,Structures,ContentDamages),,-1))/(MIN(IF(Depths&gt;BA116,Depths))-MAX(IF(Depths&lt;BA116,Depths))))*$R116)</f>
        <v>#N/A</v>
      </c>
      <c r="BX116" s="183" t="e" cm="1">
        <f t="array" ref="BX116">IF(BB116="no inundation",0,(_xlfn.XLOOKUP(BB116,Depths,_xlfn.XLOOKUP($G116,Structures,ContentDamages),,-1)+(BB116-MAX(IF(Depths&lt;BB116,Depths)))*(_xlfn.XLOOKUP(BB116,Depths,_xlfn.XLOOKUP($G116,Structures,ContentDamages),,1)-_xlfn.XLOOKUP(BB116,Depths,_xlfn.XLOOKUP($G116,Structures,ContentDamages),,-1))/(MIN(IF(Depths&gt;BB116,Depths))-MAX(IF(Depths&lt;BB116,Depths))))*$R116)</f>
        <v>#N/A</v>
      </c>
      <c r="BY116" s="183" t="e" cm="1">
        <f t="array" ref="BY116">IF(BC116="no inundation",0,(_xlfn.XLOOKUP(BC116,Depths,_xlfn.XLOOKUP($G116,Structures,ContentDamages),,-1)+(BC116-MAX(IF(Depths&lt;BC116,Depths)))*(_xlfn.XLOOKUP(BC116,Depths,_xlfn.XLOOKUP($G116,Structures,ContentDamages),,1)-_xlfn.XLOOKUP(BC116,Depths,_xlfn.XLOOKUP($G116,Structures,ContentDamages),,-1))/(MIN(IF(Depths&gt;BC116,Depths))-MAX(IF(Depths&lt;BC116,Depths))))*$R116)</f>
        <v>#N/A</v>
      </c>
      <c r="BZ116" s="181"/>
      <c r="CA116" s="182" t="e">
        <f t="shared" si="128"/>
        <v>#N/A</v>
      </c>
      <c r="CB116" s="183" t="e">
        <f t="shared" si="129"/>
        <v>#N/A</v>
      </c>
      <c r="CC116" s="183" t="e">
        <f t="shared" si="130"/>
        <v>#N/A</v>
      </c>
      <c r="CD116" s="183" t="e">
        <f t="shared" si="131"/>
        <v>#N/A</v>
      </c>
      <c r="CE116" s="183" t="e">
        <f t="shared" si="132"/>
        <v>#N/A</v>
      </c>
      <c r="CF116" s="183" t="e">
        <f t="shared" si="133"/>
        <v>#N/A</v>
      </c>
      <c r="CG116" s="183" t="e">
        <f t="shared" si="134"/>
        <v>#N/A</v>
      </c>
      <c r="CH116" s="183" t="e">
        <f t="shared" si="135"/>
        <v>#N/A</v>
      </c>
      <c r="CI116" s="183" t="e">
        <f t="shared" si="136"/>
        <v>#N/A</v>
      </c>
      <c r="CJ116" s="184" t="e">
        <f t="shared" si="137"/>
        <v>#N/A</v>
      </c>
      <c r="CK116" s="177"/>
    </row>
    <row r="117" spans="5:89" ht="16.5" customHeight="1" x14ac:dyDescent="0.35">
      <c r="E117" s="33" t="s">
        <v>3</v>
      </c>
      <c r="F117" s="35" t="s">
        <v>3</v>
      </c>
      <c r="G117" s="10" t="s">
        <v>200</v>
      </c>
      <c r="H117" s="11" t="s">
        <v>200</v>
      </c>
      <c r="I117" s="12"/>
      <c r="J117" s="14"/>
      <c r="K117" s="26"/>
      <c r="L117" s="12"/>
      <c r="M117" s="14"/>
      <c r="N117" s="138"/>
      <c r="O117" s="140"/>
      <c r="P117" s="195">
        <f t="shared" si="106"/>
        <v>0</v>
      </c>
      <c r="Q117" s="20" t="e">
        <f>_xlfn.XLOOKUP(G117,'Content to Structure Ratios'!$D$3:$D$55,'Content to Structure Ratios'!$E$3:$E$55)</f>
        <v>#N/A</v>
      </c>
      <c r="R117" s="183" t="e">
        <f t="shared" si="107"/>
        <v>#N/A</v>
      </c>
      <c r="S117" s="13"/>
      <c r="T117" s="14"/>
      <c r="U117" s="15"/>
      <c r="V117" s="179">
        <f t="shared" si="138"/>
        <v>0</v>
      </c>
      <c r="W117" s="192"/>
      <c r="X117" s="22"/>
      <c r="Y117" s="16"/>
      <c r="Z117" s="16"/>
      <c r="AA117" s="16"/>
      <c r="AB117" s="16"/>
      <c r="AC117" s="16"/>
      <c r="AD117" s="16"/>
      <c r="AE117" s="16"/>
      <c r="AF117" s="16"/>
      <c r="AG117" s="16"/>
      <c r="AH117" s="177"/>
      <c r="AI117" s="178">
        <f t="shared" ref="AI117:AI148" si="140">(X117-$S117)</f>
        <v>0</v>
      </c>
      <c r="AJ117" s="179">
        <f t="shared" si="139"/>
        <v>0</v>
      </c>
      <c r="AK117" s="179">
        <f t="shared" ref="AK117:AK148" si="141">(Z117-$S117)</f>
        <v>0</v>
      </c>
      <c r="AL117" s="179">
        <f t="shared" ref="AL117:AL148" si="142">(AA117-$S117)</f>
        <v>0</v>
      </c>
      <c r="AM117" s="179">
        <f t="shared" ref="AM117:AM148" si="143">(AB117-$S117)</f>
        <v>0</v>
      </c>
      <c r="AN117" s="179">
        <f t="shared" ref="AN117:AN148" si="144">(AC117-$S117)</f>
        <v>0</v>
      </c>
      <c r="AO117" s="179">
        <f t="shared" ref="AO117:AO148" si="145">(AD117-$S117)</f>
        <v>0</v>
      </c>
      <c r="AP117" s="179">
        <f t="shared" ref="AP117:AP148" si="146">(AE117-$S117)</f>
        <v>0</v>
      </c>
      <c r="AQ117" s="179">
        <f t="shared" ref="AQ117:AQ148" si="147">(AF117-$S117)</f>
        <v>0</v>
      </c>
      <c r="AR117" s="180">
        <f t="shared" ref="AR117:AR148" si="148">(AG117-$S117)</f>
        <v>0</v>
      </c>
      <c r="AS117" s="181"/>
      <c r="AT117" s="166">
        <f t="shared" ref="AT117:AT148" si="149">IF((X117-$S117)&lt;$U117,"no inundation",X117-$S117)</f>
        <v>0</v>
      </c>
      <c r="AU117" s="87">
        <f t="shared" ref="AU117:AU148" si="150">IF((Y117-$S117)&lt;$U117,"no inundation",Y117-$S117)</f>
        <v>0</v>
      </c>
      <c r="AV117" s="87">
        <f t="shared" ref="AV117:AV148" si="151">IF((Z117-$S117)&lt;$U117,"no inundation",Z117-$S117)</f>
        <v>0</v>
      </c>
      <c r="AW117" s="87">
        <f t="shared" ref="AW117:AW148" si="152">IF((AA117-$S117)&lt;$U117,"no inundation",AA117-$S117)</f>
        <v>0</v>
      </c>
      <c r="AX117" s="87">
        <f t="shared" ref="AX117:AX148" si="153">IF((AB117-$S117)&lt;$U117,"no inundation",AB117-$S117)</f>
        <v>0</v>
      </c>
      <c r="AY117" s="87">
        <f t="shared" ref="AY117:AY148" si="154">IF((AC117-$S117)&lt;$U117,"no inundation",AC117-$S117)</f>
        <v>0</v>
      </c>
      <c r="AZ117" s="87">
        <f t="shared" ref="AZ117:AZ148" si="155">IF((AD117-$S117)&lt;$U117,"no inundation",AD117-$S117)</f>
        <v>0</v>
      </c>
      <c r="BA117" s="87">
        <f t="shared" ref="BA117:BA148" si="156">IF((AE117-$S117)&lt;$U117,"no inundation",AE117-$S117)</f>
        <v>0</v>
      </c>
      <c r="BB117" s="87">
        <f t="shared" ref="BB117:BB148" si="157">IF((AF117-$S117)&lt;$U117,"no inundation",AF117-$S117)</f>
        <v>0</v>
      </c>
      <c r="BC117" s="157">
        <f t="shared" ref="BC117:BC148" si="158">IF((AG117-$S117)&lt;$U117,"no inundation",AG117-$S117)</f>
        <v>0</v>
      </c>
      <c r="BD117" s="177"/>
      <c r="BE117" s="182" t="e" cm="1">
        <f t="array" ref="BE117">IF(AT117="no inundation",0,(_xlfn.XLOOKUP(AT117,Depths,_xlfn.XLOOKUP($G117,Structures,StructureDamages),,-1)+(AT117-MAX(IF(Depths&lt;AT117,Depths)))*(_xlfn.XLOOKUP(AT117,Depths,_xlfn.XLOOKUP($G117,Structures,StructureDamages),,1)-_xlfn.XLOOKUP(AT117,Depths,_xlfn.XLOOKUP($G117,Structures,StructureDamages),,-1))/(MIN(IF(Depths&gt;AT117,Depths))-MAX(IF(Depths&lt;AT117,Depths))))*$P117)</f>
        <v>#N/A</v>
      </c>
      <c r="BF117" s="183" t="e" cm="1">
        <f t="array" ref="BF117">IF(AU117="no inundation",0,(_xlfn.XLOOKUP(AU117,Depths,_xlfn.XLOOKUP($G117,Structures,StructureDamages),,-1)+(AU117-MAX(IF(Depths&lt;AU117,Depths)))*(_xlfn.XLOOKUP(AU117,Depths,_xlfn.XLOOKUP($G117,Structures,StructureDamages),,1)-_xlfn.XLOOKUP(AU117,Depths,_xlfn.XLOOKUP($G117,Structures,StructureDamages),,-1))/(MIN(IF(Depths&gt;AU117,Depths))-MAX(IF(Depths&lt;AU117,Depths))))*$P117)</f>
        <v>#N/A</v>
      </c>
      <c r="BG117" s="183" t="e" cm="1">
        <f t="array" ref="BG117">IF(AV117="no inundation",0,(_xlfn.XLOOKUP(AV117,Depths,_xlfn.XLOOKUP($G117,Structures,StructureDamages),,-1)+(AV117-MAX(IF(Depths&lt;AV117,Depths)))*(_xlfn.XLOOKUP(AV117,Depths,_xlfn.XLOOKUP($G117,Structures,StructureDamages),,1)-_xlfn.XLOOKUP(AV117,Depths,_xlfn.XLOOKUP($G117,Structures,StructureDamages),,-1))/(MIN(IF(Depths&gt;AV117,Depths))-MAX(IF(Depths&lt;AV117,Depths))))*$P117)</f>
        <v>#N/A</v>
      </c>
      <c r="BH117" s="183" t="e" cm="1">
        <f t="array" ref="BH117">IF(AW117="no inundation",0,(_xlfn.XLOOKUP(AW117,Depths,_xlfn.XLOOKUP($G117,Structures,StructureDamages),,-1)+(AW117-MAX(IF(Depths&lt;AW117,Depths)))*(_xlfn.XLOOKUP(AW117,Depths,_xlfn.XLOOKUP($G117,Structures,StructureDamages),,1)-_xlfn.XLOOKUP(AW117,Depths,_xlfn.XLOOKUP($G117,Structures,StructureDamages),,-1))/(MIN(IF(Depths&gt;AW117,Depths))-MAX(IF(Depths&lt;AW117,Depths))))*$P117)</f>
        <v>#N/A</v>
      </c>
      <c r="BI117" s="183" t="e" cm="1">
        <f t="array" ref="BI117">IF(AX117="no inundation",0,(_xlfn.XLOOKUP(AX117,Depths,_xlfn.XLOOKUP($G117,Structures,StructureDamages),,-1)+(AX117-MAX(IF(Depths&lt;AX117,Depths)))*(_xlfn.XLOOKUP(AX117,Depths,_xlfn.XLOOKUP($G117,Structures,StructureDamages),,1)-_xlfn.XLOOKUP(AX117,Depths,_xlfn.XLOOKUP($G117,Structures,StructureDamages),,-1))/(MIN(IF(Depths&gt;AX117,Depths))-MAX(IF(Depths&lt;AX117,Depths))))*$P117)</f>
        <v>#N/A</v>
      </c>
      <c r="BJ117" s="183" t="e" cm="1">
        <f t="array" ref="BJ117">IF(AY117="no inundation",0,(_xlfn.XLOOKUP(AY117,Depths,_xlfn.XLOOKUP($G117,Structures,StructureDamages),,-1)+(AY117-MAX(IF(Depths&lt;AY117,Depths)))*(_xlfn.XLOOKUP(AY117,Depths,_xlfn.XLOOKUP($G117,Structures,StructureDamages),,1)-_xlfn.XLOOKUP(AY117,Depths,_xlfn.XLOOKUP($G117,Structures,StructureDamages),,-1))/(MIN(IF(Depths&gt;AY117,Depths))-MAX(IF(Depths&lt;AY117,Depths))))*$P117)</f>
        <v>#N/A</v>
      </c>
      <c r="BK117" s="183" t="e" cm="1">
        <f t="array" ref="BK117">IF(AZ117="no inundation",0,(_xlfn.XLOOKUP(AZ117,Depths,_xlfn.XLOOKUP($G117,Structures,StructureDamages),,-1)+(AZ117-MAX(IF(Depths&lt;AZ117,Depths)))*(_xlfn.XLOOKUP(AZ117,Depths,_xlfn.XLOOKUP($G117,Structures,StructureDamages),,1)-_xlfn.XLOOKUP(AZ117,Depths,_xlfn.XLOOKUP($G117,Structures,StructureDamages),,-1))/(MIN(IF(Depths&gt;AZ117,Depths))-MAX(IF(Depths&lt;AZ117,Depths))))*$P117)</f>
        <v>#N/A</v>
      </c>
      <c r="BL117" s="183" t="e" cm="1">
        <f t="array" ref="BL117">IF(BA117="no inundation",0,(_xlfn.XLOOKUP(BA117,Depths,_xlfn.XLOOKUP($G117,Structures,StructureDamages),,-1)+(BA117-MAX(IF(Depths&lt;BA117,Depths)))*(_xlfn.XLOOKUP(BA117,Depths,_xlfn.XLOOKUP($G117,Structures,StructureDamages),,1)-_xlfn.XLOOKUP(BA117,Depths,_xlfn.XLOOKUP($G117,Structures,StructureDamages),,-1))/(MIN(IF(Depths&gt;BA117,Depths))-MAX(IF(Depths&lt;BA117,Depths))))*$P117)</f>
        <v>#N/A</v>
      </c>
      <c r="BM117" s="183" t="e" cm="1">
        <f t="array" ref="BM117">IF(BB117="no inundation",0,(_xlfn.XLOOKUP(BB117,Depths,_xlfn.XLOOKUP($G117,Structures,StructureDamages),,-1)+(BB117-MAX(IF(Depths&lt;BB117,Depths)))*(_xlfn.XLOOKUP(BB117,Depths,_xlfn.XLOOKUP($G117,Structures,StructureDamages),,1)-_xlfn.XLOOKUP(BB117,Depths,_xlfn.XLOOKUP($G117,Structures,StructureDamages),,-1))/(MIN(IF(Depths&gt;BB117,Depths))-MAX(IF(Depths&lt;BB117,Depths))))*$P117)</f>
        <v>#N/A</v>
      </c>
      <c r="BN117" s="184" t="e" cm="1">
        <f t="array" ref="BN117">IF(BC117="no inundation",0,(_xlfn.XLOOKUP(BC117,Depths,_xlfn.XLOOKUP($G117,Structures,StructureDamages),,-1)+(BC117-MAX(IF(Depths&lt;BC117,Depths)))*(_xlfn.XLOOKUP(BC117,Depths,_xlfn.XLOOKUP($G117,Structures,StructureDamages),,1)-_xlfn.XLOOKUP(BC117,Depths,_xlfn.XLOOKUP($G117,Structures,StructureDamages),,-1))/(MIN(IF(Depths&gt;BC117,Depths))-MAX(IF(Depths&lt;BC117,Depths))))*$P117)</f>
        <v>#N/A</v>
      </c>
      <c r="BO117" s="185"/>
      <c r="BP117" s="182" t="e" cm="1">
        <f t="array" ref="BP117">IF(AT117="no inundation",0,(_xlfn.XLOOKUP(AT117,Depths,_xlfn.XLOOKUP($G117,Structures,ContentDamages),,-1)+(AT117-MAX(IF(Depths&lt;AT117,Depths)))*(_xlfn.XLOOKUP(AT117,Depths,_xlfn.XLOOKUP($G117,Structures,ContentDamages),,1)-_xlfn.XLOOKUP(AT117,Depths,_xlfn.XLOOKUP($G117,Structures,ContentDamages),,-1))/(MIN(IF(Depths&gt;AT117,Depths))-MAX(IF(Depths&lt;AT117,Depths))))*$R117)</f>
        <v>#N/A</v>
      </c>
      <c r="BQ117" s="183" t="e" cm="1">
        <f t="array" ref="BQ117">IF(AU117="no inundation",0,(_xlfn.XLOOKUP(AU117,Depths,_xlfn.XLOOKUP($G117,Structures,ContentDamages),,-1)+(AU117-MAX(IF(Depths&lt;AU117,Depths)))*(_xlfn.XLOOKUP(AU117,Depths,_xlfn.XLOOKUP($G117,Structures,ContentDamages),,1)-_xlfn.XLOOKUP(AU117,Depths,_xlfn.XLOOKUP($G117,Structures,ContentDamages),,-1))/(MIN(IF(Depths&gt;AU117,Depths))-MAX(IF(Depths&lt;AU117,Depths))))*$R117)</f>
        <v>#N/A</v>
      </c>
      <c r="BR117" s="183" t="e" cm="1">
        <f t="array" ref="BR117">IF(AV117="no inundation",0,(_xlfn.XLOOKUP(AV117,Depths,_xlfn.XLOOKUP($G117,Structures,ContentDamages),,-1)+(AV117-MAX(IF(Depths&lt;AV117,Depths)))*(_xlfn.XLOOKUP(AV117,Depths,_xlfn.XLOOKUP($G117,Structures,ContentDamages),,1)-_xlfn.XLOOKUP(AV117,Depths,_xlfn.XLOOKUP($G117,Structures,ContentDamages),,-1))/(MIN(IF(Depths&gt;AV117,Depths))-MAX(IF(Depths&lt;AV117,Depths))))*$R117)</f>
        <v>#N/A</v>
      </c>
      <c r="BS117" s="183" t="e" cm="1">
        <f t="array" ref="BS117">IF(AW117="no inundation",0,(_xlfn.XLOOKUP(AW117,Depths,_xlfn.XLOOKUP($G117,Structures,ContentDamages),,-1)+(AW117-MAX(IF(Depths&lt;AW117,Depths)))*(_xlfn.XLOOKUP(AW117,Depths,_xlfn.XLOOKUP($G117,Structures,ContentDamages),,1)-_xlfn.XLOOKUP(AW117,Depths,_xlfn.XLOOKUP($G117,Structures,ContentDamages),,-1))/(MIN(IF(Depths&gt;AW117,Depths))-MAX(IF(Depths&lt;AW117,Depths))))*$R117)</f>
        <v>#N/A</v>
      </c>
      <c r="BT117" s="183" t="e" cm="1">
        <f t="array" ref="BT117">IF(AX117="no inundation",0,(_xlfn.XLOOKUP(AX117,Depths,_xlfn.XLOOKUP($G117,Structures,ContentDamages),,-1)+(AX117-MAX(IF(Depths&lt;AX117,Depths)))*(_xlfn.XLOOKUP(AX117,Depths,_xlfn.XLOOKUP($G117,Structures,ContentDamages),,1)-_xlfn.XLOOKUP(AX117,Depths,_xlfn.XLOOKUP($G117,Structures,ContentDamages),,-1))/(MIN(IF(Depths&gt;AX117,Depths))-MAX(IF(Depths&lt;AX117,Depths))))*$R117)</f>
        <v>#N/A</v>
      </c>
      <c r="BU117" s="183" t="e" cm="1">
        <f t="array" ref="BU117">IF(AY117="no inundation",0,(_xlfn.XLOOKUP(AY117,Depths,_xlfn.XLOOKUP($G117,Structures,ContentDamages),,-1)+(AY117-MAX(IF(Depths&lt;AY117,Depths)))*(_xlfn.XLOOKUP(AY117,Depths,_xlfn.XLOOKUP($G117,Structures,ContentDamages),,1)-_xlfn.XLOOKUP(AY117,Depths,_xlfn.XLOOKUP($G117,Structures,ContentDamages),,-1))/(MIN(IF(Depths&gt;AY117,Depths))-MAX(IF(Depths&lt;AY117,Depths))))*$R117)</f>
        <v>#N/A</v>
      </c>
      <c r="BV117" s="183" t="e" cm="1">
        <f t="array" ref="BV117">IF(AZ117="no inundation",0,(_xlfn.XLOOKUP(AZ117,Depths,_xlfn.XLOOKUP($G117,Structures,ContentDamages),,-1)+(AZ117-MAX(IF(Depths&lt;AZ117,Depths)))*(_xlfn.XLOOKUP(AZ117,Depths,_xlfn.XLOOKUP($G117,Structures,ContentDamages),,1)-_xlfn.XLOOKUP(AZ117,Depths,_xlfn.XLOOKUP($G117,Structures,ContentDamages),,-1))/(MIN(IF(Depths&gt;AZ117,Depths))-MAX(IF(Depths&lt;AZ117,Depths))))*$R117)</f>
        <v>#N/A</v>
      </c>
      <c r="BW117" s="183" t="e" cm="1">
        <f t="array" ref="BW117">IF(BA117="no inundation",0,(_xlfn.XLOOKUP(BA117,Depths,_xlfn.XLOOKUP($G117,Structures,ContentDamages),,-1)+(BA117-MAX(IF(Depths&lt;BA117,Depths)))*(_xlfn.XLOOKUP(BA117,Depths,_xlfn.XLOOKUP($G117,Structures,ContentDamages),,1)-_xlfn.XLOOKUP(BA117,Depths,_xlfn.XLOOKUP($G117,Structures,ContentDamages),,-1))/(MIN(IF(Depths&gt;BA117,Depths))-MAX(IF(Depths&lt;BA117,Depths))))*$R117)</f>
        <v>#N/A</v>
      </c>
      <c r="BX117" s="183" t="e" cm="1">
        <f t="array" ref="BX117">IF(BB117="no inundation",0,(_xlfn.XLOOKUP(BB117,Depths,_xlfn.XLOOKUP($G117,Structures,ContentDamages),,-1)+(BB117-MAX(IF(Depths&lt;BB117,Depths)))*(_xlfn.XLOOKUP(BB117,Depths,_xlfn.XLOOKUP($G117,Structures,ContentDamages),,1)-_xlfn.XLOOKUP(BB117,Depths,_xlfn.XLOOKUP($G117,Structures,ContentDamages),,-1))/(MIN(IF(Depths&gt;BB117,Depths))-MAX(IF(Depths&lt;BB117,Depths))))*$R117)</f>
        <v>#N/A</v>
      </c>
      <c r="BY117" s="183" t="e" cm="1">
        <f t="array" ref="BY117">IF(BC117="no inundation",0,(_xlfn.XLOOKUP(BC117,Depths,_xlfn.XLOOKUP($G117,Structures,ContentDamages),,-1)+(BC117-MAX(IF(Depths&lt;BC117,Depths)))*(_xlfn.XLOOKUP(BC117,Depths,_xlfn.XLOOKUP($G117,Structures,ContentDamages),,1)-_xlfn.XLOOKUP(BC117,Depths,_xlfn.XLOOKUP($G117,Structures,ContentDamages),,-1))/(MIN(IF(Depths&gt;BC117,Depths))-MAX(IF(Depths&lt;BC117,Depths))))*$R117)</f>
        <v>#N/A</v>
      </c>
      <c r="BZ117" s="181"/>
      <c r="CA117" s="182" t="e">
        <f t="shared" si="128"/>
        <v>#N/A</v>
      </c>
      <c r="CB117" s="183" t="e">
        <f t="shared" si="129"/>
        <v>#N/A</v>
      </c>
      <c r="CC117" s="183" t="e">
        <f t="shared" si="130"/>
        <v>#N/A</v>
      </c>
      <c r="CD117" s="183" t="e">
        <f t="shared" si="131"/>
        <v>#N/A</v>
      </c>
      <c r="CE117" s="183" t="e">
        <f t="shared" si="132"/>
        <v>#N/A</v>
      </c>
      <c r="CF117" s="183" t="e">
        <f t="shared" si="133"/>
        <v>#N/A</v>
      </c>
      <c r="CG117" s="183" t="e">
        <f t="shared" si="134"/>
        <v>#N/A</v>
      </c>
      <c r="CH117" s="183" t="e">
        <f t="shared" si="135"/>
        <v>#N/A</v>
      </c>
      <c r="CI117" s="183" t="e">
        <f t="shared" si="136"/>
        <v>#N/A</v>
      </c>
      <c r="CJ117" s="184" t="e">
        <f t="shared" si="137"/>
        <v>#N/A</v>
      </c>
      <c r="CK117" s="177"/>
    </row>
    <row r="118" spans="5:89" ht="16.5" customHeight="1" x14ac:dyDescent="0.35">
      <c r="E118" s="33" t="s">
        <v>3</v>
      </c>
      <c r="F118" s="35" t="s">
        <v>3</v>
      </c>
      <c r="G118" s="10" t="s">
        <v>200</v>
      </c>
      <c r="H118" s="11" t="s">
        <v>200</v>
      </c>
      <c r="I118" s="12"/>
      <c r="J118" s="14"/>
      <c r="K118" s="26"/>
      <c r="L118" s="12"/>
      <c r="M118" s="14"/>
      <c r="N118" s="138"/>
      <c r="O118" s="140"/>
      <c r="P118" s="195">
        <f t="shared" si="106"/>
        <v>0</v>
      </c>
      <c r="Q118" s="20" t="e">
        <f>_xlfn.XLOOKUP(G118,'Content to Structure Ratios'!$D$3:$D$55,'Content to Structure Ratios'!$E$3:$E$55)</f>
        <v>#N/A</v>
      </c>
      <c r="R118" s="183" t="e">
        <f t="shared" si="107"/>
        <v>#N/A</v>
      </c>
      <c r="S118" s="13"/>
      <c r="T118" s="14"/>
      <c r="U118" s="15"/>
      <c r="V118" s="179">
        <f t="shared" si="138"/>
        <v>0</v>
      </c>
      <c r="W118" s="192"/>
      <c r="X118" s="22"/>
      <c r="Y118" s="16"/>
      <c r="Z118" s="16"/>
      <c r="AA118" s="16"/>
      <c r="AB118" s="16"/>
      <c r="AC118" s="16"/>
      <c r="AD118" s="16"/>
      <c r="AE118" s="16"/>
      <c r="AF118" s="16"/>
      <c r="AG118" s="16"/>
      <c r="AH118" s="177"/>
      <c r="AI118" s="178">
        <f t="shared" si="140"/>
        <v>0</v>
      </c>
      <c r="AJ118" s="179">
        <f t="shared" si="139"/>
        <v>0</v>
      </c>
      <c r="AK118" s="179">
        <f t="shared" si="141"/>
        <v>0</v>
      </c>
      <c r="AL118" s="179">
        <f t="shared" si="142"/>
        <v>0</v>
      </c>
      <c r="AM118" s="179">
        <f t="shared" si="143"/>
        <v>0</v>
      </c>
      <c r="AN118" s="179">
        <f t="shared" si="144"/>
        <v>0</v>
      </c>
      <c r="AO118" s="179">
        <f t="shared" si="145"/>
        <v>0</v>
      </c>
      <c r="AP118" s="179">
        <f t="shared" si="146"/>
        <v>0</v>
      </c>
      <c r="AQ118" s="179">
        <f t="shared" si="147"/>
        <v>0</v>
      </c>
      <c r="AR118" s="180">
        <f t="shared" si="148"/>
        <v>0</v>
      </c>
      <c r="AS118" s="181"/>
      <c r="AT118" s="166">
        <f t="shared" si="149"/>
        <v>0</v>
      </c>
      <c r="AU118" s="87">
        <f t="shared" si="150"/>
        <v>0</v>
      </c>
      <c r="AV118" s="87">
        <f t="shared" si="151"/>
        <v>0</v>
      </c>
      <c r="AW118" s="87">
        <f t="shared" si="152"/>
        <v>0</v>
      </c>
      <c r="AX118" s="87">
        <f t="shared" si="153"/>
        <v>0</v>
      </c>
      <c r="AY118" s="87">
        <f t="shared" si="154"/>
        <v>0</v>
      </c>
      <c r="AZ118" s="87">
        <f t="shared" si="155"/>
        <v>0</v>
      </c>
      <c r="BA118" s="87">
        <f t="shared" si="156"/>
        <v>0</v>
      </c>
      <c r="BB118" s="87">
        <f t="shared" si="157"/>
        <v>0</v>
      </c>
      <c r="BC118" s="157">
        <f t="shared" si="158"/>
        <v>0</v>
      </c>
      <c r="BD118" s="177"/>
      <c r="BE118" s="182" t="e" cm="1">
        <f t="array" ref="BE118">IF(AT118="no inundation",0,(_xlfn.XLOOKUP(AT118,Depths,_xlfn.XLOOKUP($G118,Structures,StructureDamages),,-1)+(AT118-MAX(IF(Depths&lt;AT118,Depths)))*(_xlfn.XLOOKUP(AT118,Depths,_xlfn.XLOOKUP($G118,Structures,StructureDamages),,1)-_xlfn.XLOOKUP(AT118,Depths,_xlfn.XLOOKUP($G118,Structures,StructureDamages),,-1))/(MIN(IF(Depths&gt;AT118,Depths))-MAX(IF(Depths&lt;AT118,Depths))))*$P118)</f>
        <v>#N/A</v>
      </c>
      <c r="BF118" s="183" t="e" cm="1">
        <f t="array" ref="BF118">IF(AU118="no inundation",0,(_xlfn.XLOOKUP(AU118,Depths,_xlfn.XLOOKUP($G118,Structures,StructureDamages),,-1)+(AU118-MAX(IF(Depths&lt;AU118,Depths)))*(_xlfn.XLOOKUP(AU118,Depths,_xlfn.XLOOKUP($G118,Structures,StructureDamages),,1)-_xlfn.XLOOKUP(AU118,Depths,_xlfn.XLOOKUP($G118,Structures,StructureDamages),,-1))/(MIN(IF(Depths&gt;AU118,Depths))-MAX(IF(Depths&lt;AU118,Depths))))*$P118)</f>
        <v>#N/A</v>
      </c>
      <c r="BG118" s="183" t="e" cm="1">
        <f t="array" ref="BG118">IF(AV118="no inundation",0,(_xlfn.XLOOKUP(AV118,Depths,_xlfn.XLOOKUP($G118,Structures,StructureDamages),,-1)+(AV118-MAX(IF(Depths&lt;AV118,Depths)))*(_xlfn.XLOOKUP(AV118,Depths,_xlfn.XLOOKUP($G118,Structures,StructureDamages),,1)-_xlfn.XLOOKUP(AV118,Depths,_xlfn.XLOOKUP($G118,Structures,StructureDamages),,-1))/(MIN(IF(Depths&gt;AV118,Depths))-MAX(IF(Depths&lt;AV118,Depths))))*$P118)</f>
        <v>#N/A</v>
      </c>
      <c r="BH118" s="183" t="e" cm="1">
        <f t="array" ref="BH118">IF(AW118="no inundation",0,(_xlfn.XLOOKUP(AW118,Depths,_xlfn.XLOOKUP($G118,Structures,StructureDamages),,-1)+(AW118-MAX(IF(Depths&lt;AW118,Depths)))*(_xlfn.XLOOKUP(AW118,Depths,_xlfn.XLOOKUP($G118,Structures,StructureDamages),,1)-_xlfn.XLOOKUP(AW118,Depths,_xlfn.XLOOKUP($G118,Structures,StructureDamages),,-1))/(MIN(IF(Depths&gt;AW118,Depths))-MAX(IF(Depths&lt;AW118,Depths))))*$P118)</f>
        <v>#N/A</v>
      </c>
      <c r="BI118" s="183" t="e" cm="1">
        <f t="array" ref="BI118">IF(AX118="no inundation",0,(_xlfn.XLOOKUP(AX118,Depths,_xlfn.XLOOKUP($G118,Structures,StructureDamages),,-1)+(AX118-MAX(IF(Depths&lt;AX118,Depths)))*(_xlfn.XLOOKUP(AX118,Depths,_xlfn.XLOOKUP($G118,Structures,StructureDamages),,1)-_xlfn.XLOOKUP(AX118,Depths,_xlfn.XLOOKUP($G118,Structures,StructureDamages),,-1))/(MIN(IF(Depths&gt;AX118,Depths))-MAX(IF(Depths&lt;AX118,Depths))))*$P118)</f>
        <v>#N/A</v>
      </c>
      <c r="BJ118" s="183" t="e" cm="1">
        <f t="array" ref="BJ118">IF(AY118="no inundation",0,(_xlfn.XLOOKUP(AY118,Depths,_xlfn.XLOOKUP($G118,Structures,StructureDamages),,-1)+(AY118-MAX(IF(Depths&lt;AY118,Depths)))*(_xlfn.XLOOKUP(AY118,Depths,_xlfn.XLOOKUP($G118,Structures,StructureDamages),,1)-_xlfn.XLOOKUP(AY118,Depths,_xlfn.XLOOKUP($G118,Structures,StructureDamages),,-1))/(MIN(IF(Depths&gt;AY118,Depths))-MAX(IF(Depths&lt;AY118,Depths))))*$P118)</f>
        <v>#N/A</v>
      </c>
      <c r="BK118" s="183" t="e" cm="1">
        <f t="array" ref="BK118">IF(AZ118="no inundation",0,(_xlfn.XLOOKUP(AZ118,Depths,_xlfn.XLOOKUP($G118,Structures,StructureDamages),,-1)+(AZ118-MAX(IF(Depths&lt;AZ118,Depths)))*(_xlfn.XLOOKUP(AZ118,Depths,_xlfn.XLOOKUP($G118,Structures,StructureDamages),,1)-_xlfn.XLOOKUP(AZ118,Depths,_xlfn.XLOOKUP($G118,Structures,StructureDamages),,-1))/(MIN(IF(Depths&gt;AZ118,Depths))-MAX(IF(Depths&lt;AZ118,Depths))))*$P118)</f>
        <v>#N/A</v>
      </c>
      <c r="BL118" s="183" t="e" cm="1">
        <f t="array" ref="BL118">IF(BA118="no inundation",0,(_xlfn.XLOOKUP(BA118,Depths,_xlfn.XLOOKUP($G118,Structures,StructureDamages),,-1)+(BA118-MAX(IF(Depths&lt;BA118,Depths)))*(_xlfn.XLOOKUP(BA118,Depths,_xlfn.XLOOKUP($G118,Structures,StructureDamages),,1)-_xlfn.XLOOKUP(BA118,Depths,_xlfn.XLOOKUP($G118,Structures,StructureDamages),,-1))/(MIN(IF(Depths&gt;BA118,Depths))-MAX(IF(Depths&lt;BA118,Depths))))*$P118)</f>
        <v>#N/A</v>
      </c>
      <c r="BM118" s="183" t="e" cm="1">
        <f t="array" ref="BM118">IF(BB118="no inundation",0,(_xlfn.XLOOKUP(BB118,Depths,_xlfn.XLOOKUP($G118,Structures,StructureDamages),,-1)+(BB118-MAX(IF(Depths&lt;BB118,Depths)))*(_xlfn.XLOOKUP(BB118,Depths,_xlfn.XLOOKUP($G118,Structures,StructureDamages),,1)-_xlfn.XLOOKUP(BB118,Depths,_xlfn.XLOOKUP($G118,Structures,StructureDamages),,-1))/(MIN(IF(Depths&gt;BB118,Depths))-MAX(IF(Depths&lt;BB118,Depths))))*$P118)</f>
        <v>#N/A</v>
      </c>
      <c r="BN118" s="184" t="e" cm="1">
        <f t="array" ref="BN118">IF(BC118="no inundation",0,(_xlfn.XLOOKUP(BC118,Depths,_xlfn.XLOOKUP($G118,Structures,StructureDamages),,-1)+(BC118-MAX(IF(Depths&lt;BC118,Depths)))*(_xlfn.XLOOKUP(BC118,Depths,_xlfn.XLOOKUP($G118,Structures,StructureDamages),,1)-_xlfn.XLOOKUP(BC118,Depths,_xlfn.XLOOKUP($G118,Structures,StructureDamages),,-1))/(MIN(IF(Depths&gt;BC118,Depths))-MAX(IF(Depths&lt;BC118,Depths))))*$P118)</f>
        <v>#N/A</v>
      </c>
      <c r="BO118" s="185"/>
      <c r="BP118" s="182" t="e" cm="1">
        <f t="array" ref="BP118">IF(AT118="no inundation",0,(_xlfn.XLOOKUP(AT118,Depths,_xlfn.XLOOKUP($G118,Structures,ContentDamages),,-1)+(AT118-MAX(IF(Depths&lt;AT118,Depths)))*(_xlfn.XLOOKUP(AT118,Depths,_xlfn.XLOOKUP($G118,Structures,ContentDamages),,1)-_xlfn.XLOOKUP(AT118,Depths,_xlfn.XLOOKUP($G118,Structures,ContentDamages),,-1))/(MIN(IF(Depths&gt;AT118,Depths))-MAX(IF(Depths&lt;AT118,Depths))))*$R118)</f>
        <v>#N/A</v>
      </c>
      <c r="BQ118" s="183" t="e" cm="1">
        <f t="array" ref="BQ118">IF(AU118="no inundation",0,(_xlfn.XLOOKUP(AU118,Depths,_xlfn.XLOOKUP($G118,Structures,ContentDamages),,-1)+(AU118-MAX(IF(Depths&lt;AU118,Depths)))*(_xlfn.XLOOKUP(AU118,Depths,_xlfn.XLOOKUP($G118,Structures,ContentDamages),,1)-_xlfn.XLOOKUP(AU118,Depths,_xlfn.XLOOKUP($G118,Structures,ContentDamages),,-1))/(MIN(IF(Depths&gt;AU118,Depths))-MAX(IF(Depths&lt;AU118,Depths))))*$R118)</f>
        <v>#N/A</v>
      </c>
      <c r="BR118" s="183" t="e" cm="1">
        <f t="array" ref="BR118">IF(AV118="no inundation",0,(_xlfn.XLOOKUP(AV118,Depths,_xlfn.XLOOKUP($G118,Structures,ContentDamages),,-1)+(AV118-MAX(IF(Depths&lt;AV118,Depths)))*(_xlfn.XLOOKUP(AV118,Depths,_xlfn.XLOOKUP($G118,Structures,ContentDamages),,1)-_xlfn.XLOOKUP(AV118,Depths,_xlfn.XLOOKUP($G118,Structures,ContentDamages),,-1))/(MIN(IF(Depths&gt;AV118,Depths))-MAX(IF(Depths&lt;AV118,Depths))))*$R118)</f>
        <v>#N/A</v>
      </c>
      <c r="BS118" s="183" t="e" cm="1">
        <f t="array" ref="BS118">IF(AW118="no inundation",0,(_xlfn.XLOOKUP(AW118,Depths,_xlfn.XLOOKUP($G118,Structures,ContentDamages),,-1)+(AW118-MAX(IF(Depths&lt;AW118,Depths)))*(_xlfn.XLOOKUP(AW118,Depths,_xlfn.XLOOKUP($G118,Structures,ContentDamages),,1)-_xlfn.XLOOKUP(AW118,Depths,_xlfn.XLOOKUP($G118,Structures,ContentDamages),,-1))/(MIN(IF(Depths&gt;AW118,Depths))-MAX(IF(Depths&lt;AW118,Depths))))*$R118)</f>
        <v>#N/A</v>
      </c>
      <c r="BT118" s="183" t="e" cm="1">
        <f t="array" ref="BT118">IF(AX118="no inundation",0,(_xlfn.XLOOKUP(AX118,Depths,_xlfn.XLOOKUP($G118,Structures,ContentDamages),,-1)+(AX118-MAX(IF(Depths&lt;AX118,Depths)))*(_xlfn.XLOOKUP(AX118,Depths,_xlfn.XLOOKUP($G118,Structures,ContentDamages),,1)-_xlfn.XLOOKUP(AX118,Depths,_xlfn.XLOOKUP($G118,Structures,ContentDamages),,-1))/(MIN(IF(Depths&gt;AX118,Depths))-MAX(IF(Depths&lt;AX118,Depths))))*$R118)</f>
        <v>#N/A</v>
      </c>
      <c r="BU118" s="183" t="e" cm="1">
        <f t="array" ref="BU118">IF(AY118="no inundation",0,(_xlfn.XLOOKUP(AY118,Depths,_xlfn.XLOOKUP($G118,Structures,ContentDamages),,-1)+(AY118-MAX(IF(Depths&lt;AY118,Depths)))*(_xlfn.XLOOKUP(AY118,Depths,_xlfn.XLOOKUP($G118,Structures,ContentDamages),,1)-_xlfn.XLOOKUP(AY118,Depths,_xlfn.XLOOKUP($G118,Structures,ContentDamages),,-1))/(MIN(IF(Depths&gt;AY118,Depths))-MAX(IF(Depths&lt;AY118,Depths))))*$R118)</f>
        <v>#N/A</v>
      </c>
      <c r="BV118" s="183" t="e" cm="1">
        <f t="array" ref="BV118">IF(AZ118="no inundation",0,(_xlfn.XLOOKUP(AZ118,Depths,_xlfn.XLOOKUP($G118,Structures,ContentDamages),,-1)+(AZ118-MAX(IF(Depths&lt;AZ118,Depths)))*(_xlfn.XLOOKUP(AZ118,Depths,_xlfn.XLOOKUP($G118,Structures,ContentDamages),,1)-_xlfn.XLOOKUP(AZ118,Depths,_xlfn.XLOOKUP($G118,Structures,ContentDamages),,-1))/(MIN(IF(Depths&gt;AZ118,Depths))-MAX(IF(Depths&lt;AZ118,Depths))))*$R118)</f>
        <v>#N/A</v>
      </c>
      <c r="BW118" s="183" t="e" cm="1">
        <f t="array" ref="BW118">IF(BA118="no inundation",0,(_xlfn.XLOOKUP(BA118,Depths,_xlfn.XLOOKUP($G118,Structures,ContentDamages),,-1)+(BA118-MAX(IF(Depths&lt;BA118,Depths)))*(_xlfn.XLOOKUP(BA118,Depths,_xlfn.XLOOKUP($G118,Structures,ContentDamages),,1)-_xlfn.XLOOKUP(BA118,Depths,_xlfn.XLOOKUP($G118,Structures,ContentDamages),,-1))/(MIN(IF(Depths&gt;BA118,Depths))-MAX(IF(Depths&lt;BA118,Depths))))*$R118)</f>
        <v>#N/A</v>
      </c>
      <c r="BX118" s="183" t="e" cm="1">
        <f t="array" ref="BX118">IF(BB118="no inundation",0,(_xlfn.XLOOKUP(BB118,Depths,_xlfn.XLOOKUP($G118,Structures,ContentDamages),,-1)+(BB118-MAX(IF(Depths&lt;BB118,Depths)))*(_xlfn.XLOOKUP(BB118,Depths,_xlfn.XLOOKUP($G118,Structures,ContentDamages),,1)-_xlfn.XLOOKUP(BB118,Depths,_xlfn.XLOOKUP($G118,Structures,ContentDamages),,-1))/(MIN(IF(Depths&gt;BB118,Depths))-MAX(IF(Depths&lt;BB118,Depths))))*$R118)</f>
        <v>#N/A</v>
      </c>
      <c r="BY118" s="183" t="e" cm="1">
        <f t="array" ref="BY118">IF(BC118="no inundation",0,(_xlfn.XLOOKUP(BC118,Depths,_xlfn.XLOOKUP($G118,Structures,ContentDamages),,-1)+(BC118-MAX(IF(Depths&lt;BC118,Depths)))*(_xlfn.XLOOKUP(BC118,Depths,_xlfn.XLOOKUP($G118,Structures,ContentDamages),,1)-_xlfn.XLOOKUP(BC118,Depths,_xlfn.XLOOKUP($G118,Structures,ContentDamages),,-1))/(MIN(IF(Depths&gt;BC118,Depths))-MAX(IF(Depths&lt;BC118,Depths))))*$R118)</f>
        <v>#N/A</v>
      </c>
      <c r="BZ118" s="181"/>
      <c r="CA118" s="182" t="e">
        <f t="shared" si="128"/>
        <v>#N/A</v>
      </c>
      <c r="CB118" s="183" t="e">
        <f t="shared" si="129"/>
        <v>#N/A</v>
      </c>
      <c r="CC118" s="183" t="e">
        <f t="shared" si="130"/>
        <v>#N/A</v>
      </c>
      <c r="CD118" s="183" t="e">
        <f t="shared" si="131"/>
        <v>#N/A</v>
      </c>
      <c r="CE118" s="183" t="e">
        <f t="shared" si="132"/>
        <v>#N/A</v>
      </c>
      <c r="CF118" s="183" t="e">
        <f t="shared" si="133"/>
        <v>#N/A</v>
      </c>
      <c r="CG118" s="183" t="e">
        <f t="shared" si="134"/>
        <v>#N/A</v>
      </c>
      <c r="CH118" s="183" t="e">
        <f t="shared" si="135"/>
        <v>#N/A</v>
      </c>
      <c r="CI118" s="183" t="e">
        <f t="shared" si="136"/>
        <v>#N/A</v>
      </c>
      <c r="CJ118" s="184" t="e">
        <f t="shared" si="137"/>
        <v>#N/A</v>
      </c>
      <c r="CK118" s="177"/>
    </row>
    <row r="119" spans="5:89" ht="16.5" customHeight="1" x14ac:dyDescent="0.35">
      <c r="E119" s="33" t="s">
        <v>3</v>
      </c>
      <c r="F119" s="35" t="s">
        <v>3</v>
      </c>
      <c r="G119" s="10" t="s">
        <v>200</v>
      </c>
      <c r="H119" s="11" t="s">
        <v>200</v>
      </c>
      <c r="I119" s="12"/>
      <c r="J119" s="14"/>
      <c r="K119" s="26"/>
      <c r="L119" s="12"/>
      <c r="M119" s="14"/>
      <c r="N119" s="138"/>
      <c r="O119" s="140"/>
      <c r="P119" s="195">
        <f t="shared" si="106"/>
        <v>0</v>
      </c>
      <c r="Q119" s="20" t="e">
        <f>_xlfn.XLOOKUP(G119,'Content to Structure Ratios'!$D$3:$D$55,'Content to Structure Ratios'!$E$3:$E$55)</f>
        <v>#N/A</v>
      </c>
      <c r="R119" s="183" t="e">
        <f t="shared" si="107"/>
        <v>#N/A</v>
      </c>
      <c r="S119" s="13"/>
      <c r="T119" s="14"/>
      <c r="U119" s="15"/>
      <c r="V119" s="179">
        <f t="shared" si="138"/>
        <v>0</v>
      </c>
      <c r="W119" s="192"/>
      <c r="X119" s="22"/>
      <c r="Y119" s="16"/>
      <c r="Z119" s="16"/>
      <c r="AA119" s="16"/>
      <c r="AB119" s="16"/>
      <c r="AC119" s="16"/>
      <c r="AD119" s="16"/>
      <c r="AE119" s="16"/>
      <c r="AF119" s="16"/>
      <c r="AG119" s="16"/>
      <c r="AH119" s="177"/>
      <c r="AI119" s="178">
        <f t="shared" si="140"/>
        <v>0</v>
      </c>
      <c r="AJ119" s="179">
        <f t="shared" si="139"/>
        <v>0</v>
      </c>
      <c r="AK119" s="179">
        <f t="shared" si="141"/>
        <v>0</v>
      </c>
      <c r="AL119" s="179">
        <f t="shared" si="142"/>
        <v>0</v>
      </c>
      <c r="AM119" s="179">
        <f t="shared" si="143"/>
        <v>0</v>
      </c>
      <c r="AN119" s="179">
        <f t="shared" si="144"/>
        <v>0</v>
      </c>
      <c r="AO119" s="179">
        <f t="shared" si="145"/>
        <v>0</v>
      </c>
      <c r="AP119" s="179">
        <f t="shared" si="146"/>
        <v>0</v>
      </c>
      <c r="AQ119" s="179">
        <f t="shared" si="147"/>
        <v>0</v>
      </c>
      <c r="AR119" s="180">
        <f t="shared" si="148"/>
        <v>0</v>
      </c>
      <c r="AS119" s="181"/>
      <c r="AT119" s="166">
        <f t="shared" si="149"/>
        <v>0</v>
      </c>
      <c r="AU119" s="87">
        <f t="shared" si="150"/>
        <v>0</v>
      </c>
      <c r="AV119" s="87">
        <f t="shared" si="151"/>
        <v>0</v>
      </c>
      <c r="AW119" s="87">
        <f t="shared" si="152"/>
        <v>0</v>
      </c>
      <c r="AX119" s="87">
        <f t="shared" si="153"/>
        <v>0</v>
      </c>
      <c r="AY119" s="87">
        <f t="shared" si="154"/>
        <v>0</v>
      </c>
      <c r="AZ119" s="87">
        <f t="shared" si="155"/>
        <v>0</v>
      </c>
      <c r="BA119" s="87">
        <f t="shared" si="156"/>
        <v>0</v>
      </c>
      <c r="BB119" s="87">
        <f t="shared" si="157"/>
        <v>0</v>
      </c>
      <c r="BC119" s="157">
        <f t="shared" si="158"/>
        <v>0</v>
      </c>
      <c r="BD119" s="177"/>
      <c r="BE119" s="182" t="e" cm="1">
        <f t="array" ref="BE119">IF(AT119="no inundation",0,(_xlfn.XLOOKUP(AT119,Depths,_xlfn.XLOOKUP($G119,Structures,StructureDamages),,-1)+(AT119-MAX(IF(Depths&lt;AT119,Depths)))*(_xlfn.XLOOKUP(AT119,Depths,_xlfn.XLOOKUP($G119,Structures,StructureDamages),,1)-_xlfn.XLOOKUP(AT119,Depths,_xlfn.XLOOKUP($G119,Structures,StructureDamages),,-1))/(MIN(IF(Depths&gt;AT119,Depths))-MAX(IF(Depths&lt;AT119,Depths))))*$P119)</f>
        <v>#N/A</v>
      </c>
      <c r="BF119" s="183" t="e" cm="1">
        <f t="array" ref="BF119">IF(AU119="no inundation",0,(_xlfn.XLOOKUP(AU119,Depths,_xlfn.XLOOKUP($G119,Structures,StructureDamages),,-1)+(AU119-MAX(IF(Depths&lt;AU119,Depths)))*(_xlfn.XLOOKUP(AU119,Depths,_xlfn.XLOOKUP($G119,Structures,StructureDamages),,1)-_xlfn.XLOOKUP(AU119,Depths,_xlfn.XLOOKUP($G119,Structures,StructureDamages),,-1))/(MIN(IF(Depths&gt;AU119,Depths))-MAX(IF(Depths&lt;AU119,Depths))))*$P119)</f>
        <v>#N/A</v>
      </c>
      <c r="BG119" s="183" t="e" cm="1">
        <f t="array" ref="BG119">IF(AV119="no inundation",0,(_xlfn.XLOOKUP(AV119,Depths,_xlfn.XLOOKUP($G119,Structures,StructureDamages),,-1)+(AV119-MAX(IF(Depths&lt;AV119,Depths)))*(_xlfn.XLOOKUP(AV119,Depths,_xlfn.XLOOKUP($G119,Structures,StructureDamages),,1)-_xlfn.XLOOKUP(AV119,Depths,_xlfn.XLOOKUP($G119,Structures,StructureDamages),,-1))/(MIN(IF(Depths&gt;AV119,Depths))-MAX(IF(Depths&lt;AV119,Depths))))*$P119)</f>
        <v>#N/A</v>
      </c>
      <c r="BH119" s="183" t="e" cm="1">
        <f t="array" ref="BH119">IF(AW119="no inundation",0,(_xlfn.XLOOKUP(AW119,Depths,_xlfn.XLOOKUP($G119,Structures,StructureDamages),,-1)+(AW119-MAX(IF(Depths&lt;AW119,Depths)))*(_xlfn.XLOOKUP(AW119,Depths,_xlfn.XLOOKUP($G119,Structures,StructureDamages),,1)-_xlfn.XLOOKUP(AW119,Depths,_xlfn.XLOOKUP($G119,Structures,StructureDamages),,-1))/(MIN(IF(Depths&gt;AW119,Depths))-MAX(IF(Depths&lt;AW119,Depths))))*$P119)</f>
        <v>#N/A</v>
      </c>
      <c r="BI119" s="183" t="e" cm="1">
        <f t="array" ref="BI119">IF(AX119="no inundation",0,(_xlfn.XLOOKUP(AX119,Depths,_xlfn.XLOOKUP($G119,Structures,StructureDamages),,-1)+(AX119-MAX(IF(Depths&lt;AX119,Depths)))*(_xlfn.XLOOKUP(AX119,Depths,_xlfn.XLOOKUP($G119,Structures,StructureDamages),,1)-_xlfn.XLOOKUP(AX119,Depths,_xlfn.XLOOKUP($G119,Structures,StructureDamages),,-1))/(MIN(IF(Depths&gt;AX119,Depths))-MAX(IF(Depths&lt;AX119,Depths))))*$P119)</f>
        <v>#N/A</v>
      </c>
      <c r="BJ119" s="183" t="e" cm="1">
        <f t="array" ref="BJ119">IF(AY119="no inundation",0,(_xlfn.XLOOKUP(AY119,Depths,_xlfn.XLOOKUP($G119,Structures,StructureDamages),,-1)+(AY119-MAX(IF(Depths&lt;AY119,Depths)))*(_xlfn.XLOOKUP(AY119,Depths,_xlfn.XLOOKUP($G119,Structures,StructureDamages),,1)-_xlfn.XLOOKUP(AY119,Depths,_xlfn.XLOOKUP($G119,Structures,StructureDamages),,-1))/(MIN(IF(Depths&gt;AY119,Depths))-MAX(IF(Depths&lt;AY119,Depths))))*$P119)</f>
        <v>#N/A</v>
      </c>
      <c r="BK119" s="183" t="e" cm="1">
        <f t="array" ref="BK119">IF(AZ119="no inundation",0,(_xlfn.XLOOKUP(AZ119,Depths,_xlfn.XLOOKUP($G119,Structures,StructureDamages),,-1)+(AZ119-MAX(IF(Depths&lt;AZ119,Depths)))*(_xlfn.XLOOKUP(AZ119,Depths,_xlfn.XLOOKUP($G119,Structures,StructureDamages),,1)-_xlfn.XLOOKUP(AZ119,Depths,_xlfn.XLOOKUP($G119,Structures,StructureDamages),,-1))/(MIN(IF(Depths&gt;AZ119,Depths))-MAX(IF(Depths&lt;AZ119,Depths))))*$P119)</f>
        <v>#N/A</v>
      </c>
      <c r="BL119" s="183" t="e" cm="1">
        <f t="array" ref="BL119">IF(BA119="no inundation",0,(_xlfn.XLOOKUP(BA119,Depths,_xlfn.XLOOKUP($G119,Structures,StructureDamages),,-1)+(BA119-MAX(IF(Depths&lt;BA119,Depths)))*(_xlfn.XLOOKUP(BA119,Depths,_xlfn.XLOOKUP($G119,Structures,StructureDamages),,1)-_xlfn.XLOOKUP(BA119,Depths,_xlfn.XLOOKUP($G119,Structures,StructureDamages),,-1))/(MIN(IF(Depths&gt;BA119,Depths))-MAX(IF(Depths&lt;BA119,Depths))))*$P119)</f>
        <v>#N/A</v>
      </c>
      <c r="BM119" s="183" t="e" cm="1">
        <f t="array" ref="BM119">IF(BB119="no inundation",0,(_xlfn.XLOOKUP(BB119,Depths,_xlfn.XLOOKUP($G119,Structures,StructureDamages),,-1)+(BB119-MAX(IF(Depths&lt;BB119,Depths)))*(_xlfn.XLOOKUP(BB119,Depths,_xlfn.XLOOKUP($G119,Structures,StructureDamages),,1)-_xlfn.XLOOKUP(BB119,Depths,_xlfn.XLOOKUP($G119,Structures,StructureDamages),,-1))/(MIN(IF(Depths&gt;BB119,Depths))-MAX(IF(Depths&lt;BB119,Depths))))*$P119)</f>
        <v>#N/A</v>
      </c>
      <c r="BN119" s="184" t="e" cm="1">
        <f t="array" ref="BN119">IF(BC119="no inundation",0,(_xlfn.XLOOKUP(BC119,Depths,_xlfn.XLOOKUP($G119,Structures,StructureDamages),,-1)+(BC119-MAX(IF(Depths&lt;BC119,Depths)))*(_xlfn.XLOOKUP(BC119,Depths,_xlfn.XLOOKUP($G119,Structures,StructureDamages),,1)-_xlfn.XLOOKUP(BC119,Depths,_xlfn.XLOOKUP($G119,Structures,StructureDamages),,-1))/(MIN(IF(Depths&gt;BC119,Depths))-MAX(IF(Depths&lt;BC119,Depths))))*$P119)</f>
        <v>#N/A</v>
      </c>
      <c r="BO119" s="185"/>
      <c r="BP119" s="182" t="e" cm="1">
        <f t="array" ref="BP119">IF(AT119="no inundation",0,(_xlfn.XLOOKUP(AT119,Depths,_xlfn.XLOOKUP($G119,Structures,ContentDamages),,-1)+(AT119-MAX(IF(Depths&lt;AT119,Depths)))*(_xlfn.XLOOKUP(AT119,Depths,_xlfn.XLOOKUP($G119,Structures,ContentDamages),,1)-_xlfn.XLOOKUP(AT119,Depths,_xlfn.XLOOKUP($G119,Structures,ContentDamages),,-1))/(MIN(IF(Depths&gt;AT119,Depths))-MAX(IF(Depths&lt;AT119,Depths))))*$R119)</f>
        <v>#N/A</v>
      </c>
      <c r="BQ119" s="183" t="e" cm="1">
        <f t="array" ref="BQ119">IF(AU119="no inundation",0,(_xlfn.XLOOKUP(AU119,Depths,_xlfn.XLOOKUP($G119,Structures,ContentDamages),,-1)+(AU119-MAX(IF(Depths&lt;AU119,Depths)))*(_xlfn.XLOOKUP(AU119,Depths,_xlfn.XLOOKUP($G119,Structures,ContentDamages),,1)-_xlfn.XLOOKUP(AU119,Depths,_xlfn.XLOOKUP($G119,Structures,ContentDamages),,-1))/(MIN(IF(Depths&gt;AU119,Depths))-MAX(IF(Depths&lt;AU119,Depths))))*$R119)</f>
        <v>#N/A</v>
      </c>
      <c r="BR119" s="183" t="e" cm="1">
        <f t="array" ref="BR119">IF(AV119="no inundation",0,(_xlfn.XLOOKUP(AV119,Depths,_xlfn.XLOOKUP($G119,Structures,ContentDamages),,-1)+(AV119-MAX(IF(Depths&lt;AV119,Depths)))*(_xlfn.XLOOKUP(AV119,Depths,_xlfn.XLOOKUP($G119,Structures,ContentDamages),,1)-_xlfn.XLOOKUP(AV119,Depths,_xlfn.XLOOKUP($G119,Structures,ContentDamages),,-1))/(MIN(IF(Depths&gt;AV119,Depths))-MAX(IF(Depths&lt;AV119,Depths))))*$R119)</f>
        <v>#N/A</v>
      </c>
      <c r="BS119" s="183" t="e" cm="1">
        <f t="array" ref="BS119">IF(AW119="no inundation",0,(_xlfn.XLOOKUP(AW119,Depths,_xlfn.XLOOKUP($G119,Structures,ContentDamages),,-1)+(AW119-MAX(IF(Depths&lt;AW119,Depths)))*(_xlfn.XLOOKUP(AW119,Depths,_xlfn.XLOOKUP($G119,Structures,ContentDamages),,1)-_xlfn.XLOOKUP(AW119,Depths,_xlfn.XLOOKUP($G119,Structures,ContentDamages),,-1))/(MIN(IF(Depths&gt;AW119,Depths))-MAX(IF(Depths&lt;AW119,Depths))))*$R119)</f>
        <v>#N/A</v>
      </c>
      <c r="BT119" s="183" t="e" cm="1">
        <f t="array" ref="BT119">IF(AX119="no inundation",0,(_xlfn.XLOOKUP(AX119,Depths,_xlfn.XLOOKUP($G119,Structures,ContentDamages),,-1)+(AX119-MAX(IF(Depths&lt;AX119,Depths)))*(_xlfn.XLOOKUP(AX119,Depths,_xlfn.XLOOKUP($G119,Structures,ContentDamages),,1)-_xlfn.XLOOKUP(AX119,Depths,_xlfn.XLOOKUP($G119,Structures,ContentDamages),,-1))/(MIN(IF(Depths&gt;AX119,Depths))-MAX(IF(Depths&lt;AX119,Depths))))*$R119)</f>
        <v>#N/A</v>
      </c>
      <c r="BU119" s="183" t="e" cm="1">
        <f t="array" ref="BU119">IF(AY119="no inundation",0,(_xlfn.XLOOKUP(AY119,Depths,_xlfn.XLOOKUP($G119,Structures,ContentDamages),,-1)+(AY119-MAX(IF(Depths&lt;AY119,Depths)))*(_xlfn.XLOOKUP(AY119,Depths,_xlfn.XLOOKUP($G119,Structures,ContentDamages),,1)-_xlfn.XLOOKUP(AY119,Depths,_xlfn.XLOOKUP($G119,Structures,ContentDamages),,-1))/(MIN(IF(Depths&gt;AY119,Depths))-MAX(IF(Depths&lt;AY119,Depths))))*$R119)</f>
        <v>#N/A</v>
      </c>
      <c r="BV119" s="183" t="e" cm="1">
        <f t="array" ref="BV119">IF(AZ119="no inundation",0,(_xlfn.XLOOKUP(AZ119,Depths,_xlfn.XLOOKUP($G119,Structures,ContentDamages),,-1)+(AZ119-MAX(IF(Depths&lt;AZ119,Depths)))*(_xlfn.XLOOKUP(AZ119,Depths,_xlfn.XLOOKUP($G119,Structures,ContentDamages),,1)-_xlfn.XLOOKUP(AZ119,Depths,_xlfn.XLOOKUP($G119,Structures,ContentDamages),,-1))/(MIN(IF(Depths&gt;AZ119,Depths))-MAX(IF(Depths&lt;AZ119,Depths))))*$R119)</f>
        <v>#N/A</v>
      </c>
      <c r="BW119" s="183" t="e" cm="1">
        <f t="array" ref="BW119">IF(BA119="no inundation",0,(_xlfn.XLOOKUP(BA119,Depths,_xlfn.XLOOKUP($G119,Structures,ContentDamages),,-1)+(BA119-MAX(IF(Depths&lt;BA119,Depths)))*(_xlfn.XLOOKUP(BA119,Depths,_xlfn.XLOOKUP($G119,Structures,ContentDamages),,1)-_xlfn.XLOOKUP(BA119,Depths,_xlfn.XLOOKUP($G119,Structures,ContentDamages),,-1))/(MIN(IF(Depths&gt;BA119,Depths))-MAX(IF(Depths&lt;BA119,Depths))))*$R119)</f>
        <v>#N/A</v>
      </c>
      <c r="BX119" s="183" t="e" cm="1">
        <f t="array" ref="BX119">IF(BB119="no inundation",0,(_xlfn.XLOOKUP(BB119,Depths,_xlfn.XLOOKUP($G119,Structures,ContentDamages),,-1)+(BB119-MAX(IF(Depths&lt;BB119,Depths)))*(_xlfn.XLOOKUP(BB119,Depths,_xlfn.XLOOKUP($G119,Structures,ContentDamages),,1)-_xlfn.XLOOKUP(BB119,Depths,_xlfn.XLOOKUP($G119,Structures,ContentDamages),,-1))/(MIN(IF(Depths&gt;BB119,Depths))-MAX(IF(Depths&lt;BB119,Depths))))*$R119)</f>
        <v>#N/A</v>
      </c>
      <c r="BY119" s="183" t="e" cm="1">
        <f t="array" ref="BY119">IF(BC119="no inundation",0,(_xlfn.XLOOKUP(BC119,Depths,_xlfn.XLOOKUP($G119,Structures,ContentDamages),,-1)+(BC119-MAX(IF(Depths&lt;BC119,Depths)))*(_xlfn.XLOOKUP(BC119,Depths,_xlfn.XLOOKUP($G119,Structures,ContentDamages),,1)-_xlfn.XLOOKUP(BC119,Depths,_xlfn.XLOOKUP($G119,Structures,ContentDamages),,-1))/(MIN(IF(Depths&gt;BC119,Depths))-MAX(IF(Depths&lt;BC119,Depths))))*$R119)</f>
        <v>#N/A</v>
      </c>
      <c r="BZ119" s="181"/>
      <c r="CA119" s="182" t="e">
        <f t="shared" si="128"/>
        <v>#N/A</v>
      </c>
      <c r="CB119" s="183" t="e">
        <f t="shared" si="129"/>
        <v>#N/A</v>
      </c>
      <c r="CC119" s="183" t="e">
        <f t="shared" si="130"/>
        <v>#N/A</v>
      </c>
      <c r="CD119" s="183" t="e">
        <f t="shared" si="131"/>
        <v>#N/A</v>
      </c>
      <c r="CE119" s="183" t="e">
        <f t="shared" si="132"/>
        <v>#N/A</v>
      </c>
      <c r="CF119" s="183" t="e">
        <f t="shared" si="133"/>
        <v>#N/A</v>
      </c>
      <c r="CG119" s="183" t="e">
        <f t="shared" si="134"/>
        <v>#N/A</v>
      </c>
      <c r="CH119" s="183" t="e">
        <f t="shared" si="135"/>
        <v>#N/A</v>
      </c>
      <c r="CI119" s="183" t="e">
        <f t="shared" si="136"/>
        <v>#N/A</v>
      </c>
      <c r="CJ119" s="184" t="e">
        <f t="shared" si="137"/>
        <v>#N/A</v>
      </c>
      <c r="CK119" s="177"/>
    </row>
    <row r="120" spans="5:89" ht="16.5" customHeight="1" x14ac:dyDescent="0.35">
      <c r="E120" s="33" t="s">
        <v>3</v>
      </c>
      <c r="F120" s="35" t="s">
        <v>3</v>
      </c>
      <c r="G120" s="10" t="s">
        <v>200</v>
      </c>
      <c r="H120" s="11" t="s">
        <v>200</v>
      </c>
      <c r="I120" s="12"/>
      <c r="J120" s="14"/>
      <c r="K120" s="26"/>
      <c r="L120" s="12"/>
      <c r="M120" s="14"/>
      <c r="N120" s="138"/>
      <c r="O120" s="140"/>
      <c r="P120" s="195">
        <f t="shared" si="106"/>
        <v>0</v>
      </c>
      <c r="Q120" s="20" t="e">
        <f>_xlfn.XLOOKUP(G120,'Content to Structure Ratios'!$D$3:$D$55,'Content to Structure Ratios'!$E$3:$E$55)</f>
        <v>#N/A</v>
      </c>
      <c r="R120" s="183" t="e">
        <f t="shared" si="107"/>
        <v>#N/A</v>
      </c>
      <c r="S120" s="13"/>
      <c r="T120" s="14"/>
      <c r="U120" s="15"/>
      <c r="V120" s="179">
        <f t="shared" si="138"/>
        <v>0</v>
      </c>
      <c r="W120" s="192"/>
      <c r="X120" s="22"/>
      <c r="Y120" s="16"/>
      <c r="Z120" s="16"/>
      <c r="AA120" s="16"/>
      <c r="AB120" s="16"/>
      <c r="AC120" s="16"/>
      <c r="AD120" s="16"/>
      <c r="AE120" s="16"/>
      <c r="AF120" s="16"/>
      <c r="AG120" s="16"/>
      <c r="AH120" s="177"/>
      <c r="AI120" s="178">
        <f t="shared" si="140"/>
        <v>0</v>
      </c>
      <c r="AJ120" s="179">
        <f t="shared" si="139"/>
        <v>0</v>
      </c>
      <c r="AK120" s="179">
        <f t="shared" si="141"/>
        <v>0</v>
      </c>
      <c r="AL120" s="179">
        <f t="shared" si="142"/>
        <v>0</v>
      </c>
      <c r="AM120" s="179">
        <f t="shared" si="143"/>
        <v>0</v>
      </c>
      <c r="AN120" s="179">
        <f t="shared" si="144"/>
        <v>0</v>
      </c>
      <c r="AO120" s="179">
        <f t="shared" si="145"/>
        <v>0</v>
      </c>
      <c r="AP120" s="179">
        <f t="shared" si="146"/>
        <v>0</v>
      </c>
      <c r="AQ120" s="179">
        <f t="shared" si="147"/>
        <v>0</v>
      </c>
      <c r="AR120" s="180">
        <f t="shared" si="148"/>
        <v>0</v>
      </c>
      <c r="AS120" s="181"/>
      <c r="AT120" s="166">
        <f t="shared" si="149"/>
        <v>0</v>
      </c>
      <c r="AU120" s="87">
        <f t="shared" si="150"/>
        <v>0</v>
      </c>
      <c r="AV120" s="87">
        <f t="shared" si="151"/>
        <v>0</v>
      </c>
      <c r="AW120" s="87">
        <f t="shared" si="152"/>
        <v>0</v>
      </c>
      <c r="AX120" s="87">
        <f t="shared" si="153"/>
        <v>0</v>
      </c>
      <c r="AY120" s="87">
        <f t="shared" si="154"/>
        <v>0</v>
      </c>
      <c r="AZ120" s="87">
        <f t="shared" si="155"/>
        <v>0</v>
      </c>
      <c r="BA120" s="87">
        <f t="shared" si="156"/>
        <v>0</v>
      </c>
      <c r="BB120" s="87">
        <f t="shared" si="157"/>
        <v>0</v>
      </c>
      <c r="BC120" s="157">
        <f t="shared" si="158"/>
        <v>0</v>
      </c>
      <c r="BD120" s="177"/>
      <c r="BE120" s="182" t="e" cm="1">
        <f t="array" ref="BE120">IF(AT120="no inundation",0,(_xlfn.XLOOKUP(AT120,Depths,_xlfn.XLOOKUP($G120,Structures,StructureDamages),,-1)+(AT120-MAX(IF(Depths&lt;AT120,Depths)))*(_xlfn.XLOOKUP(AT120,Depths,_xlfn.XLOOKUP($G120,Structures,StructureDamages),,1)-_xlfn.XLOOKUP(AT120,Depths,_xlfn.XLOOKUP($G120,Structures,StructureDamages),,-1))/(MIN(IF(Depths&gt;AT120,Depths))-MAX(IF(Depths&lt;AT120,Depths))))*$P120)</f>
        <v>#N/A</v>
      </c>
      <c r="BF120" s="183" t="e" cm="1">
        <f t="array" ref="BF120">IF(AU120="no inundation",0,(_xlfn.XLOOKUP(AU120,Depths,_xlfn.XLOOKUP($G120,Structures,StructureDamages),,-1)+(AU120-MAX(IF(Depths&lt;AU120,Depths)))*(_xlfn.XLOOKUP(AU120,Depths,_xlfn.XLOOKUP($G120,Structures,StructureDamages),,1)-_xlfn.XLOOKUP(AU120,Depths,_xlfn.XLOOKUP($G120,Structures,StructureDamages),,-1))/(MIN(IF(Depths&gt;AU120,Depths))-MAX(IF(Depths&lt;AU120,Depths))))*$P120)</f>
        <v>#N/A</v>
      </c>
      <c r="BG120" s="183" t="e" cm="1">
        <f t="array" ref="BG120">IF(AV120="no inundation",0,(_xlfn.XLOOKUP(AV120,Depths,_xlfn.XLOOKUP($G120,Structures,StructureDamages),,-1)+(AV120-MAX(IF(Depths&lt;AV120,Depths)))*(_xlfn.XLOOKUP(AV120,Depths,_xlfn.XLOOKUP($G120,Structures,StructureDamages),,1)-_xlfn.XLOOKUP(AV120,Depths,_xlfn.XLOOKUP($G120,Structures,StructureDamages),,-1))/(MIN(IF(Depths&gt;AV120,Depths))-MAX(IF(Depths&lt;AV120,Depths))))*$P120)</f>
        <v>#N/A</v>
      </c>
      <c r="BH120" s="183" t="e" cm="1">
        <f t="array" ref="BH120">IF(AW120="no inundation",0,(_xlfn.XLOOKUP(AW120,Depths,_xlfn.XLOOKUP($G120,Structures,StructureDamages),,-1)+(AW120-MAX(IF(Depths&lt;AW120,Depths)))*(_xlfn.XLOOKUP(AW120,Depths,_xlfn.XLOOKUP($G120,Structures,StructureDamages),,1)-_xlfn.XLOOKUP(AW120,Depths,_xlfn.XLOOKUP($G120,Structures,StructureDamages),,-1))/(MIN(IF(Depths&gt;AW120,Depths))-MAX(IF(Depths&lt;AW120,Depths))))*$P120)</f>
        <v>#N/A</v>
      </c>
      <c r="BI120" s="183" t="e" cm="1">
        <f t="array" ref="BI120">IF(AX120="no inundation",0,(_xlfn.XLOOKUP(AX120,Depths,_xlfn.XLOOKUP($G120,Structures,StructureDamages),,-1)+(AX120-MAX(IF(Depths&lt;AX120,Depths)))*(_xlfn.XLOOKUP(AX120,Depths,_xlfn.XLOOKUP($G120,Structures,StructureDamages),,1)-_xlfn.XLOOKUP(AX120,Depths,_xlfn.XLOOKUP($G120,Structures,StructureDamages),,-1))/(MIN(IF(Depths&gt;AX120,Depths))-MAX(IF(Depths&lt;AX120,Depths))))*$P120)</f>
        <v>#N/A</v>
      </c>
      <c r="BJ120" s="183" t="e" cm="1">
        <f t="array" ref="BJ120">IF(AY120="no inundation",0,(_xlfn.XLOOKUP(AY120,Depths,_xlfn.XLOOKUP($G120,Structures,StructureDamages),,-1)+(AY120-MAX(IF(Depths&lt;AY120,Depths)))*(_xlfn.XLOOKUP(AY120,Depths,_xlfn.XLOOKUP($G120,Structures,StructureDamages),,1)-_xlfn.XLOOKUP(AY120,Depths,_xlfn.XLOOKUP($G120,Structures,StructureDamages),,-1))/(MIN(IF(Depths&gt;AY120,Depths))-MAX(IF(Depths&lt;AY120,Depths))))*$P120)</f>
        <v>#N/A</v>
      </c>
      <c r="BK120" s="183" t="e" cm="1">
        <f t="array" ref="BK120">IF(AZ120="no inundation",0,(_xlfn.XLOOKUP(AZ120,Depths,_xlfn.XLOOKUP($G120,Structures,StructureDamages),,-1)+(AZ120-MAX(IF(Depths&lt;AZ120,Depths)))*(_xlfn.XLOOKUP(AZ120,Depths,_xlfn.XLOOKUP($G120,Structures,StructureDamages),,1)-_xlfn.XLOOKUP(AZ120,Depths,_xlfn.XLOOKUP($G120,Structures,StructureDamages),,-1))/(MIN(IF(Depths&gt;AZ120,Depths))-MAX(IF(Depths&lt;AZ120,Depths))))*$P120)</f>
        <v>#N/A</v>
      </c>
      <c r="BL120" s="183" t="e" cm="1">
        <f t="array" ref="BL120">IF(BA120="no inundation",0,(_xlfn.XLOOKUP(BA120,Depths,_xlfn.XLOOKUP($G120,Structures,StructureDamages),,-1)+(BA120-MAX(IF(Depths&lt;BA120,Depths)))*(_xlfn.XLOOKUP(BA120,Depths,_xlfn.XLOOKUP($G120,Structures,StructureDamages),,1)-_xlfn.XLOOKUP(BA120,Depths,_xlfn.XLOOKUP($G120,Structures,StructureDamages),,-1))/(MIN(IF(Depths&gt;BA120,Depths))-MAX(IF(Depths&lt;BA120,Depths))))*$P120)</f>
        <v>#N/A</v>
      </c>
      <c r="BM120" s="183" t="e" cm="1">
        <f t="array" ref="BM120">IF(BB120="no inundation",0,(_xlfn.XLOOKUP(BB120,Depths,_xlfn.XLOOKUP($G120,Structures,StructureDamages),,-1)+(BB120-MAX(IF(Depths&lt;BB120,Depths)))*(_xlfn.XLOOKUP(BB120,Depths,_xlfn.XLOOKUP($G120,Structures,StructureDamages),,1)-_xlfn.XLOOKUP(BB120,Depths,_xlfn.XLOOKUP($G120,Structures,StructureDamages),,-1))/(MIN(IF(Depths&gt;BB120,Depths))-MAX(IF(Depths&lt;BB120,Depths))))*$P120)</f>
        <v>#N/A</v>
      </c>
      <c r="BN120" s="184" t="e" cm="1">
        <f t="array" ref="BN120">IF(BC120="no inundation",0,(_xlfn.XLOOKUP(BC120,Depths,_xlfn.XLOOKUP($G120,Structures,StructureDamages),,-1)+(BC120-MAX(IF(Depths&lt;BC120,Depths)))*(_xlfn.XLOOKUP(BC120,Depths,_xlfn.XLOOKUP($G120,Structures,StructureDamages),,1)-_xlfn.XLOOKUP(BC120,Depths,_xlfn.XLOOKUP($G120,Structures,StructureDamages),,-1))/(MIN(IF(Depths&gt;BC120,Depths))-MAX(IF(Depths&lt;BC120,Depths))))*$P120)</f>
        <v>#N/A</v>
      </c>
      <c r="BO120" s="185"/>
      <c r="BP120" s="182" t="e" cm="1">
        <f t="array" ref="BP120">IF(AT120="no inundation",0,(_xlfn.XLOOKUP(AT120,Depths,_xlfn.XLOOKUP($G120,Structures,ContentDamages),,-1)+(AT120-MAX(IF(Depths&lt;AT120,Depths)))*(_xlfn.XLOOKUP(AT120,Depths,_xlfn.XLOOKUP($G120,Structures,ContentDamages),,1)-_xlfn.XLOOKUP(AT120,Depths,_xlfn.XLOOKUP($G120,Structures,ContentDamages),,-1))/(MIN(IF(Depths&gt;AT120,Depths))-MAX(IF(Depths&lt;AT120,Depths))))*$R120)</f>
        <v>#N/A</v>
      </c>
      <c r="BQ120" s="183" t="e" cm="1">
        <f t="array" ref="BQ120">IF(AU120="no inundation",0,(_xlfn.XLOOKUP(AU120,Depths,_xlfn.XLOOKUP($G120,Structures,ContentDamages),,-1)+(AU120-MAX(IF(Depths&lt;AU120,Depths)))*(_xlfn.XLOOKUP(AU120,Depths,_xlfn.XLOOKUP($G120,Structures,ContentDamages),,1)-_xlfn.XLOOKUP(AU120,Depths,_xlfn.XLOOKUP($G120,Structures,ContentDamages),,-1))/(MIN(IF(Depths&gt;AU120,Depths))-MAX(IF(Depths&lt;AU120,Depths))))*$R120)</f>
        <v>#N/A</v>
      </c>
      <c r="BR120" s="183" t="e" cm="1">
        <f t="array" ref="BR120">IF(AV120="no inundation",0,(_xlfn.XLOOKUP(AV120,Depths,_xlfn.XLOOKUP($G120,Structures,ContentDamages),,-1)+(AV120-MAX(IF(Depths&lt;AV120,Depths)))*(_xlfn.XLOOKUP(AV120,Depths,_xlfn.XLOOKUP($G120,Structures,ContentDamages),,1)-_xlfn.XLOOKUP(AV120,Depths,_xlfn.XLOOKUP($G120,Structures,ContentDamages),,-1))/(MIN(IF(Depths&gt;AV120,Depths))-MAX(IF(Depths&lt;AV120,Depths))))*$R120)</f>
        <v>#N/A</v>
      </c>
      <c r="BS120" s="183" t="e" cm="1">
        <f t="array" ref="BS120">IF(AW120="no inundation",0,(_xlfn.XLOOKUP(AW120,Depths,_xlfn.XLOOKUP($G120,Structures,ContentDamages),,-1)+(AW120-MAX(IF(Depths&lt;AW120,Depths)))*(_xlfn.XLOOKUP(AW120,Depths,_xlfn.XLOOKUP($G120,Structures,ContentDamages),,1)-_xlfn.XLOOKUP(AW120,Depths,_xlfn.XLOOKUP($G120,Structures,ContentDamages),,-1))/(MIN(IF(Depths&gt;AW120,Depths))-MAX(IF(Depths&lt;AW120,Depths))))*$R120)</f>
        <v>#N/A</v>
      </c>
      <c r="BT120" s="183" t="e" cm="1">
        <f t="array" ref="BT120">IF(AX120="no inundation",0,(_xlfn.XLOOKUP(AX120,Depths,_xlfn.XLOOKUP($G120,Structures,ContentDamages),,-1)+(AX120-MAX(IF(Depths&lt;AX120,Depths)))*(_xlfn.XLOOKUP(AX120,Depths,_xlfn.XLOOKUP($G120,Structures,ContentDamages),,1)-_xlfn.XLOOKUP(AX120,Depths,_xlfn.XLOOKUP($G120,Structures,ContentDamages),,-1))/(MIN(IF(Depths&gt;AX120,Depths))-MAX(IF(Depths&lt;AX120,Depths))))*$R120)</f>
        <v>#N/A</v>
      </c>
      <c r="BU120" s="183" t="e" cm="1">
        <f t="array" ref="BU120">IF(AY120="no inundation",0,(_xlfn.XLOOKUP(AY120,Depths,_xlfn.XLOOKUP($G120,Structures,ContentDamages),,-1)+(AY120-MAX(IF(Depths&lt;AY120,Depths)))*(_xlfn.XLOOKUP(AY120,Depths,_xlfn.XLOOKUP($G120,Structures,ContentDamages),,1)-_xlfn.XLOOKUP(AY120,Depths,_xlfn.XLOOKUP($G120,Structures,ContentDamages),,-1))/(MIN(IF(Depths&gt;AY120,Depths))-MAX(IF(Depths&lt;AY120,Depths))))*$R120)</f>
        <v>#N/A</v>
      </c>
      <c r="BV120" s="183" t="e" cm="1">
        <f t="array" ref="BV120">IF(AZ120="no inundation",0,(_xlfn.XLOOKUP(AZ120,Depths,_xlfn.XLOOKUP($G120,Structures,ContentDamages),,-1)+(AZ120-MAX(IF(Depths&lt;AZ120,Depths)))*(_xlfn.XLOOKUP(AZ120,Depths,_xlfn.XLOOKUP($G120,Structures,ContentDamages),,1)-_xlfn.XLOOKUP(AZ120,Depths,_xlfn.XLOOKUP($G120,Structures,ContentDamages),,-1))/(MIN(IF(Depths&gt;AZ120,Depths))-MAX(IF(Depths&lt;AZ120,Depths))))*$R120)</f>
        <v>#N/A</v>
      </c>
      <c r="BW120" s="183" t="e" cm="1">
        <f t="array" ref="BW120">IF(BA120="no inundation",0,(_xlfn.XLOOKUP(BA120,Depths,_xlfn.XLOOKUP($G120,Structures,ContentDamages),,-1)+(BA120-MAX(IF(Depths&lt;BA120,Depths)))*(_xlfn.XLOOKUP(BA120,Depths,_xlfn.XLOOKUP($G120,Structures,ContentDamages),,1)-_xlfn.XLOOKUP(BA120,Depths,_xlfn.XLOOKUP($G120,Structures,ContentDamages),,-1))/(MIN(IF(Depths&gt;BA120,Depths))-MAX(IF(Depths&lt;BA120,Depths))))*$R120)</f>
        <v>#N/A</v>
      </c>
      <c r="BX120" s="183" t="e" cm="1">
        <f t="array" ref="BX120">IF(BB120="no inundation",0,(_xlfn.XLOOKUP(BB120,Depths,_xlfn.XLOOKUP($G120,Structures,ContentDamages),,-1)+(BB120-MAX(IF(Depths&lt;BB120,Depths)))*(_xlfn.XLOOKUP(BB120,Depths,_xlfn.XLOOKUP($G120,Structures,ContentDamages),,1)-_xlfn.XLOOKUP(BB120,Depths,_xlfn.XLOOKUP($G120,Structures,ContentDamages),,-1))/(MIN(IF(Depths&gt;BB120,Depths))-MAX(IF(Depths&lt;BB120,Depths))))*$R120)</f>
        <v>#N/A</v>
      </c>
      <c r="BY120" s="183" t="e" cm="1">
        <f t="array" ref="BY120">IF(BC120="no inundation",0,(_xlfn.XLOOKUP(BC120,Depths,_xlfn.XLOOKUP($G120,Structures,ContentDamages),,-1)+(BC120-MAX(IF(Depths&lt;BC120,Depths)))*(_xlfn.XLOOKUP(BC120,Depths,_xlfn.XLOOKUP($G120,Structures,ContentDamages),,1)-_xlfn.XLOOKUP(BC120,Depths,_xlfn.XLOOKUP($G120,Structures,ContentDamages),,-1))/(MIN(IF(Depths&gt;BC120,Depths))-MAX(IF(Depths&lt;BC120,Depths))))*$R120)</f>
        <v>#N/A</v>
      </c>
      <c r="BZ120" s="181"/>
      <c r="CA120" s="182" t="e">
        <f t="shared" si="128"/>
        <v>#N/A</v>
      </c>
      <c r="CB120" s="183" t="e">
        <f t="shared" si="129"/>
        <v>#N/A</v>
      </c>
      <c r="CC120" s="183" t="e">
        <f t="shared" si="130"/>
        <v>#N/A</v>
      </c>
      <c r="CD120" s="183" t="e">
        <f t="shared" si="131"/>
        <v>#N/A</v>
      </c>
      <c r="CE120" s="183" t="e">
        <f t="shared" si="132"/>
        <v>#N/A</v>
      </c>
      <c r="CF120" s="183" t="e">
        <f t="shared" si="133"/>
        <v>#N/A</v>
      </c>
      <c r="CG120" s="183" t="e">
        <f t="shared" si="134"/>
        <v>#N/A</v>
      </c>
      <c r="CH120" s="183" t="e">
        <f t="shared" si="135"/>
        <v>#N/A</v>
      </c>
      <c r="CI120" s="183" t="e">
        <f t="shared" si="136"/>
        <v>#N/A</v>
      </c>
      <c r="CJ120" s="184" t="e">
        <f t="shared" si="137"/>
        <v>#N/A</v>
      </c>
      <c r="CK120" s="177"/>
    </row>
    <row r="121" spans="5:89" ht="16.5" customHeight="1" x14ac:dyDescent="0.35">
      <c r="E121" s="33" t="s">
        <v>3</v>
      </c>
      <c r="F121" s="35" t="s">
        <v>3</v>
      </c>
      <c r="G121" s="10" t="s">
        <v>200</v>
      </c>
      <c r="H121" s="11" t="s">
        <v>200</v>
      </c>
      <c r="I121" s="12"/>
      <c r="J121" s="14"/>
      <c r="K121" s="26"/>
      <c r="L121" s="12"/>
      <c r="M121" s="14"/>
      <c r="N121" s="138"/>
      <c r="O121" s="140"/>
      <c r="P121" s="195">
        <f t="shared" si="106"/>
        <v>0</v>
      </c>
      <c r="Q121" s="20" t="e">
        <f>_xlfn.XLOOKUP(G121,'Content to Structure Ratios'!$D$3:$D$55,'Content to Structure Ratios'!$E$3:$E$55)</f>
        <v>#N/A</v>
      </c>
      <c r="R121" s="183" t="e">
        <f t="shared" si="107"/>
        <v>#N/A</v>
      </c>
      <c r="S121" s="13"/>
      <c r="T121" s="14"/>
      <c r="U121" s="15"/>
      <c r="V121" s="179">
        <f t="shared" si="138"/>
        <v>0</v>
      </c>
      <c r="W121" s="192"/>
      <c r="X121" s="22"/>
      <c r="Y121" s="16"/>
      <c r="Z121" s="16"/>
      <c r="AA121" s="16"/>
      <c r="AB121" s="16"/>
      <c r="AC121" s="16"/>
      <c r="AD121" s="16"/>
      <c r="AE121" s="16"/>
      <c r="AF121" s="16"/>
      <c r="AG121" s="16"/>
      <c r="AH121" s="177"/>
      <c r="AI121" s="178">
        <f t="shared" si="140"/>
        <v>0</v>
      </c>
      <c r="AJ121" s="179">
        <f t="shared" si="139"/>
        <v>0</v>
      </c>
      <c r="AK121" s="179">
        <f t="shared" si="141"/>
        <v>0</v>
      </c>
      <c r="AL121" s="179">
        <f t="shared" si="142"/>
        <v>0</v>
      </c>
      <c r="AM121" s="179">
        <f t="shared" si="143"/>
        <v>0</v>
      </c>
      <c r="AN121" s="179">
        <f t="shared" si="144"/>
        <v>0</v>
      </c>
      <c r="AO121" s="179">
        <f t="shared" si="145"/>
        <v>0</v>
      </c>
      <c r="AP121" s="179">
        <f t="shared" si="146"/>
        <v>0</v>
      </c>
      <c r="AQ121" s="179">
        <f t="shared" si="147"/>
        <v>0</v>
      </c>
      <c r="AR121" s="180">
        <f t="shared" si="148"/>
        <v>0</v>
      </c>
      <c r="AS121" s="181"/>
      <c r="AT121" s="166">
        <f t="shared" si="149"/>
        <v>0</v>
      </c>
      <c r="AU121" s="87">
        <f t="shared" si="150"/>
        <v>0</v>
      </c>
      <c r="AV121" s="87">
        <f t="shared" si="151"/>
        <v>0</v>
      </c>
      <c r="AW121" s="87">
        <f t="shared" si="152"/>
        <v>0</v>
      </c>
      <c r="AX121" s="87">
        <f t="shared" si="153"/>
        <v>0</v>
      </c>
      <c r="AY121" s="87">
        <f t="shared" si="154"/>
        <v>0</v>
      </c>
      <c r="AZ121" s="87">
        <f t="shared" si="155"/>
        <v>0</v>
      </c>
      <c r="BA121" s="87">
        <f t="shared" si="156"/>
        <v>0</v>
      </c>
      <c r="BB121" s="87">
        <f t="shared" si="157"/>
        <v>0</v>
      </c>
      <c r="BC121" s="157">
        <f t="shared" si="158"/>
        <v>0</v>
      </c>
      <c r="BD121" s="177"/>
      <c r="BE121" s="182" t="e" cm="1">
        <f t="array" ref="BE121">IF(AT121="no inundation",0,(_xlfn.XLOOKUP(AT121,Depths,_xlfn.XLOOKUP($G121,Structures,StructureDamages),,-1)+(AT121-MAX(IF(Depths&lt;AT121,Depths)))*(_xlfn.XLOOKUP(AT121,Depths,_xlfn.XLOOKUP($G121,Structures,StructureDamages),,1)-_xlfn.XLOOKUP(AT121,Depths,_xlfn.XLOOKUP($G121,Structures,StructureDamages),,-1))/(MIN(IF(Depths&gt;AT121,Depths))-MAX(IF(Depths&lt;AT121,Depths))))*$P121)</f>
        <v>#N/A</v>
      </c>
      <c r="BF121" s="183" t="e" cm="1">
        <f t="array" ref="BF121">IF(AU121="no inundation",0,(_xlfn.XLOOKUP(AU121,Depths,_xlfn.XLOOKUP($G121,Structures,StructureDamages),,-1)+(AU121-MAX(IF(Depths&lt;AU121,Depths)))*(_xlfn.XLOOKUP(AU121,Depths,_xlfn.XLOOKUP($G121,Structures,StructureDamages),,1)-_xlfn.XLOOKUP(AU121,Depths,_xlfn.XLOOKUP($G121,Structures,StructureDamages),,-1))/(MIN(IF(Depths&gt;AU121,Depths))-MAX(IF(Depths&lt;AU121,Depths))))*$P121)</f>
        <v>#N/A</v>
      </c>
      <c r="BG121" s="183" t="e" cm="1">
        <f t="array" ref="BG121">IF(AV121="no inundation",0,(_xlfn.XLOOKUP(AV121,Depths,_xlfn.XLOOKUP($G121,Structures,StructureDamages),,-1)+(AV121-MAX(IF(Depths&lt;AV121,Depths)))*(_xlfn.XLOOKUP(AV121,Depths,_xlfn.XLOOKUP($G121,Structures,StructureDamages),,1)-_xlfn.XLOOKUP(AV121,Depths,_xlfn.XLOOKUP($G121,Structures,StructureDamages),,-1))/(MIN(IF(Depths&gt;AV121,Depths))-MAX(IF(Depths&lt;AV121,Depths))))*$P121)</f>
        <v>#N/A</v>
      </c>
      <c r="BH121" s="183" t="e" cm="1">
        <f t="array" ref="BH121">IF(AW121="no inundation",0,(_xlfn.XLOOKUP(AW121,Depths,_xlfn.XLOOKUP($G121,Structures,StructureDamages),,-1)+(AW121-MAX(IF(Depths&lt;AW121,Depths)))*(_xlfn.XLOOKUP(AW121,Depths,_xlfn.XLOOKUP($G121,Structures,StructureDamages),,1)-_xlfn.XLOOKUP(AW121,Depths,_xlfn.XLOOKUP($G121,Structures,StructureDamages),,-1))/(MIN(IF(Depths&gt;AW121,Depths))-MAX(IF(Depths&lt;AW121,Depths))))*$P121)</f>
        <v>#N/A</v>
      </c>
      <c r="BI121" s="183" t="e" cm="1">
        <f t="array" ref="BI121">IF(AX121="no inundation",0,(_xlfn.XLOOKUP(AX121,Depths,_xlfn.XLOOKUP($G121,Structures,StructureDamages),,-1)+(AX121-MAX(IF(Depths&lt;AX121,Depths)))*(_xlfn.XLOOKUP(AX121,Depths,_xlfn.XLOOKUP($G121,Structures,StructureDamages),,1)-_xlfn.XLOOKUP(AX121,Depths,_xlfn.XLOOKUP($G121,Structures,StructureDamages),,-1))/(MIN(IF(Depths&gt;AX121,Depths))-MAX(IF(Depths&lt;AX121,Depths))))*$P121)</f>
        <v>#N/A</v>
      </c>
      <c r="BJ121" s="183" t="e" cm="1">
        <f t="array" ref="BJ121">IF(AY121="no inundation",0,(_xlfn.XLOOKUP(AY121,Depths,_xlfn.XLOOKUP($G121,Structures,StructureDamages),,-1)+(AY121-MAX(IF(Depths&lt;AY121,Depths)))*(_xlfn.XLOOKUP(AY121,Depths,_xlfn.XLOOKUP($G121,Structures,StructureDamages),,1)-_xlfn.XLOOKUP(AY121,Depths,_xlfn.XLOOKUP($G121,Structures,StructureDamages),,-1))/(MIN(IF(Depths&gt;AY121,Depths))-MAX(IF(Depths&lt;AY121,Depths))))*$P121)</f>
        <v>#N/A</v>
      </c>
      <c r="BK121" s="183" t="e" cm="1">
        <f t="array" ref="BK121">IF(AZ121="no inundation",0,(_xlfn.XLOOKUP(AZ121,Depths,_xlfn.XLOOKUP($G121,Structures,StructureDamages),,-1)+(AZ121-MAX(IF(Depths&lt;AZ121,Depths)))*(_xlfn.XLOOKUP(AZ121,Depths,_xlfn.XLOOKUP($G121,Structures,StructureDamages),,1)-_xlfn.XLOOKUP(AZ121,Depths,_xlfn.XLOOKUP($G121,Structures,StructureDamages),,-1))/(MIN(IF(Depths&gt;AZ121,Depths))-MAX(IF(Depths&lt;AZ121,Depths))))*$P121)</f>
        <v>#N/A</v>
      </c>
      <c r="BL121" s="183" t="e" cm="1">
        <f t="array" ref="BL121">IF(BA121="no inundation",0,(_xlfn.XLOOKUP(BA121,Depths,_xlfn.XLOOKUP($G121,Structures,StructureDamages),,-1)+(BA121-MAX(IF(Depths&lt;BA121,Depths)))*(_xlfn.XLOOKUP(BA121,Depths,_xlfn.XLOOKUP($G121,Structures,StructureDamages),,1)-_xlfn.XLOOKUP(BA121,Depths,_xlfn.XLOOKUP($G121,Structures,StructureDamages),,-1))/(MIN(IF(Depths&gt;BA121,Depths))-MAX(IF(Depths&lt;BA121,Depths))))*$P121)</f>
        <v>#N/A</v>
      </c>
      <c r="BM121" s="183" t="e" cm="1">
        <f t="array" ref="BM121">IF(BB121="no inundation",0,(_xlfn.XLOOKUP(BB121,Depths,_xlfn.XLOOKUP($G121,Structures,StructureDamages),,-1)+(BB121-MAX(IF(Depths&lt;BB121,Depths)))*(_xlfn.XLOOKUP(BB121,Depths,_xlfn.XLOOKUP($G121,Structures,StructureDamages),,1)-_xlfn.XLOOKUP(BB121,Depths,_xlfn.XLOOKUP($G121,Structures,StructureDamages),,-1))/(MIN(IF(Depths&gt;BB121,Depths))-MAX(IF(Depths&lt;BB121,Depths))))*$P121)</f>
        <v>#N/A</v>
      </c>
      <c r="BN121" s="184" t="e" cm="1">
        <f t="array" ref="BN121">IF(BC121="no inundation",0,(_xlfn.XLOOKUP(BC121,Depths,_xlfn.XLOOKUP($G121,Structures,StructureDamages),,-1)+(BC121-MAX(IF(Depths&lt;BC121,Depths)))*(_xlfn.XLOOKUP(BC121,Depths,_xlfn.XLOOKUP($G121,Structures,StructureDamages),,1)-_xlfn.XLOOKUP(BC121,Depths,_xlfn.XLOOKUP($G121,Structures,StructureDamages),,-1))/(MIN(IF(Depths&gt;BC121,Depths))-MAX(IF(Depths&lt;BC121,Depths))))*$P121)</f>
        <v>#N/A</v>
      </c>
      <c r="BO121" s="185"/>
      <c r="BP121" s="182" t="e" cm="1">
        <f t="array" ref="BP121">IF(AT121="no inundation",0,(_xlfn.XLOOKUP(AT121,Depths,_xlfn.XLOOKUP($G121,Structures,ContentDamages),,-1)+(AT121-MAX(IF(Depths&lt;AT121,Depths)))*(_xlfn.XLOOKUP(AT121,Depths,_xlfn.XLOOKUP($G121,Structures,ContentDamages),,1)-_xlfn.XLOOKUP(AT121,Depths,_xlfn.XLOOKUP($G121,Structures,ContentDamages),,-1))/(MIN(IF(Depths&gt;AT121,Depths))-MAX(IF(Depths&lt;AT121,Depths))))*$R121)</f>
        <v>#N/A</v>
      </c>
      <c r="BQ121" s="183" t="e" cm="1">
        <f t="array" ref="BQ121">IF(AU121="no inundation",0,(_xlfn.XLOOKUP(AU121,Depths,_xlfn.XLOOKUP($G121,Structures,ContentDamages),,-1)+(AU121-MAX(IF(Depths&lt;AU121,Depths)))*(_xlfn.XLOOKUP(AU121,Depths,_xlfn.XLOOKUP($G121,Structures,ContentDamages),,1)-_xlfn.XLOOKUP(AU121,Depths,_xlfn.XLOOKUP($G121,Structures,ContentDamages),,-1))/(MIN(IF(Depths&gt;AU121,Depths))-MAX(IF(Depths&lt;AU121,Depths))))*$R121)</f>
        <v>#N/A</v>
      </c>
      <c r="BR121" s="183" t="e" cm="1">
        <f t="array" ref="BR121">IF(AV121="no inundation",0,(_xlfn.XLOOKUP(AV121,Depths,_xlfn.XLOOKUP($G121,Structures,ContentDamages),,-1)+(AV121-MAX(IF(Depths&lt;AV121,Depths)))*(_xlfn.XLOOKUP(AV121,Depths,_xlfn.XLOOKUP($G121,Structures,ContentDamages),,1)-_xlfn.XLOOKUP(AV121,Depths,_xlfn.XLOOKUP($G121,Structures,ContentDamages),,-1))/(MIN(IF(Depths&gt;AV121,Depths))-MAX(IF(Depths&lt;AV121,Depths))))*$R121)</f>
        <v>#N/A</v>
      </c>
      <c r="BS121" s="183" t="e" cm="1">
        <f t="array" ref="BS121">IF(AW121="no inundation",0,(_xlfn.XLOOKUP(AW121,Depths,_xlfn.XLOOKUP($G121,Structures,ContentDamages),,-1)+(AW121-MAX(IF(Depths&lt;AW121,Depths)))*(_xlfn.XLOOKUP(AW121,Depths,_xlfn.XLOOKUP($G121,Structures,ContentDamages),,1)-_xlfn.XLOOKUP(AW121,Depths,_xlfn.XLOOKUP($G121,Structures,ContentDamages),,-1))/(MIN(IF(Depths&gt;AW121,Depths))-MAX(IF(Depths&lt;AW121,Depths))))*$R121)</f>
        <v>#N/A</v>
      </c>
      <c r="BT121" s="183" t="e" cm="1">
        <f t="array" ref="BT121">IF(AX121="no inundation",0,(_xlfn.XLOOKUP(AX121,Depths,_xlfn.XLOOKUP($G121,Structures,ContentDamages),,-1)+(AX121-MAX(IF(Depths&lt;AX121,Depths)))*(_xlfn.XLOOKUP(AX121,Depths,_xlfn.XLOOKUP($G121,Structures,ContentDamages),,1)-_xlfn.XLOOKUP(AX121,Depths,_xlfn.XLOOKUP($G121,Structures,ContentDamages),,-1))/(MIN(IF(Depths&gt;AX121,Depths))-MAX(IF(Depths&lt;AX121,Depths))))*$R121)</f>
        <v>#N/A</v>
      </c>
      <c r="BU121" s="183" t="e" cm="1">
        <f t="array" ref="BU121">IF(AY121="no inundation",0,(_xlfn.XLOOKUP(AY121,Depths,_xlfn.XLOOKUP($G121,Structures,ContentDamages),,-1)+(AY121-MAX(IF(Depths&lt;AY121,Depths)))*(_xlfn.XLOOKUP(AY121,Depths,_xlfn.XLOOKUP($G121,Structures,ContentDamages),,1)-_xlfn.XLOOKUP(AY121,Depths,_xlfn.XLOOKUP($G121,Structures,ContentDamages),,-1))/(MIN(IF(Depths&gt;AY121,Depths))-MAX(IF(Depths&lt;AY121,Depths))))*$R121)</f>
        <v>#N/A</v>
      </c>
      <c r="BV121" s="183" t="e" cm="1">
        <f t="array" ref="BV121">IF(AZ121="no inundation",0,(_xlfn.XLOOKUP(AZ121,Depths,_xlfn.XLOOKUP($G121,Structures,ContentDamages),,-1)+(AZ121-MAX(IF(Depths&lt;AZ121,Depths)))*(_xlfn.XLOOKUP(AZ121,Depths,_xlfn.XLOOKUP($G121,Structures,ContentDamages),,1)-_xlfn.XLOOKUP(AZ121,Depths,_xlfn.XLOOKUP($G121,Structures,ContentDamages),,-1))/(MIN(IF(Depths&gt;AZ121,Depths))-MAX(IF(Depths&lt;AZ121,Depths))))*$R121)</f>
        <v>#N/A</v>
      </c>
      <c r="BW121" s="183" t="e" cm="1">
        <f t="array" ref="BW121">IF(BA121="no inundation",0,(_xlfn.XLOOKUP(BA121,Depths,_xlfn.XLOOKUP($G121,Structures,ContentDamages),,-1)+(BA121-MAX(IF(Depths&lt;BA121,Depths)))*(_xlfn.XLOOKUP(BA121,Depths,_xlfn.XLOOKUP($G121,Structures,ContentDamages),,1)-_xlfn.XLOOKUP(BA121,Depths,_xlfn.XLOOKUP($G121,Structures,ContentDamages),,-1))/(MIN(IF(Depths&gt;BA121,Depths))-MAX(IF(Depths&lt;BA121,Depths))))*$R121)</f>
        <v>#N/A</v>
      </c>
      <c r="BX121" s="183" t="e" cm="1">
        <f t="array" ref="BX121">IF(BB121="no inundation",0,(_xlfn.XLOOKUP(BB121,Depths,_xlfn.XLOOKUP($G121,Structures,ContentDamages),,-1)+(BB121-MAX(IF(Depths&lt;BB121,Depths)))*(_xlfn.XLOOKUP(BB121,Depths,_xlfn.XLOOKUP($G121,Structures,ContentDamages),,1)-_xlfn.XLOOKUP(BB121,Depths,_xlfn.XLOOKUP($G121,Structures,ContentDamages),,-1))/(MIN(IF(Depths&gt;BB121,Depths))-MAX(IF(Depths&lt;BB121,Depths))))*$R121)</f>
        <v>#N/A</v>
      </c>
      <c r="BY121" s="183" t="e" cm="1">
        <f t="array" ref="BY121">IF(BC121="no inundation",0,(_xlfn.XLOOKUP(BC121,Depths,_xlfn.XLOOKUP($G121,Structures,ContentDamages),,-1)+(BC121-MAX(IF(Depths&lt;BC121,Depths)))*(_xlfn.XLOOKUP(BC121,Depths,_xlfn.XLOOKUP($G121,Structures,ContentDamages),,1)-_xlfn.XLOOKUP(BC121,Depths,_xlfn.XLOOKUP($G121,Structures,ContentDamages),,-1))/(MIN(IF(Depths&gt;BC121,Depths))-MAX(IF(Depths&lt;BC121,Depths))))*$R121)</f>
        <v>#N/A</v>
      </c>
      <c r="BZ121" s="181"/>
      <c r="CA121" s="182" t="e">
        <f t="shared" si="128"/>
        <v>#N/A</v>
      </c>
      <c r="CB121" s="183" t="e">
        <f t="shared" si="129"/>
        <v>#N/A</v>
      </c>
      <c r="CC121" s="183" t="e">
        <f t="shared" si="130"/>
        <v>#N/A</v>
      </c>
      <c r="CD121" s="183" t="e">
        <f t="shared" si="131"/>
        <v>#N/A</v>
      </c>
      <c r="CE121" s="183" t="e">
        <f t="shared" si="132"/>
        <v>#N/A</v>
      </c>
      <c r="CF121" s="183" t="e">
        <f t="shared" si="133"/>
        <v>#N/A</v>
      </c>
      <c r="CG121" s="183" t="e">
        <f t="shared" si="134"/>
        <v>#N/A</v>
      </c>
      <c r="CH121" s="183" t="e">
        <f t="shared" si="135"/>
        <v>#N/A</v>
      </c>
      <c r="CI121" s="183" t="e">
        <f t="shared" si="136"/>
        <v>#N/A</v>
      </c>
      <c r="CJ121" s="184" t="e">
        <f t="shared" si="137"/>
        <v>#N/A</v>
      </c>
      <c r="CK121" s="177"/>
    </row>
    <row r="122" spans="5:89" ht="16.5" customHeight="1" x14ac:dyDescent="0.35">
      <c r="E122" s="33" t="s">
        <v>3</v>
      </c>
      <c r="F122" s="35" t="s">
        <v>3</v>
      </c>
      <c r="G122" s="10" t="s">
        <v>200</v>
      </c>
      <c r="H122" s="11" t="s">
        <v>200</v>
      </c>
      <c r="I122" s="12"/>
      <c r="J122" s="14"/>
      <c r="K122" s="26"/>
      <c r="L122" s="12"/>
      <c r="M122" s="14"/>
      <c r="N122" s="138"/>
      <c r="O122" s="140"/>
      <c r="P122" s="195">
        <f t="shared" si="106"/>
        <v>0</v>
      </c>
      <c r="Q122" s="20" t="e">
        <f>_xlfn.XLOOKUP(G122,'Content to Structure Ratios'!$D$3:$D$55,'Content to Structure Ratios'!$E$3:$E$55)</f>
        <v>#N/A</v>
      </c>
      <c r="R122" s="183" t="e">
        <f t="shared" si="107"/>
        <v>#N/A</v>
      </c>
      <c r="S122" s="13"/>
      <c r="T122" s="14"/>
      <c r="U122" s="15"/>
      <c r="V122" s="179">
        <f t="shared" si="138"/>
        <v>0</v>
      </c>
      <c r="W122" s="192"/>
      <c r="X122" s="22"/>
      <c r="Y122" s="16"/>
      <c r="Z122" s="16"/>
      <c r="AA122" s="16"/>
      <c r="AB122" s="16"/>
      <c r="AC122" s="16"/>
      <c r="AD122" s="16"/>
      <c r="AE122" s="16"/>
      <c r="AF122" s="16"/>
      <c r="AG122" s="16"/>
      <c r="AH122" s="177"/>
      <c r="AI122" s="178">
        <f t="shared" si="140"/>
        <v>0</v>
      </c>
      <c r="AJ122" s="179">
        <f t="shared" si="139"/>
        <v>0</v>
      </c>
      <c r="AK122" s="179">
        <f t="shared" si="141"/>
        <v>0</v>
      </c>
      <c r="AL122" s="179">
        <f t="shared" si="142"/>
        <v>0</v>
      </c>
      <c r="AM122" s="179">
        <f t="shared" si="143"/>
        <v>0</v>
      </c>
      <c r="AN122" s="179">
        <f t="shared" si="144"/>
        <v>0</v>
      </c>
      <c r="AO122" s="179">
        <f t="shared" si="145"/>
        <v>0</v>
      </c>
      <c r="AP122" s="179">
        <f t="shared" si="146"/>
        <v>0</v>
      </c>
      <c r="AQ122" s="179">
        <f t="shared" si="147"/>
        <v>0</v>
      </c>
      <c r="AR122" s="180">
        <f t="shared" si="148"/>
        <v>0</v>
      </c>
      <c r="AS122" s="181"/>
      <c r="AT122" s="166">
        <f t="shared" si="149"/>
        <v>0</v>
      </c>
      <c r="AU122" s="87">
        <f t="shared" si="150"/>
        <v>0</v>
      </c>
      <c r="AV122" s="87">
        <f t="shared" si="151"/>
        <v>0</v>
      </c>
      <c r="AW122" s="87">
        <f t="shared" si="152"/>
        <v>0</v>
      </c>
      <c r="AX122" s="87">
        <f t="shared" si="153"/>
        <v>0</v>
      </c>
      <c r="AY122" s="87">
        <f t="shared" si="154"/>
        <v>0</v>
      </c>
      <c r="AZ122" s="87">
        <f t="shared" si="155"/>
        <v>0</v>
      </c>
      <c r="BA122" s="87">
        <f t="shared" si="156"/>
        <v>0</v>
      </c>
      <c r="BB122" s="87">
        <f t="shared" si="157"/>
        <v>0</v>
      </c>
      <c r="BC122" s="157">
        <f t="shared" si="158"/>
        <v>0</v>
      </c>
      <c r="BD122" s="177"/>
      <c r="BE122" s="182" t="e" cm="1">
        <f t="array" ref="BE122">IF(AT122="no inundation",0,(_xlfn.XLOOKUP(AT122,Depths,_xlfn.XLOOKUP($G122,Structures,StructureDamages),,-1)+(AT122-MAX(IF(Depths&lt;AT122,Depths)))*(_xlfn.XLOOKUP(AT122,Depths,_xlfn.XLOOKUP($G122,Structures,StructureDamages),,1)-_xlfn.XLOOKUP(AT122,Depths,_xlfn.XLOOKUP($G122,Structures,StructureDamages),,-1))/(MIN(IF(Depths&gt;AT122,Depths))-MAX(IF(Depths&lt;AT122,Depths))))*$P122)</f>
        <v>#N/A</v>
      </c>
      <c r="BF122" s="183" t="e" cm="1">
        <f t="array" ref="BF122">IF(AU122="no inundation",0,(_xlfn.XLOOKUP(AU122,Depths,_xlfn.XLOOKUP($G122,Structures,StructureDamages),,-1)+(AU122-MAX(IF(Depths&lt;AU122,Depths)))*(_xlfn.XLOOKUP(AU122,Depths,_xlfn.XLOOKUP($G122,Structures,StructureDamages),,1)-_xlfn.XLOOKUP(AU122,Depths,_xlfn.XLOOKUP($G122,Structures,StructureDamages),,-1))/(MIN(IF(Depths&gt;AU122,Depths))-MAX(IF(Depths&lt;AU122,Depths))))*$P122)</f>
        <v>#N/A</v>
      </c>
      <c r="BG122" s="183" t="e" cm="1">
        <f t="array" ref="BG122">IF(AV122="no inundation",0,(_xlfn.XLOOKUP(AV122,Depths,_xlfn.XLOOKUP($G122,Structures,StructureDamages),,-1)+(AV122-MAX(IF(Depths&lt;AV122,Depths)))*(_xlfn.XLOOKUP(AV122,Depths,_xlfn.XLOOKUP($G122,Structures,StructureDamages),,1)-_xlfn.XLOOKUP(AV122,Depths,_xlfn.XLOOKUP($G122,Structures,StructureDamages),,-1))/(MIN(IF(Depths&gt;AV122,Depths))-MAX(IF(Depths&lt;AV122,Depths))))*$P122)</f>
        <v>#N/A</v>
      </c>
      <c r="BH122" s="183" t="e" cm="1">
        <f t="array" ref="BH122">IF(AW122="no inundation",0,(_xlfn.XLOOKUP(AW122,Depths,_xlfn.XLOOKUP($G122,Structures,StructureDamages),,-1)+(AW122-MAX(IF(Depths&lt;AW122,Depths)))*(_xlfn.XLOOKUP(AW122,Depths,_xlfn.XLOOKUP($G122,Structures,StructureDamages),,1)-_xlfn.XLOOKUP(AW122,Depths,_xlfn.XLOOKUP($G122,Structures,StructureDamages),,-1))/(MIN(IF(Depths&gt;AW122,Depths))-MAX(IF(Depths&lt;AW122,Depths))))*$P122)</f>
        <v>#N/A</v>
      </c>
      <c r="BI122" s="183" t="e" cm="1">
        <f t="array" ref="BI122">IF(AX122="no inundation",0,(_xlfn.XLOOKUP(AX122,Depths,_xlfn.XLOOKUP($G122,Structures,StructureDamages),,-1)+(AX122-MAX(IF(Depths&lt;AX122,Depths)))*(_xlfn.XLOOKUP(AX122,Depths,_xlfn.XLOOKUP($G122,Structures,StructureDamages),,1)-_xlfn.XLOOKUP(AX122,Depths,_xlfn.XLOOKUP($G122,Structures,StructureDamages),,-1))/(MIN(IF(Depths&gt;AX122,Depths))-MAX(IF(Depths&lt;AX122,Depths))))*$P122)</f>
        <v>#N/A</v>
      </c>
      <c r="BJ122" s="183" t="e" cm="1">
        <f t="array" ref="BJ122">IF(AY122="no inundation",0,(_xlfn.XLOOKUP(AY122,Depths,_xlfn.XLOOKUP($G122,Structures,StructureDamages),,-1)+(AY122-MAX(IF(Depths&lt;AY122,Depths)))*(_xlfn.XLOOKUP(AY122,Depths,_xlfn.XLOOKUP($G122,Structures,StructureDamages),,1)-_xlfn.XLOOKUP(AY122,Depths,_xlfn.XLOOKUP($G122,Structures,StructureDamages),,-1))/(MIN(IF(Depths&gt;AY122,Depths))-MAX(IF(Depths&lt;AY122,Depths))))*$P122)</f>
        <v>#N/A</v>
      </c>
      <c r="BK122" s="183" t="e" cm="1">
        <f t="array" ref="BK122">IF(AZ122="no inundation",0,(_xlfn.XLOOKUP(AZ122,Depths,_xlfn.XLOOKUP($G122,Structures,StructureDamages),,-1)+(AZ122-MAX(IF(Depths&lt;AZ122,Depths)))*(_xlfn.XLOOKUP(AZ122,Depths,_xlfn.XLOOKUP($G122,Structures,StructureDamages),,1)-_xlfn.XLOOKUP(AZ122,Depths,_xlfn.XLOOKUP($G122,Structures,StructureDamages),,-1))/(MIN(IF(Depths&gt;AZ122,Depths))-MAX(IF(Depths&lt;AZ122,Depths))))*$P122)</f>
        <v>#N/A</v>
      </c>
      <c r="BL122" s="183" t="e" cm="1">
        <f t="array" ref="BL122">IF(BA122="no inundation",0,(_xlfn.XLOOKUP(BA122,Depths,_xlfn.XLOOKUP($G122,Structures,StructureDamages),,-1)+(BA122-MAX(IF(Depths&lt;BA122,Depths)))*(_xlfn.XLOOKUP(BA122,Depths,_xlfn.XLOOKUP($G122,Structures,StructureDamages),,1)-_xlfn.XLOOKUP(BA122,Depths,_xlfn.XLOOKUP($G122,Structures,StructureDamages),,-1))/(MIN(IF(Depths&gt;BA122,Depths))-MAX(IF(Depths&lt;BA122,Depths))))*$P122)</f>
        <v>#N/A</v>
      </c>
      <c r="BM122" s="183" t="e" cm="1">
        <f t="array" ref="BM122">IF(BB122="no inundation",0,(_xlfn.XLOOKUP(BB122,Depths,_xlfn.XLOOKUP($G122,Structures,StructureDamages),,-1)+(BB122-MAX(IF(Depths&lt;BB122,Depths)))*(_xlfn.XLOOKUP(BB122,Depths,_xlfn.XLOOKUP($G122,Structures,StructureDamages),,1)-_xlfn.XLOOKUP(BB122,Depths,_xlfn.XLOOKUP($G122,Structures,StructureDamages),,-1))/(MIN(IF(Depths&gt;BB122,Depths))-MAX(IF(Depths&lt;BB122,Depths))))*$P122)</f>
        <v>#N/A</v>
      </c>
      <c r="BN122" s="184" t="e" cm="1">
        <f t="array" ref="BN122">IF(BC122="no inundation",0,(_xlfn.XLOOKUP(BC122,Depths,_xlfn.XLOOKUP($G122,Structures,StructureDamages),,-1)+(BC122-MAX(IF(Depths&lt;BC122,Depths)))*(_xlfn.XLOOKUP(BC122,Depths,_xlfn.XLOOKUP($G122,Structures,StructureDamages),,1)-_xlfn.XLOOKUP(BC122,Depths,_xlfn.XLOOKUP($G122,Structures,StructureDamages),,-1))/(MIN(IF(Depths&gt;BC122,Depths))-MAX(IF(Depths&lt;BC122,Depths))))*$P122)</f>
        <v>#N/A</v>
      </c>
      <c r="BO122" s="185"/>
      <c r="BP122" s="182" t="e" cm="1">
        <f t="array" ref="BP122">IF(AT122="no inundation",0,(_xlfn.XLOOKUP(AT122,Depths,_xlfn.XLOOKUP($G122,Structures,ContentDamages),,-1)+(AT122-MAX(IF(Depths&lt;AT122,Depths)))*(_xlfn.XLOOKUP(AT122,Depths,_xlfn.XLOOKUP($G122,Structures,ContentDamages),,1)-_xlfn.XLOOKUP(AT122,Depths,_xlfn.XLOOKUP($G122,Structures,ContentDamages),,-1))/(MIN(IF(Depths&gt;AT122,Depths))-MAX(IF(Depths&lt;AT122,Depths))))*$R122)</f>
        <v>#N/A</v>
      </c>
      <c r="BQ122" s="183" t="e" cm="1">
        <f t="array" ref="BQ122">IF(AU122="no inundation",0,(_xlfn.XLOOKUP(AU122,Depths,_xlfn.XLOOKUP($G122,Structures,ContentDamages),,-1)+(AU122-MAX(IF(Depths&lt;AU122,Depths)))*(_xlfn.XLOOKUP(AU122,Depths,_xlfn.XLOOKUP($G122,Structures,ContentDamages),,1)-_xlfn.XLOOKUP(AU122,Depths,_xlfn.XLOOKUP($G122,Structures,ContentDamages),,-1))/(MIN(IF(Depths&gt;AU122,Depths))-MAX(IF(Depths&lt;AU122,Depths))))*$R122)</f>
        <v>#N/A</v>
      </c>
      <c r="BR122" s="183" t="e" cm="1">
        <f t="array" ref="BR122">IF(AV122="no inundation",0,(_xlfn.XLOOKUP(AV122,Depths,_xlfn.XLOOKUP($G122,Structures,ContentDamages),,-1)+(AV122-MAX(IF(Depths&lt;AV122,Depths)))*(_xlfn.XLOOKUP(AV122,Depths,_xlfn.XLOOKUP($G122,Structures,ContentDamages),,1)-_xlfn.XLOOKUP(AV122,Depths,_xlfn.XLOOKUP($G122,Structures,ContentDamages),,-1))/(MIN(IF(Depths&gt;AV122,Depths))-MAX(IF(Depths&lt;AV122,Depths))))*$R122)</f>
        <v>#N/A</v>
      </c>
      <c r="BS122" s="183" t="e" cm="1">
        <f t="array" ref="BS122">IF(AW122="no inundation",0,(_xlfn.XLOOKUP(AW122,Depths,_xlfn.XLOOKUP($G122,Structures,ContentDamages),,-1)+(AW122-MAX(IF(Depths&lt;AW122,Depths)))*(_xlfn.XLOOKUP(AW122,Depths,_xlfn.XLOOKUP($G122,Structures,ContentDamages),,1)-_xlfn.XLOOKUP(AW122,Depths,_xlfn.XLOOKUP($G122,Structures,ContentDamages),,-1))/(MIN(IF(Depths&gt;AW122,Depths))-MAX(IF(Depths&lt;AW122,Depths))))*$R122)</f>
        <v>#N/A</v>
      </c>
      <c r="BT122" s="183" t="e" cm="1">
        <f t="array" ref="BT122">IF(AX122="no inundation",0,(_xlfn.XLOOKUP(AX122,Depths,_xlfn.XLOOKUP($G122,Structures,ContentDamages),,-1)+(AX122-MAX(IF(Depths&lt;AX122,Depths)))*(_xlfn.XLOOKUP(AX122,Depths,_xlfn.XLOOKUP($G122,Structures,ContentDamages),,1)-_xlfn.XLOOKUP(AX122,Depths,_xlfn.XLOOKUP($G122,Structures,ContentDamages),,-1))/(MIN(IF(Depths&gt;AX122,Depths))-MAX(IF(Depths&lt;AX122,Depths))))*$R122)</f>
        <v>#N/A</v>
      </c>
      <c r="BU122" s="183" t="e" cm="1">
        <f t="array" ref="BU122">IF(AY122="no inundation",0,(_xlfn.XLOOKUP(AY122,Depths,_xlfn.XLOOKUP($G122,Structures,ContentDamages),,-1)+(AY122-MAX(IF(Depths&lt;AY122,Depths)))*(_xlfn.XLOOKUP(AY122,Depths,_xlfn.XLOOKUP($G122,Structures,ContentDamages),,1)-_xlfn.XLOOKUP(AY122,Depths,_xlfn.XLOOKUP($G122,Structures,ContentDamages),,-1))/(MIN(IF(Depths&gt;AY122,Depths))-MAX(IF(Depths&lt;AY122,Depths))))*$R122)</f>
        <v>#N/A</v>
      </c>
      <c r="BV122" s="183" t="e" cm="1">
        <f t="array" ref="BV122">IF(AZ122="no inundation",0,(_xlfn.XLOOKUP(AZ122,Depths,_xlfn.XLOOKUP($G122,Structures,ContentDamages),,-1)+(AZ122-MAX(IF(Depths&lt;AZ122,Depths)))*(_xlfn.XLOOKUP(AZ122,Depths,_xlfn.XLOOKUP($G122,Structures,ContentDamages),,1)-_xlfn.XLOOKUP(AZ122,Depths,_xlfn.XLOOKUP($G122,Structures,ContentDamages),,-1))/(MIN(IF(Depths&gt;AZ122,Depths))-MAX(IF(Depths&lt;AZ122,Depths))))*$R122)</f>
        <v>#N/A</v>
      </c>
      <c r="BW122" s="183" t="e" cm="1">
        <f t="array" ref="BW122">IF(BA122="no inundation",0,(_xlfn.XLOOKUP(BA122,Depths,_xlfn.XLOOKUP($G122,Structures,ContentDamages),,-1)+(BA122-MAX(IF(Depths&lt;BA122,Depths)))*(_xlfn.XLOOKUP(BA122,Depths,_xlfn.XLOOKUP($G122,Structures,ContentDamages),,1)-_xlfn.XLOOKUP(BA122,Depths,_xlfn.XLOOKUP($G122,Structures,ContentDamages),,-1))/(MIN(IF(Depths&gt;BA122,Depths))-MAX(IF(Depths&lt;BA122,Depths))))*$R122)</f>
        <v>#N/A</v>
      </c>
      <c r="BX122" s="183" t="e" cm="1">
        <f t="array" ref="BX122">IF(BB122="no inundation",0,(_xlfn.XLOOKUP(BB122,Depths,_xlfn.XLOOKUP($G122,Structures,ContentDamages),,-1)+(BB122-MAX(IF(Depths&lt;BB122,Depths)))*(_xlfn.XLOOKUP(BB122,Depths,_xlfn.XLOOKUP($G122,Structures,ContentDamages),,1)-_xlfn.XLOOKUP(BB122,Depths,_xlfn.XLOOKUP($G122,Structures,ContentDamages),,-1))/(MIN(IF(Depths&gt;BB122,Depths))-MAX(IF(Depths&lt;BB122,Depths))))*$R122)</f>
        <v>#N/A</v>
      </c>
      <c r="BY122" s="183" t="e" cm="1">
        <f t="array" ref="BY122">IF(BC122="no inundation",0,(_xlfn.XLOOKUP(BC122,Depths,_xlfn.XLOOKUP($G122,Structures,ContentDamages),,-1)+(BC122-MAX(IF(Depths&lt;BC122,Depths)))*(_xlfn.XLOOKUP(BC122,Depths,_xlfn.XLOOKUP($G122,Structures,ContentDamages),,1)-_xlfn.XLOOKUP(BC122,Depths,_xlfn.XLOOKUP($G122,Structures,ContentDamages),,-1))/(MIN(IF(Depths&gt;BC122,Depths))-MAX(IF(Depths&lt;BC122,Depths))))*$R122)</f>
        <v>#N/A</v>
      </c>
      <c r="BZ122" s="181"/>
      <c r="CA122" s="182" t="e">
        <f t="shared" si="128"/>
        <v>#N/A</v>
      </c>
      <c r="CB122" s="183" t="e">
        <f t="shared" si="129"/>
        <v>#N/A</v>
      </c>
      <c r="CC122" s="183" t="e">
        <f t="shared" si="130"/>
        <v>#N/A</v>
      </c>
      <c r="CD122" s="183" t="e">
        <f t="shared" si="131"/>
        <v>#N/A</v>
      </c>
      <c r="CE122" s="183" t="e">
        <f t="shared" si="132"/>
        <v>#N/A</v>
      </c>
      <c r="CF122" s="183" t="e">
        <f t="shared" si="133"/>
        <v>#N/A</v>
      </c>
      <c r="CG122" s="183" t="e">
        <f t="shared" si="134"/>
        <v>#N/A</v>
      </c>
      <c r="CH122" s="183" t="e">
        <f t="shared" si="135"/>
        <v>#N/A</v>
      </c>
      <c r="CI122" s="183" t="e">
        <f t="shared" si="136"/>
        <v>#N/A</v>
      </c>
      <c r="CJ122" s="184" t="e">
        <f t="shared" si="137"/>
        <v>#N/A</v>
      </c>
      <c r="CK122" s="177"/>
    </row>
    <row r="123" spans="5:89" ht="16.5" customHeight="1" x14ac:dyDescent="0.35">
      <c r="E123" s="33" t="s">
        <v>3</v>
      </c>
      <c r="F123" s="35" t="s">
        <v>3</v>
      </c>
      <c r="G123" s="10" t="s">
        <v>200</v>
      </c>
      <c r="H123" s="11" t="s">
        <v>200</v>
      </c>
      <c r="I123" s="12"/>
      <c r="J123" s="14"/>
      <c r="K123" s="26"/>
      <c r="L123" s="12"/>
      <c r="M123" s="14"/>
      <c r="N123" s="138"/>
      <c r="O123" s="140"/>
      <c r="P123" s="195">
        <f t="shared" si="106"/>
        <v>0</v>
      </c>
      <c r="Q123" s="20" t="e">
        <f>_xlfn.XLOOKUP(G123,'Content to Structure Ratios'!$D$3:$D$55,'Content to Structure Ratios'!$E$3:$E$55)</f>
        <v>#N/A</v>
      </c>
      <c r="R123" s="183" t="e">
        <f t="shared" si="107"/>
        <v>#N/A</v>
      </c>
      <c r="S123" s="13"/>
      <c r="T123" s="14"/>
      <c r="U123" s="15"/>
      <c r="V123" s="179">
        <f t="shared" si="138"/>
        <v>0</v>
      </c>
      <c r="W123" s="192"/>
      <c r="X123" s="22"/>
      <c r="Y123" s="16"/>
      <c r="Z123" s="16"/>
      <c r="AA123" s="16"/>
      <c r="AB123" s="16"/>
      <c r="AC123" s="16"/>
      <c r="AD123" s="16"/>
      <c r="AE123" s="16"/>
      <c r="AF123" s="16"/>
      <c r="AG123" s="16"/>
      <c r="AH123" s="177"/>
      <c r="AI123" s="178">
        <f t="shared" si="140"/>
        <v>0</v>
      </c>
      <c r="AJ123" s="179">
        <f t="shared" si="139"/>
        <v>0</v>
      </c>
      <c r="AK123" s="179">
        <f t="shared" si="141"/>
        <v>0</v>
      </c>
      <c r="AL123" s="179">
        <f t="shared" si="142"/>
        <v>0</v>
      </c>
      <c r="AM123" s="179">
        <f t="shared" si="143"/>
        <v>0</v>
      </c>
      <c r="AN123" s="179">
        <f t="shared" si="144"/>
        <v>0</v>
      </c>
      <c r="AO123" s="179">
        <f t="shared" si="145"/>
        <v>0</v>
      </c>
      <c r="AP123" s="179">
        <f t="shared" si="146"/>
        <v>0</v>
      </c>
      <c r="AQ123" s="179">
        <f t="shared" si="147"/>
        <v>0</v>
      </c>
      <c r="AR123" s="180">
        <f t="shared" si="148"/>
        <v>0</v>
      </c>
      <c r="AS123" s="181"/>
      <c r="AT123" s="166">
        <f t="shared" si="149"/>
        <v>0</v>
      </c>
      <c r="AU123" s="87">
        <f t="shared" si="150"/>
        <v>0</v>
      </c>
      <c r="AV123" s="87">
        <f t="shared" si="151"/>
        <v>0</v>
      </c>
      <c r="AW123" s="87">
        <f t="shared" si="152"/>
        <v>0</v>
      </c>
      <c r="AX123" s="87">
        <f t="shared" si="153"/>
        <v>0</v>
      </c>
      <c r="AY123" s="87">
        <f t="shared" si="154"/>
        <v>0</v>
      </c>
      <c r="AZ123" s="87">
        <f t="shared" si="155"/>
        <v>0</v>
      </c>
      <c r="BA123" s="87">
        <f t="shared" si="156"/>
        <v>0</v>
      </c>
      <c r="BB123" s="87">
        <f t="shared" si="157"/>
        <v>0</v>
      </c>
      <c r="BC123" s="157">
        <f t="shared" si="158"/>
        <v>0</v>
      </c>
      <c r="BD123" s="177"/>
      <c r="BE123" s="182" t="e" cm="1">
        <f t="array" ref="BE123">IF(AT123="no inundation",0,(_xlfn.XLOOKUP(AT123,Depths,_xlfn.XLOOKUP($G123,Structures,StructureDamages),,-1)+(AT123-MAX(IF(Depths&lt;AT123,Depths)))*(_xlfn.XLOOKUP(AT123,Depths,_xlfn.XLOOKUP($G123,Structures,StructureDamages),,1)-_xlfn.XLOOKUP(AT123,Depths,_xlfn.XLOOKUP($G123,Structures,StructureDamages),,-1))/(MIN(IF(Depths&gt;AT123,Depths))-MAX(IF(Depths&lt;AT123,Depths))))*$P123)</f>
        <v>#N/A</v>
      </c>
      <c r="BF123" s="183" t="e" cm="1">
        <f t="array" ref="BF123">IF(AU123="no inundation",0,(_xlfn.XLOOKUP(AU123,Depths,_xlfn.XLOOKUP($G123,Structures,StructureDamages),,-1)+(AU123-MAX(IF(Depths&lt;AU123,Depths)))*(_xlfn.XLOOKUP(AU123,Depths,_xlfn.XLOOKUP($G123,Structures,StructureDamages),,1)-_xlfn.XLOOKUP(AU123,Depths,_xlfn.XLOOKUP($G123,Structures,StructureDamages),,-1))/(MIN(IF(Depths&gt;AU123,Depths))-MAX(IF(Depths&lt;AU123,Depths))))*$P123)</f>
        <v>#N/A</v>
      </c>
      <c r="BG123" s="183" t="e" cm="1">
        <f t="array" ref="BG123">IF(AV123="no inundation",0,(_xlfn.XLOOKUP(AV123,Depths,_xlfn.XLOOKUP($G123,Structures,StructureDamages),,-1)+(AV123-MAX(IF(Depths&lt;AV123,Depths)))*(_xlfn.XLOOKUP(AV123,Depths,_xlfn.XLOOKUP($G123,Structures,StructureDamages),,1)-_xlfn.XLOOKUP(AV123,Depths,_xlfn.XLOOKUP($G123,Structures,StructureDamages),,-1))/(MIN(IF(Depths&gt;AV123,Depths))-MAX(IF(Depths&lt;AV123,Depths))))*$P123)</f>
        <v>#N/A</v>
      </c>
      <c r="BH123" s="183" t="e" cm="1">
        <f t="array" ref="BH123">IF(AW123="no inundation",0,(_xlfn.XLOOKUP(AW123,Depths,_xlfn.XLOOKUP($G123,Structures,StructureDamages),,-1)+(AW123-MAX(IF(Depths&lt;AW123,Depths)))*(_xlfn.XLOOKUP(AW123,Depths,_xlfn.XLOOKUP($G123,Structures,StructureDamages),,1)-_xlfn.XLOOKUP(AW123,Depths,_xlfn.XLOOKUP($G123,Structures,StructureDamages),,-1))/(MIN(IF(Depths&gt;AW123,Depths))-MAX(IF(Depths&lt;AW123,Depths))))*$P123)</f>
        <v>#N/A</v>
      </c>
      <c r="BI123" s="183" t="e" cm="1">
        <f t="array" ref="BI123">IF(AX123="no inundation",0,(_xlfn.XLOOKUP(AX123,Depths,_xlfn.XLOOKUP($G123,Structures,StructureDamages),,-1)+(AX123-MAX(IF(Depths&lt;AX123,Depths)))*(_xlfn.XLOOKUP(AX123,Depths,_xlfn.XLOOKUP($G123,Structures,StructureDamages),,1)-_xlfn.XLOOKUP(AX123,Depths,_xlfn.XLOOKUP($G123,Structures,StructureDamages),,-1))/(MIN(IF(Depths&gt;AX123,Depths))-MAX(IF(Depths&lt;AX123,Depths))))*$P123)</f>
        <v>#N/A</v>
      </c>
      <c r="BJ123" s="183" t="e" cm="1">
        <f t="array" ref="BJ123">IF(AY123="no inundation",0,(_xlfn.XLOOKUP(AY123,Depths,_xlfn.XLOOKUP($G123,Structures,StructureDamages),,-1)+(AY123-MAX(IF(Depths&lt;AY123,Depths)))*(_xlfn.XLOOKUP(AY123,Depths,_xlfn.XLOOKUP($G123,Structures,StructureDamages),,1)-_xlfn.XLOOKUP(AY123,Depths,_xlfn.XLOOKUP($G123,Structures,StructureDamages),,-1))/(MIN(IF(Depths&gt;AY123,Depths))-MAX(IF(Depths&lt;AY123,Depths))))*$P123)</f>
        <v>#N/A</v>
      </c>
      <c r="BK123" s="183" t="e" cm="1">
        <f t="array" ref="BK123">IF(AZ123="no inundation",0,(_xlfn.XLOOKUP(AZ123,Depths,_xlfn.XLOOKUP($G123,Structures,StructureDamages),,-1)+(AZ123-MAX(IF(Depths&lt;AZ123,Depths)))*(_xlfn.XLOOKUP(AZ123,Depths,_xlfn.XLOOKUP($G123,Structures,StructureDamages),,1)-_xlfn.XLOOKUP(AZ123,Depths,_xlfn.XLOOKUP($G123,Structures,StructureDamages),,-1))/(MIN(IF(Depths&gt;AZ123,Depths))-MAX(IF(Depths&lt;AZ123,Depths))))*$P123)</f>
        <v>#N/A</v>
      </c>
      <c r="BL123" s="183" t="e" cm="1">
        <f t="array" ref="BL123">IF(BA123="no inundation",0,(_xlfn.XLOOKUP(BA123,Depths,_xlfn.XLOOKUP($G123,Structures,StructureDamages),,-1)+(BA123-MAX(IF(Depths&lt;BA123,Depths)))*(_xlfn.XLOOKUP(BA123,Depths,_xlfn.XLOOKUP($G123,Structures,StructureDamages),,1)-_xlfn.XLOOKUP(BA123,Depths,_xlfn.XLOOKUP($G123,Structures,StructureDamages),,-1))/(MIN(IF(Depths&gt;BA123,Depths))-MAX(IF(Depths&lt;BA123,Depths))))*$P123)</f>
        <v>#N/A</v>
      </c>
      <c r="BM123" s="183" t="e" cm="1">
        <f t="array" ref="BM123">IF(BB123="no inundation",0,(_xlfn.XLOOKUP(BB123,Depths,_xlfn.XLOOKUP($G123,Structures,StructureDamages),,-1)+(BB123-MAX(IF(Depths&lt;BB123,Depths)))*(_xlfn.XLOOKUP(BB123,Depths,_xlfn.XLOOKUP($G123,Structures,StructureDamages),,1)-_xlfn.XLOOKUP(BB123,Depths,_xlfn.XLOOKUP($G123,Structures,StructureDamages),,-1))/(MIN(IF(Depths&gt;BB123,Depths))-MAX(IF(Depths&lt;BB123,Depths))))*$P123)</f>
        <v>#N/A</v>
      </c>
      <c r="BN123" s="184" t="e" cm="1">
        <f t="array" ref="BN123">IF(BC123="no inundation",0,(_xlfn.XLOOKUP(BC123,Depths,_xlfn.XLOOKUP($G123,Structures,StructureDamages),,-1)+(BC123-MAX(IF(Depths&lt;BC123,Depths)))*(_xlfn.XLOOKUP(BC123,Depths,_xlfn.XLOOKUP($G123,Structures,StructureDamages),,1)-_xlfn.XLOOKUP(BC123,Depths,_xlfn.XLOOKUP($G123,Structures,StructureDamages),,-1))/(MIN(IF(Depths&gt;BC123,Depths))-MAX(IF(Depths&lt;BC123,Depths))))*$P123)</f>
        <v>#N/A</v>
      </c>
      <c r="BO123" s="185"/>
      <c r="BP123" s="182" t="e" cm="1">
        <f t="array" ref="BP123">IF(AT123="no inundation",0,(_xlfn.XLOOKUP(AT123,Depths,_xlfn.XLOOKUP($G123,Structures,ContentDamages),,-1)+(AT123-MAX(IF(Depths&lt;AT123,Depths)))*(_xlfn.XLOOKUP(AT123,Depths,_xlfn.XLOOKUP($G123,Structures,ContentDamages),,1)-_xlfn.XLOOKUP(AT123,Depths,_xlfn.XLOOKUP($G123,Structures,ContentDamages),,-1))/(MIN(IF(Depths&gt;AT123,Depths))-MAX(IF(Depths&lt;AT123,Depths))))*$R123)</f>
        <v>#N/A</v>
      </c>
      <c r="BQ123" s="183" t="e" cm="1">
        <f t="array" ref="BQ123">IF(AU123="no inundation",0,(_xlfn.XLOOKUP(AU123,Depths,_xlfn.XLOOKUP($G123,Structures,ContentDamages),,-1)+(AU123-MAX(IF(Depths&lt;AU123,Depths)))*(_xlfn.XLOOKUP(AU123,Depths,_xlfn.XLOOKUP($G123,Structures,ContentDamages),,1)-_xlfn.XLOOKUP(AU123,Depths,_xlfn.XLOOKUP($G123,Structures,ContentDamages),,-1))/(MIN(IF(Depths&gt;AU123,Depths))-MAX(IF(Depths&lt;AU123,Depths))))*$R123)</f>
        <v>#N/A</v>
      </c>
      <c r="BR123" s="183" t="e" cm="1">
        <f t="array" ref="BR123">IF(AV123="no inundation",0,(_xlfn.XLOOKUP(AV123,Depths,_xlfn.XLOOKUP($G123,Structures,ContentDamages),,-1)+(AV123-MAX(IF(Depths&lt;AV123,Depths)))*(_xlfn.XLOOKUP(AV123,Depths,_xlfn.XLOOKUP($G123,Structures,ContentDamages),,1)-_xlfn.XLOOKUP(AV123,Depths,_xlfn.XLOOKUP($G123,Structures,ContentDamages),,-1))/(MIN(IF(Depths&gt;AV123,Depths))-MAX(IF(Depths&lt;AV123,Depths))))*$R123)</f>
        <v>#N/A</v>
      </c>
      <c r="BS123" s="183" t="e" cm="1">
        <f t="array" ref="BS123">IF(AW123="no inundation",0,(_xlfn.XLOOKUP(AW123,Depths,_xlfn.XLOOKUP($G123,Structures,ContentDamages),,-1)+(AW123-MAX(IF(Depths&lt;AW123,Depths)))*(_xlfn.XLOOKUP(AW123,Depths,_xlfn.XLOOKUP($G123,Structures,ContentDamages),,1)-_xlfn.XLOOKUP(AW123,Depths,_xlfn.XLOOKUP($G123,Structures,ContentDamages),,-1))/(MIN(IF(Depths&gt;AW123,Depths))-MAX(IF(Depths&lt;AW123,Depths))))*$R123)</f>
        <v>#N/A</v>
      </c>
      <c r="BT123" s="183" t="e" cm="1">
        <f t="array" ref="BT123">IF(AX123="no inundation",0,(_xlfn.XLOOKUP(AX123,Depths,_xlfn.XLOOKUP($G123,Structures,ContentDamages),,-1)+(AX123-MAX(IF(Depths&lt;AX123,Depths)))*(_xlfn.XLOOKUP(AX123,Depths,_xlfn.XLOOKUP($G123,Structures,ContentDamages),,1)-_xlfn.XLOOKUP(AX123,Depths,_xlfn.XLOOKUP($G123,Structures,ContentDamages),,-1))/(MIN(IF(Depths&gt;AX123,Depths))-MAX(IF(Depths&lt;AX123,Depths))))*$R123)</f>
        <v>#N/A</v>
      </c>
      <c r="BU123" s="183" t="e" cm="1">
        <f t="array" ref="BU123">IF(AY123="no inundation",0,(_xlfn.XLOOKUP(AY123,Depths,_xlfn.XLOOKUP($G123,Structures,ContentDamages),,-1)+(AY123-MAX(IF(Depths&lt;AY123,Depths)))*(_xlfn.XLOOKUP(AY123,Depths,_xlfn.XLOOKUP($G123,Structures,ContentDamages),,1)-_xlfn.XLOOKUP(AY123,Depths,_xlfn.XLOOKUP($G123,Structures,ContentDamages),,-1))/(MIN(IF(Depths&gt;AY123,Depths))-MAX(IF(Depths&lt;AY123,Depths))))*$R123)</f>
        <v>#N/A</v>
      </c>
      <c r="BV123" s="183" t="e" cm="1">
        <f t="array" ref="BV123">IF(AZ123="no inundation",0,(_xlfn.XLOOKUP(AZ123,Depths,_xlfn.XLOOKUP($G123,Structures,ContentDamages),,-1)+(AZ123-MAX(IF(Depths&lt;AZ123,Depths)))*(_xlfn.XLOOKUP(AZ123,Depths,_xlfn.XLOOKUP($G123,Structures,ContentDamages),,1)-_xlfn.XLOOKUP(AZ123,Depths,_xlfn.XLOOKUP($G123,Structures,ContentDamages),,-1))/(MIN(IF(Depths&gt;AZ123,Depths))-MAX(IF(Depths&lt;AZ123,Depths))))*$R123)</f>
        <v>#N/A</v>
      </c>
      <c r="BW123" s="183" t="e" cm="1">
        <f t="array" ref="BW123">IF(BA123="no inundation",0,(_xlfn.XLOOKUP(BA123,Depths,_xlfn.XLOOKUP($G123,Structures,ContentDamages),,-1)+(BA123-MAX(IF(Depths&lt;BA123,Depths)))*(_xlfn.XLOOKUP(BA123,Depths,_xlfn.XLOOKUP($G123,Structures,ContentDamages),,1)-_xlfn.XLOOKUP(BA123,Depths,_xlfn.XLOOKUP($G123,Structures,ContentDamages),,-1))/(MIN(IF(Depths&gt;BA123,Depths))-MAX(IF(Depths&lt;BA123,Depths))))*$R123)</f>
        <v>#N/A</v>
      </c>
      <c r="BX123" s="183" t="e" cm="1">
        <f t="array" ref="BX123">IF(BB123="no inundation",0,(_xlfn.XLOOKUP(BB123,Depths,_xlfn.XLOOKUP($G123,Structures,ContentDamages),,-1)+(BB123-MAX(IF(Depths&lt;BB123,Depths)))*(_xlfn.XLOOKUP(BB123,Depths,_xlfn.XLOOKUP($G123,Structures,ContentDamages),,1)-_xlfn.XLOOKUP(BB123,Depths,_xlfn.XLOOKUP($G123,Structures,ContentDamages),,-1))/(MIN(IF(Depths&gt;BB123,Depths))-MAX(IF(Depths&lt;BB123,Depths))))*$R123)</f>
        <v>#N/A</v>
      </c>
      <c r="BY123" s="183" t="e" cm="1">
        <f t="array" ref="BY123">IF(BC123="no inundation",0,(_xlfn.XLOOKUP(BC123,Depths,_xlfn.XLOOKUP($G123,Structures,ContentDamages),,-1)+(BC123-MAX(IF(Depths&lt;BC123,Depths)))*(_xlfn.XLOOKUP(BC123,Depths,_xlfn.XLOOKUP($G123,Structures,ContentDamages),,1)-_xlfn.XLOOKUP(BC123,Depths,_xlfn.XLOOKUP($G123,Structures,ContentDamages),,-1))/(MIN(IF(Depths&gt;BC123,Depths))-MAX(IF(Depths&lt;BC123,Depths))))*$R123)</f>
        <v>#N/A</v>
      </c>
      <c r="BZ123" s="181"/>
      <c r="CA123" s="182" t="e">
        <f t="shared" si="128"/>
        <v>#N/A</v>
      </c>
      <c r="CB123" s="183" t="e">
        <f t="shared" si="129"/>
        <v>#N/A</v>
      </c>
      <c r="CC123" s="183" t="e">
        <f t="shared" si="130"/>
        <v>#N/A</v>
      </c>
      <c r="CD123" s="183" t="e">
        <f t="shared" si="131"/>
        <v>#N/A</v>
      </c>
      <c r="CE123" s="183" t="e">
        <f t="shared" si="132"/>
        <v>#N/A</v>
      </c>
      <c r="CF123" s="183" t="e">
        <f t="shared" si="133"/>
        <v>#N/A</v>
      </c>
      <c r="CG123" s="183" t="e">
        <f t="shared" si="134"/>
        <v>#N/A</v>
      </c>
      <c r="CH123" s="183" t="e">
        <f t="shared" si="135"/>
        <v>#N/A</v>
      </c>
      <c r="CI123" s="183" t="e">
        <f t="shared" si="136"/>
        <v>#N/A</v>
      </c>
      <c r="CJ123" s="184" t="e">
        <f t="shared" si="137"/>
        <v>#N/A</v>
      </c>
      <c r="CK123" s="177"/>
    </row>
    <row r="124" spans="5:89" ht="16.5" customHeight="1" x14ac:dyDescent="0.35">
      <c r="E124" s="33" t="s">
        <v>3</v>
      </c>
      <c r="F124" s="35" t="s">
        <v>3</v>
      </c>
      <c r="G124" s="10" t="s">
        <v>200</v>
      </c>
      <c r="H124" s="11" t="s">
        <v>200</v>
      </c>
      <c r="I124" s="12"/>
      <c r="J124" s="14"/>
      <c r="K124" s="26"/>
      <c r="L124" s="12"/>
      <c r="M124" s="14"/>
      <c r="N124" s="138"/>
      <c r="O124" s="140"/>
      <c r="P124" s="195">
        <f t="shared" si="106"/>
        <v>0</v>
      </c>
      <c r="Q124" s="20" t="e">
        <f>_xlfn.XLOOKUP(G124,'Content to Structure Ratios'!$D$3:$D$55,'Content to Structure Ratios'!$E$3:$E$55)</f>
        <v>#N/A</v>
      </c>
      <c r="R124" s="183" t="e">
        <f t="shared" si="107"/>
        <v>#N/A</v>
      </c>
      <c r="S124" s="13"/>
      <c r="T124" s="14"/>
      <c r="U124" s="15"/>
      <c r="V124" s="179">
        <f t="shared" si="138"/>
        <v>0</v>
      </c>
      <c r="W124" s="192"/>
      <c r="X124" s="22"/>
      <c r="Y124" s="16"/>
      <c r="Z124" s="16"/>
      <c r="AA124" s="16"/>
      <c r="AB124" s="16"/>
      <c r="AC124" s="16"/>
      <c r="AD124" s="16"/>
      <c r="AE124" s="16"/>
      <c r="AF124" s="16"/>
      <c r="AG124" s="16"/>
      <c r="AH124" s="177"/>
      <c r="AI124" s="178">
        <f t="shared" si="140"/>
        <v>0</v>
      </c>
      <c r="AJ124" s="179">
        <f t="shared" si="139"/>
        <v>0</v>
      </c>
      <c r="AK124" s="179">
        <f t="shared" si="141"/>
        <v>0</v>
      </c>
      <c r="AL124" s="179">
        <f t="shared" si="142"/>
        <v>0</v>
      </c>
      <c r="AM124" s="179">
        <f t="shared" si="143"/>
        <v>0</v>
      </c>
      <c r="AN124" s="179">
        <f t="shared" si="144"/>
        <v>0</v>
      </c>
      <c r="AO124" s="179">
        <f t="shared" si="145"/>
        <v>0</v>
      </c>
      <c r="AP124" s="179">
        <f t="shared" si="146"/>
        <v>0</v>
      </c>
      <c r="AQ124" s="179">
        <f t="shared" si="147"/>
        <v>0</v>
      </c>
      <c r="AR124" s="180">
        <f t="shared" si="148"/>
        <v>0</v>
      </c>
      <c r="AS124" s="181"/>
      <c r="AT124" s="166">
        <f t="shared" si="149"/>
        <v>0</v>
      </c>
      <c r="AU124" s="87">
        <f t="shared" si="150"/>
        <v>0</v>
      </c>
      <c r="AV124" s="87">
        <f t="shared" si="151"/>
        <v>0</v>
      </c>
      <c r="AW124" s="87">
        <f t="shared" si="152"/>
        <v>0</v>
      </c>
      <c r="AX124" s="87">
        <f t="shared" si="153"/>
        <v>0</v>
      </c>
      <c r="AY124" s="87">
        <f t="shared" si="154"/>
        <v>0</v>
      </c>
      <c r="AZ124" s="87">
        <f t="shared" si="155"/>
        <v>0</v>
      </c>
      <c r="BA124" s="87">
        <f t="shared" si="156"/>
        <v>0</v>
      </c>
      <c r="BB124" s="87">
        <f t="shared" si="157"/>
        <v>0</v>
      </c>
      <c r="BC124" s="157">
        <f t="shared" si="158"/>
        <v>0</v>
      </c>
      <c r="BD124" s="177"/>
      <c r="BE124" s="182" t="e" cm="1">
        <f t="array" ref="BE124">IF(AT124="no inundation",0,(_xlfn.XLOOKUP(AT124,Depths,_xlfn.XLOOKUP($G124,Structures,StructureDamages),,-1)+(AT124-MAX(IF(Depths&lt;AT124,Depths)))*(_xlfn.XLOOKUP(AT124,Depths,_xlfn.XLOOKUP($G124,Structures,StructureDamages),,1)-_xlfn.XLOOKUP(AT124,Depths,_xlfn.XLOOKUP($G124,Structures,StructureDamages),,-1))/(MIN(IF(Depths&gt;AT124,Depths))-MAX(IF(Depths&lt;AT124,Depths))))*$P124)</f>
        <v>#N/A</v>
      </c>
      <c r="BF124" s="183" t="e" cm="1">
        <f t="array" ref="BF124">IF(AU124="no inundation",0,(_xlfn.XLOOKUP(AU124,Depths,_xlfn.XLOOKUP($G124,Structures,StructureDamages),,-1)+(AU124-MAX(IF(Depths&lt;AU124,Depths)))*(_xlfn.XLOOKUP(AU124,Depths,_xlfn.XLOOKUP($G124,Structures,StructureDamages),,1)-_xlfn.XLOOKUP(AU124,Depths,_xlfn.XLOOKUP($G124,Structures,StructureDamages),,-1))/(MIN(IF(Depths&gt;AU124,Depths))-MAX(IF(Depths&lt;AU124,Depths))))*$P124)</f>
        <v>#N/A</v>
      </c>
      <c r="BG124" s="183" t="e" cm="1">
        <f t="array" ref="BG124">IF(AV124="no inundation",0,(_xlfn.XLOOKUP(AV124,Depths,_xlfn.XLOOKUP($G124,Structures,StructureDamages),,-1)+(AV124-MAX(IF(Depths&lt;AV124,Depths)))*(_xlfn.XLOOKUP(AV124,Depths,_xlfn.XLOOKUP($G124,Structures,StructureDamages),,1)-_xlfn.XLOOKUP(AV124,Depths,_xlfn.XLOOKUP($G124,Structures,StructureDamages),,-1))/(MIN(IF(Depths&gt;AV124,Depths))-MAX(IF(Depths&lt;AV124,Depths))))*$P124)</f>
        <v>#N/A</v>
      </c>
      <c r="BH124" s="183" t="e" cm="1">
        <f t="array" ref="BH124">IF(AW124="no inundation",0,(_xlfn.XLOOKUP(AW124,Depths,_xlfn.XLOOKUP($G124,Structures,StructureDamages),,-1)+(AW124-MAX(IF(Depths&lt;AW124,Depths)))*(_xlfn.XLOOKUP(AW124,Depths,_xlfn.XLOOKUP($G124,Structures,StructureDamages),,1)-_xlfn.XLOOKUP(AW124,Depths,_xlfn.XLOOKUP($G124,Structures,StructureDamages),,-1))/(MIN(IF(Depths&gt;AW124,Depths))-MAX(IF(Depths&lt;AW124,Depths))))*$P124)</f>
        <v>#N/A</v>
      </c>
      <c r="BI124" s="183" t="e" cm="1">
        <f t="array" ref="BI124">IF(AX124="no inundation",0,(_xlfn.XLOOKUP(AX124,Depths,_xlfn.XLOOKUP($G124,Structures,StructureDamages),,-1)+(AX124-MAX(IF(Depths&lt;AX124,Depths)))*(_xlfn.XLOOKUP(AX124,Depths,_xlfn.XLOOKUP($G124,Structures,StructureDamages),,1)-_xlfn.XLOOKUP(AX124,Depths,_xlfn.XLOOKUP($G124,Structures,StructureDamages),,-1))/(MIN(IF(Depths&gt;AX124,Depths))-MAX(IF(Depths&lt;AX124,Depths))))*$P124)</f>
        <v>#N/A</v>
      </c>
      <c r="BJ124" s="183" t="e" cm="1">
        <f t="array" ref="BJ124">IF(AY124="no inundation",0,(_xlfn.XLOOKUP(AY124,Depths,_xlfn.XLOOKUP($G124,Structures,StructureDamages),,-1)+(AY124-MAX(IF(Depths&lt;AY124,Depths)))*(_xlfn.XLOOKUP(AY124,Depths,_xlfn.XLOOKUP($G124,Structures,StructureDamages),,1)-_xlfn.XLOOKUP(AY124,Depths,_xlfn.XLOOKUP($G124,Structures,StructureDamages),,-1))/(MIN(IF(Depths&gt;AY124,Depths))-MAX(IF(Depths&lt;AY124,Depths))))*$P124)</f>
        <v>#N/A</v>
      </c>
      <c r="BK124" s="183" t="e" cm="1">
        <f t="array" ref="BK124">IF(AZ124="no inundation",0,(_xlfn.XLOOKUP(AZ124,Depths,_xlfn.XLOOKUP($G124,Structures,StructureDamages),,-1)+(AZ124-MAX(IF(Depths&lt;AZ124,Depths)))*(_xlfn.XLOOKUP(AZ124,Depths,_xlfn.XLOOKUP($G124,Structures,StructureDamages),,1)-_xlfn.XLOOKUP(AZ124,Depths,_xlfn.XLOOKUP($G124,Structures,StructureDamages),,-1))/(MIN(IF(Depths&gt;AZ124,Depths))-MAX(IF(Depths&lt;AZ124,Depths))))*$P124)</f>
        <v>#N/A</v>
      </c>
      <c r="BL124" s="183" t="e" cm="1">
        <f t="array" ref="BL124">IF(BA124="no inundation",0,(_xlfn.XLOOKUP(BA124,Depths,_xlfn.XLOOKUP($G124,Structures,StructureDamages),,-1)+(BA124-MAX(IF(Depths&lt;BA124,Depths)))*(_xlfn.XLOOKUP(BA124,Depths,_xlfn.XLOOKUP($G124,Structures,StructureDamages),,1)-_xlfn.XLOOKUP(BA124,Depths,_xlfn.XLOOKUP($G124,Structures,StructureDamages),,-1))/(MIN(IF(Depths&gt;BA124,Depths))-MAX(IF(Depths&lt;BA124,Depths))))*$P124)</f>
        <v>#N/A</v>
      </c>
      <c r="BM124" s="183" t="e" cm="1">
        <f t="array" ref="BM124">IF(BB124="no inundation",0,(_xlfn.XLOOKUP(BB124,Depths,_xlfn.XLOOKUP($G124,Structures,StructureDamages),,-1)+(BB124-MAX(IF(Depths&lt;BB124,Depths)))*(_xlfn.XLOOKUP(BB124,Depths,_xlfn.XLOOKUP($G124,Structures,StructureDamages),,1)-_xlfn.XLOOKUP(BB124,Depths,_xlfn.XLOOKUP($G124,Structures,StructureDamages),,-1))/(MIN(IF(Depths&gt;BB124,Depths))-MAX(IF(Depths&lt;BB124,Depths))))*$P124)</f>
        <v>#N/A</v>
      </c>
      <c r="BN124" s="184" t="e" cm="1">
        <f t="array" ref="BN124">IF(BC124="no inundation",0,(_xlfn.XLOOKUP(BC124,Depths,_xlfn.XLOOKUP($G124,Structures,StructureDamages),,-1)+(BC124-MAX(IF(Depths&lt;BC124,Depths)))*(_xlfn.XLOOKUP(BC124,Depths,_xlfn.XLOOKUP($G124,Structures,StructureDamages),,1)-_xlfn.XLOOKUP(BC124,Depths,_xlfn.XLOOKUP($G124,Structures,StructureDamages),,-1))/(MIN(IF(Depths&gt;BC124,Depths))-MAX(IF(Depths&lt;BC124,Depths))))*$P124)</f>
        <v>#N/A</v>
      </c>
      <c r="BO124" s="185"/>
      <c r="BP124" s="182" t="e" cm="1">
        <f t="array" ref="BP124">IF(AT124="no inundation",0,(_xlfn.XLOOKUP(AT124,Depths,_xlfn.XLOOKUP($G124,Structures,ContentDamages),,-1)+(AT124-MAX(IF(Depths&lt;AT124,Depths)))*(_xlfn.XLOOKUP(AT124,Depths,_xlfn.XLOOKUP($G124,Structures,ContentDamages),,1)-_xlfn.XLOOKUP(AT124,Depths,_xlfn.XLOOKUP($G124,Structures,ContentDamages),,-1))/(MIN(IF(Depths&gt;AT124,Depths))-MAX(IF(Depths&lt;AT124,Depths))))*$R124)</f>
        <v>#N/A</v>
      </c>
      <c r="BQ124" s="183" t="e" cm="1">
        <f t="array" ref="BQ124">IF(AU124="no inundation",0,(_xlfn.XLOOKUP(AU124,Depths,_xlfn.XLOOKUP($G124,Structures,ContentDamages),,-1)+(AU124-MAX(IF(Depths&lt;AU124,Depths)))*(_xlfn.XLOOKUP(AU124,Depths,_xlfn.XLOOKUP($G124,Structures,ContentDamages),,1)-_xlfn.XLOOKUP(AU124,Depths,_xlfn.XLOOKUP($G124,Structures,ContentDamages),,-1))/(MIN(IF(Depths&gt;AU124,Depths))-MAX(IF(Depths&lt;AU124,Depths))))*$R124)</f>
        <v>#N/A</v>
      </c>
      <c r="BR124" s="183" t="e" cm="1">
        <f t="array" ref="BR124">IF(AV124="no inundation",0,(_xlfn.XLOOKUP(AV124,Depths,_xlfn.XLOOKUP($G124,Structures,ContentDamages),,-1)+(AV124-MAX(IF(Depths&lt;AV124,Depths)))*(_xlfn.XLOOKUP(AV124,Depths,_xlfn.XLOOKUP($G124,Structures,ContentDamages),,1)-_xlfn.XLOOKUP(AV124,Depths,_xlfn.XLOOKUP($G124,Structures,ContentDamages),,-1))/(MIN(IF(Depths&gt;AV124,Depths))-MAX(IF(Depths&lt;AV124,Depths))))*$R124)</f>
        <v>#N/A</v>
      </c>
      <c r="BS124" s="183" t="e" cm="1">
        <f t="array" ref="BS124">IF(AW124="no inundation",0,(_xlfn.XLOOKUP(AW124,Depths,_xlfn.XLOOKUP($G124,Structures,ContentDamages),,-1)+(AW124-MAX(IF(Depths&lt;AW124,Depths)))*(_xlfn.XLOOKUP(AW124,Depths,_xlfn.XLOOKUP($G124,Structures,ContentDamages),,1)-_xlfn.XLOOKUP(AW124,Depths,_xlfn.XLOOKUP($G124,Structures,ContentDamages),,-1))/(MIN(IF(Depths&gt;AW124,Depths))-MAX(IF(Depths&lt;AW124,Depths))))*$R124)</f>
        <v>#N/A</v>
      </c>
      <c r="BT124" s="183" t="e" cm="1">
        <f t="array" ref="BT124">IF(AX124="no inundation",0,(_xlfn.XLOOKUP(AX124,Depths,_xlfn.XLOOKUP($G124,Structures,ContentDamages),,-1)+(AX124-MAX(IF(Depths&lt;AX124,Depths)))*(_xlfn.XLOOKUP(AX124,Depths,_xlfn.XLOOKUP($G124,Structures,ContentDamages),,1)-_xlfn.XLOOKUP(AX124,Depths,_xlfn.XLOOKUP($G124,Structures,ContentDamages),,-1))/(MIN(IF(Depths&gt;AX124,Depths))-MAX(IF(Depths&lt;AX124,Depths))))*$R124)</f>
        <v>#N/A</v>
      </c>
      <c r="BU124" s="183" t="e" cm="1">
        <f t="array" ref="BU124">IF(AY124="no inundation",0,(_xlfn.XLOOKUP(AY124,Depths,_xlfn.XLOOKUP($G124,Structures,ContentDamages),,-1)+(AY124-MAX(IF(Depths&lt;AY124,Depths)))*(_xlfn.XLOOKUP(AY124,Depths,_xlfn.XLOOKUP($G124,Structures,ContentDamages),,1)-_xlfn.XLOOKUP(AY124,Depths,_xlfn.XLOOKUP($G124,Structures,ContentDamages),,-1))/(MIN(IF(Depths&gt;AY124,Depths))-MAX(IF(Depths&lt;AY124,Depths))))*$R124)</f>
        <v>#N/A</v>
      </c>
      <c r="BV124" s="183" t="e" cm="1">
        <f t="array" ref="BV124">IF(AZ124="no inundation",0,(_xlfn.XLOOKUP(AZ124,Depths,_xlfn.XLOOKUP($G124,Structures,ContentDamages),,-1)+(AZ124-MAX(IF(Depths&lt;AZ124,Depths)))*(_xlfn.XLOOKUP(AZ124,Depths,_xlfn.XLOOKUP($G124,Structures,ContentDamages),,1)-_xlfn.XLOOKUP(AZ124,Depths,_xlfn.XLOOKUP($G124,Structures,ContentDamages),,-1))/(MIN(IF(Depths&gt;AZ124,Depths))-MAX(IF(Depths&lt;AZ124,Depths))))*$R124)</f>
        <v>#N/A</v>
      </c>
      <c r="BW124" s="183" t="e" cm="1">
        <f t="array" ref="BW124">IF(BA124="no inundation",0,(_xlfn.XLOOKUP(BA124,Depths,_xlfn.XLOOKUP($G124,Structures,ContentDamages),,-1)+(BA124-MAX(IF(Depths&lt;BA124,Depths)))*(_xlfn.XLOOKUP(BA124,Depths,_xlfn.XLOOKUP($G124,Structures,ContentDamages),,1)-_xlfn.XLOOKUP(BA124,Depths,_xlfn.XLOOKUP($G124,Structures,ContentDamages),,-1))/(MIN(IF(Depths&gt;BA124,Depths))-MAX(IF(Depths&lt;BA124,Depths))))*$R124)</f>
        <v>#N/A</v>
      </c>
      <c r="BX124" s="183" t="e" cm="1">
        <f t="array" ref="BX124">IF(BB124="no inundation",0,(_xlfn.XLOOKUP(BB124,Depths,_xlfn.XLOOKUP($G124,Structures,ContentDamages),,-1)+(BB124-MAX(IF(Depths&lt;BB124,Depths)))*(_xlfn.XLOOKUP(BB124,Depths,_xlfn.XLOOKUP($G124,Structures,ContentDamages),,1)-_xlfn.XLOOKUP(BB124,Depths,_xlfn.XLOOKUP($G124,Structures,ContentDamages),,-1))/(MIN(IF(Depths&gt;BB124,Depths))-MAX(IF(Depths&lt;BB124,Depths))))*$R124)</f>
        <v>#N/A</v>
      </c>
      <c r="BY124" s="183" t="e" cm="1">
        <f t="array" ref="BY124">IF(BC124="no inundation",0,(_xlfn.XLOOKUP(BC124,Depths,_xlfn.XLOOKUP($G124,Structures,ContentDamages),,-1)+(BC124-MAX(IF(Depths&lt;BC124,Depths)))*(_xlfn.XLOOKUP(BC124,Depths,_xlfn.XLOOKUP($G124,Structures,ContentDamages),,1)-_xlfn.XLOOKUP(BC124,Depths,_xlfn.XLOOKUP($G124,Structures,ContentDamages),,-1))/(MIN(IF(Depths&gt;BC124,Depths))-MAX(IF(Depths&lt;BC124,Depths))))*$R124)</f>
        <v>#N/A</v>
      </c>
      <c r="BZ124" s="181"/>
      <c r="CA124" s="182" t="e">
        <f t="shared" si="128"/>
        <v>#N/A</v>
      </c>
      <c r="CB124" s="183" t="e">
        <f t="shared" si="129"/>
        <v>#N/A</v>
      </c>
      <c r="CC124" s="183" t="e">
        <f t="shared" si="130"/>
        <v>#N/A</v>
      </c>
      <c r="CD124" s="183" t="e">
        <f t="shared" si="131"/>
        <v>#N/A</v>
      </c>
      <c r="CE124" s="183" t="e">
        <f t="shared" si="132"/>
        <v>#N/A</v>
      </c>
      <c r="CF124" s="183" t="e">
        <f t="shared" si="133"/>
        <v>#N/A</v>
      </c>
      <c r="CG124" s="183" t="e">
        <f t="shared" si="134"/>
        <v>#N/A</v>
      </c>
      <c r="CH124" s="183" t="e">
        <f t="shared" si="135"/>
        <v>#N/A</v>
      </c>
      <c r="CI124" s="183" t="e">
        <f t="shared" si="136"/>
        <v>#N/A</v>
      </c>
      <c r="CJ124" s="184" t="e">
        <f t="shared" si="137"/>
        <v>#N/A</v>
      </c>
      <c r="CK124" s="177"/>
    </row>
    <row r="125" spans="5:89" ht="16.5" customHeight="1" x14ac:dyDescent="0.35">
      <c r="E125" s="33" t="s">
        <v>3</v>
      </c>
      <c r="F125" s="35" t="s">
        <v>3</v>
      </c>
      <c r="G125" s="10" t="s">
        <v>200</v>
      </c>
      <c r="H125" s="11" t="s">
        <v>200</v>
      </c>
      <c r="I125" s="12"/>
      <c r="J125" s="14"/>
      <c r="K125" s="26"/>
      <c r="L125" s="12"/>
      <c r="M125" s="14"/>
      <c r="N125" s="138"/>
      <c r="O125" s="140"/>
      <c r="P125" s="195">
        <f t="shared" si="106"/>
        <v>0</v>
      </c>
      <c r="Q125" s="20" t="e">
        <f>_xlfn.XLOOKUP(G125,'Content to Structure Ratios'!$D$3:$D$55,'Content to Structure Ratios'!$E$3:$E$55)</f>
        <v>#N/A</v>
      </c>
      <c r="R125" s="183" t="e">
        <f t="shared" si="107"/>
        <v>#N/A</v>
      </c>
      <c r="S125" s="13"/>
      <c r="T125" s="14"/>
      <c r="U125" s="15"/>
      <c r="V125" s="179">
        <f t="shared" si="138"/>
        <v>0</v>
      </c>
      <c r="W125" s="192"/>
      <c r="X125" s="22"/>
      <c r="Y125" s="16"/>
      <c r="Z125" s="16"/>
      <c r="AA125" s="16"/>
      <c r="AB125" s="16"/>
      <c r="AC125" s="16"/>
      <c r="AD125" s="16"/>
      <c r="AE125" s="16"/>
      <c r="AF125" s="16"/>
      <c r="AG125" s="16"/>
      <c r="AH125" s="177"/>
      <c r="AI125" s="178">
        <f t="shared" si="140"/>
        <v>0</v>
      </c>
      <c r="AJ125" s="179">
        <f t="shared" si="139"/>
        <v>0</v>
      </c>
      <c r="AK125" s="179">
        <f t="shared" si="141"/>
        <v>0</v>
      </c>
      <c r="AL125" s="179">
        <f t="shared" si="142"/>
        <v>0</v>
      </c>
      <c r="AM125" s="179">
        <f t="shared" si="143"/>
        <v>0</v>
      </c>
      <c r="AN125" s="179">
        <f t="shared" si="144"/>
        <v>0</v>
      </c>
      <c r="AO125" s="179">
        <f t="shared" si="145"/>
        <v>0</v>
      </c>
      <c r="AP125" s="179">
        <f t="shared" si="146"/>
        <v>0</v>
      </c>
      <c r="AQ125" s="179">
        <f t="shared" si="147"/>
        <v>0</v>
      </c>
      <c r="AR125" s="180">
        <f t="shared" si="148"/>
        <v>0</v>
      </c>
      <c r="AS125" s="181"/>
      <c r="AT125" s="166">
        <f t="shared" si="149"/>
        <v>0</v>
      </c>
      <c r="AU125" s="87">
        <f t="shared" si="150"/>
        <v>0</v>
      </c>
      <c r="AV125" s="87">
        <f t="shared" si="151"/>
        <v>0</v>
      </c>
      <c r="AW125" s="87">
        <f t="shared" si="152"/>
        <v>0</v>
      </c>
      <c r="AX125" s="87">
        <f t="shared" si="153"/>
        <v>0</v>
      </c>
      <c r="AY125" s="87">
        <f t="shared" si="154"/>
        <v>0</v>
      </c>
      <c r="AZ125" s="87">
        <f t="shared" si="155"/>
        <v>0</v>
      </c>
      <c r="BA125" s="87">
        <f t="shared" si="156"/>
        <v>0</v>
      </c>
      <c r="BB125" s="87">
        <f t="shared" si="157"/>
        <v>0</v>
      </c>
      <c r="BC125" s="157">
        <f t="shared" si="158"/>
        <v>0</v>
      </c>
      <c r="BD125" s="177"/>
      <c r="BE125" s="182" t="e" cm="1">
        <f t="array" ref="BE125">IF(AT125="no inundation",0,(_xlfn.XLOOKUP(AT125,Depths,_xlfn.XLOOKUP($G125,Structures,StructureDamages),,-1)+(AT125-MAX(IF(Depths&lt;AT125,Depths)))*(_xlfn.XLOOKUP(AT125,Depths,_xlfn.XLOOKUP($G125,Structures,StructureDamages),,1)-_xlfn.XLOOKUP(AT125,Depths,_xlfn.XLOOKUP($G125,Structures,StructureDamages),,-1))/(MIN(IF(Depths&gt;AT125,Depths))-MAX(IF(Depths&lt;AT125,Depths))))*$P125)</f>
        <v>#N/A</v>
      </c>
      <c r="BF125" s="183" t="e" cm="1">
        <f t="array" ref="BF125">IF(AU125="no inundation",0,(_xlfn.XLOOKUP(AU125,Depths,_xlfn.XLOOKUP($G125,Structures,StructureDamages),,-1)+(AU125-MAX(IF(Depths&lt;AU125,Depths)))*(_xlfn.XLOOKUP(AU125,Depths,_xlfn.XLOOKUP($G125,Structures,StructureDamages),,1)-_xlfn.XLOOKUP(AU125,Depths,_xlfn.XLOOKUP($G125,Structures,StructureDamages),,-1))/(MIN(IF(Depths&gt;AU125,Depths))-MAX(IF(Depths&lt;AU125,Depths))))*$P125)</f>
        <v>#N/A</v>
      </c>
      <c r="BG125" s="183" t="e" cm="1">
        <f t="array" ref="BG125">IF(AV125="no inundation",0,(_xlfn.XLOOKUP(AV125,Depths,_xlfn.XLOOKUP($G125,Structures,StructureDamages),,-1)+(AV125-MAX(IF(Depths&lt;AV125,Depths)))*(_xlfn.XLOOKUP(AV125,Depths,_xlfn.XLOOKUP($G125,Structures,StructureDamages),,1)-_xlfn.XLOOKUP(AV125,Depths,_xlfn.XLOOKUP($G125,Structures,StructureDamages),,-1))/(MIN(IF(Depths&gt;AV125,Depths))-MAX(IF(Depths&lt;AV125,Depths))))*$P125)</f>
        <v>#N/A</v>
      </c>
      <c r="BH125" s="183" t="e" cm="1">
        <f t="array" ref="BH125">IF(AW125="no inundation",0,(_xlfn.XLOOKUP(AW125,Depths,_xlfn.XLOOKUP($G125,Structures,StructureDamages),,-1)+(AW125-MAX(IF(Depths&lt;AW125,Depths)))*(_xlfn.XLOOKUP(AW125,Depths,_xlfn.XLOOKUP($G125,Structures,StructureDamages),,1)-_xlfn.XLOOKUP(AW125,Depths,_xlfn.XLOOKUP($G125,Structures,StructureDamages),,-1))/(MIN(IF(Depths&gt;AW125,Depths))-MAX(IF(Depths&lt;AW125,Depths))))*$P125)</f>
        <v>#N/A</v>
      </c>
      <c r="BI125" s="183" t="e" cm="1">
        <f t="array" ref="BI125">IF(AX125="no inundation",0,(_xlfn.XLOOKUP(AX125,Depths,_xlfn.XLOOKUP($G125,Structures,StructureDamages),,-1)+(AX125-MAX(IF(Depths&lt;AX125,Depths)))*(_xlfn.XLOOKUP(AX125,Depths,_xlfn.XLOOKUP($G125,Structures,StructureDamages),,1)-_xlfn.XLOOKUP(AX125,Depths,_xlfn.XLOOKUP($G125,Structures,StructureDamages),,-1))/(MIN(IF(Depths&gt;AX125,Depths))-MAX(IF(Depths&lt;AX125,Depths))))*$P125)</f>
        <v>#N/A</v>
      </c>
      <c r="BJ125" s="183" t="e" cm="1">
        <f t="array" ref="BJ125">IF(AY125="no inundation",0,(_xlfn.XLOOKUP(AY125,Depths,_xlfn.XLOOKUP($G125,Structures,StructureDamages),,-1)+(AY125-MAX(IF(Depths&lt;AY125,Depths)))*(_xlfn.XLOOKUP(AY125,Depths,_xlfn.XLOOKUP($G125,Structures,StructureDamages),,1)-_xlfn.XLOOKUP(AY125,Depths,_xlfn.XLOOKUP($G125,Structures,StructureDamages),,-1))/(MIN(IF(Depths&gt;AY125,Depths))-MAX(IF(Depths&lt;AY125,Depths))))*$P125)</f>
        <v>#N/A</v>
      </c>
      <c r="BK125" s="183" t="e" cm="1">
        <f t="array" ref="BK125">IF(AZ125="no inundation",0,(_xlfn.XLOOKUP(AZ125,Depths,_xlfn.XLOOKUP($G125,Structures,StructureDamages),,-1)+(AZ125-MAX(IF(Depths&lt;AZ125,Depths)))*(_xlfn.XLOOKUP(AZ125,Depths,_xlfn.XLOOKUP($G125,Structures,StructureDamages),,1)-_xlfn.XLOOKUP(AZ125,Depths,_xlfn.XLOOKUP($G125,Structures,StructureDamages),,-1))/(MIN(IF(Depths&gt;AZ125,Depths))-MAX(IF(Depths&lt;AZ125,Depths))))*$P125)</f>
        <v>#N/A</v>
      </c>
      <c r="BL125" s="183" t="e" cm="1">
        <f t="array" ref="BL125">IF(BA125="no inundation",0,(_xlfn.XLOOKUP(BA125,Depths,_xlfn.XLOOKUP($G125,Structures,StructureDamages),,-1)+(BA125-MAX(IF(Depths&lt;BA125,Depths)))*(_xlfn.XLOOKUP(BA125,Depths,_xlfn.XLOOKUP($G125,Structures,StructureDamages),,1)-_xlfn.XLOOKUP(BA125,Depths,_xlfn.XLOOKUP($G125,Structures,StructureDamages),,-1))/(MIN(IF(Depths&gt;BA125,Depths))-MAX(IF(Depths&lt;BA125,Depths))))*$P125)</f>
        <v>#N/A</v>
      </c>
      <c r="BM125" s="183" t="e" cm="1">
        <f t="array" ref="BM125">IF(BB125="no inundation",0,(_xlfn.XLOOKUP(BB125,Depths,_xlfn.XLOOKUP($G125,Structures,StructureDamages),,-1)+(BB125-MAX(IF(Depths&lt;BB125,Depths)))*(_xlfn.XLOOKUP(BB125,Depths,_xlfn.XLOOKUP($G125,Structures,StructureDamages),,1)-_xlfn.XLOOKUP(BB125,Depths,_xlfn.XLOOKUP($G125,Structures,StructureDamages),,-1))/(MIN(IF(Depths&gt;BB125,Depths))-MAX(IF(Depths&lt;BB125,Depths))))*$P125)</f>
        <v>#N/A</v>
      </c>
      <c r="BN125" s="184" t="e" cm="1">
        <f t="array" ref="BN125">IF(BC125="no inundation",0,(_xlfn.XLOOKUP(BC125,Depths,_xlfn.XLOOKUP($G125,Structures,StructureDamages),,-1)+(BC125-MAX(IF(Depths&lt;BC125,Depths)))*(_xlfn.XLOOKUP(BC125,Depths,_xlfn.XLOOKUP($G125,Structures,StructureDamages),,1)-_xlfn.XLOOKUP(BC125,Depths,_xlfn.XLOOKUP($G125,Structures,StructureDamages),,-1))/(MIN(IF(Depths&gt;BC125,Depths))-MAX(IF(Depths&lt;BC125,Depths))))*$P125)</f>
        <v>#N/A</v>
      </c>
      <c r="BO125" s="185"/>
      <c r="BP125" s="182" t="e" cm="1">
        <f t="array" ref="BP125">IF(AT125="no inundation",0,(_xlfn.XLOOKUP(AT125,Depths,_xlfn.XLOOKUP($G125,Structures,ContentDamages),,-1)+(AT125-MAX(IF(Depths&lt;AT125,Depths)))*(_xlfn.XLOOKUP(AT125,Depths,_xlfn.XLOOKUP($G125,Structures,ContentDamages),,1)-_xlfn.XLOOKUP(AT125,Depths,_xlfn.XLOOKUP($G125,Structures,ContentDamages),,-1))/(MIN(IF(Depths&gt;AT125,Depths))-MAX(IF(Depths&lt;AT125,Depths))))*$R125)</f>
        <v>#N/A</v>
      </c>
      <c r="BQ125" s="183" t="e" cm="1">
        <f t="array" ref="BQ125">IF(AU125="no inundation",0,(_xlfn.XLOOKUP(AU125,Depths,_xlfn.XLOOKUP($G125,Structures,ContentDamages),,-1)+(AU125-MAX(IF(Depths&lt;AU125,Depths)))*(_xlfn.XLOOKUP(AU125,Depths,_xlfn.XLOOKUP($G125,Structures,ContentDamages),,1)-_xlfn.XLOOKUP(AU125,Depths,_xlfn.XLOOKUP($G125,Structures,ContentDamages),,-1))/(MIN(IF(Depths&gt;AU125,Depths))-MAX(IF(Depths&lt;AU125,Depths))))*$R125)</f>
        <v>#N/A</v>
      </c>
      <c r="BR125" s="183" t="e" cm="1">
        <f t="array" ref="BR125">IF(AV125="no inundation",0,(_xlfn.XLOOKUP(AV125,Depths,_xlfn.XLOOKUP($G125,Structures,ContentDamages),,-1)+(AV125-MAX(IF(Depths&lt;AV125,Depths)))*(_xlfn.XLOOKUP(AV125,Depths,_xlfn.XLOOKUP($G125,Structures,ContentDamages),,1)-_xlfn.XLOOKUP(AV125,Depths,_xlfn.XLOOKUP($G125,Structures,ContentDamages),,-1))/(MIN(IF(Depths&gt;AV125,Depths))-MAX(IF(Depths&lt;AV125,Depths))))*$R125)</f>
        <v>#N/A</v>
      </c>
      <c r="BS125" s="183" t="e" cm="1">
        <f t="array" ref="BS125">IF(AW125="no inundation",0,(_xlfn.XLOOKUP(AW125,Depths,_xlfn.XLOOKUP($G125,Structures,ContentDamages),,-1)+(AW125-MAX(IF(Depths&lt;AW125,Depths)))*(_xlfn.XLOOKUP(AW125,Depths,_xlfn.XLOOKUP($G125,Structures,ContentDamages),,1)-_xlfn.XLOOKUP(AW125,Depths,_xlfn.XLOOKUP($G125,Structures,ContentDamages),,-1))/(MIN(IF(Depths&gt;AW125,Depths))-MAX(IF(Depths&lt;AW125,Depths))))*$R125)</f>
        <v>#N/A</v>
      </c>
      <c r="BT125" s="183" t="e" cm="1">
        <f t="array" ref="BT125">IF(AX125="no inundation",0,(_xlfn.XLOOKUP(AX125,Depths,_xlfn.XLOOKUP($G125,Structures,ContentDamages),,-1)+(AX125-MAX(IF(Depths&lt;AX125,Depths)))*(_xlfn.XLOOKUP(AX125,Depths,_xlfn.XLOOKUP($G125,Structures,ContentDamages),,1)-_xlfn.XLOOKUP(AX125,Depths,_xlfn.XLOOKUP($G125,Structures,ContentDamages),,-1))/(MIN(IF(Depths&gt;AX125,Depths))-MAX(IF(Depths&lt;AX125,Depths))))*$R125)</f>
        <v>#N/A</v>
      </c>
      <c r="BU125" s="183" t="e" cm="1">
        <f t="array" ref="BU125">IF(AY125="no inundation",0,(_xlfn.XLOOKUP(AY125,Depths,_xlfn.XLOOKUP($G125,Structures,ContentDamages),,-1)+(AY125-MAX(IF(Depths&lt;AY125,Depths)))*(_xlfn.XLOOKUP(AY125,Depths,_xlfn.XLOOKUP($G125,Structures,ContentDamages),,1)-_xlfn.XLOOKUP(AY125,Depths,_xlfn.XLOOKUP($G125,Structures,ContentDamages),,-1))/(MIN(IF(Depths&gt;AY125,Depths))-MAX(IF(Depths&lt;AY125,Depths))))*$R125)</f>
        <v>#N/A</v>
      </c>
      <c r="BV125" s="183" t="e" cm="1">
        <f t="array" ref="BV125">IF(AZ125="no inundation",0,(_xlfn.XLOOKUP(AZ125,Depths,_xlfn.XLOOKUP($G125,Structures,ContentDamages),,-1)+(AZ125-MAX(IF(Depths&lt;AZ125,Depths)))*(_xlfn.XLOOKUP(AZ125,Depths,_xlfn.XLOOKUP($G125,Structures,ContentDamages),,1)-_xlfn.XLOOKUP(AZ125,Depths,_xlfn.XLOOKUP($G125,Structures,ContentDamages),,-1))/(MIN(IF(Depths&gt;AZ125,Depths))-MAX(IF(Depths&lt;AZ125,Depths))))*$R125)</f>
        <v>#N/A</v>
      </c>
      <c r="BW125" s="183" t="e" cm="1">
        <f t="array" ref="BW125">IF(BA125="no inundation",0,(_xlfn.XLOOKUP(BA125,Depths,_xlfn.XLOOKUP($G125,Structures,ContentDamages),,-1)+(BA125-MAX(IF(Depths&lt;BA125,Depths)))*(_xlfn.XLOOKUP(BA125,Depths,_xlfn.XLOOKUP($G125,Structures,ContentDamages),,1)-_xlfn.XLOOKUP(BA125,Depths,_xlfn.XLOOKUP($G125,Structures,ContentDamages),,-1))/(MIN(IF(Depths&gt;BA125,Depths))-MAX(IF(Depths&lt;BA125,Depths))))*$R125)</f>
        <v>#N/A</v>
      </c>
      <c r="BX125" s="183" t="e" cm="1">
        <f t="array" ref="BX125">IF(BB125="no inundation",0,(_xlfn.XLOOKUP(BB125,Depths,_xlfn.XLOOKUP($G125,Structures,ContentDamages),,-1)+(BB125-MAX(IF(Depths&lt;BB125,Depths)))*(_xlfn.XLOOKUP(BB125,Depths,_xlfn.XLOOKUP($G125,Structures,ContentDamages),,1)-_xlfn.XLOOKUP(BB125,Depths,_xlfn.XLOOKUP($G125,Structures,ContentDamages),,-1))/(MIN(IF(Depths&gt;BB125,Depths))-MAX(IF(Depths&lt;BB125,Depths))))*$R125)</f>
        <v>#N/A</v>
      </c>
      <c r="BY125" s="183" t="e" cm="1">
        <f t="array" ref="BY125">IF(BC125="no inundation",0,(_xlfn.XLOOKUP(BC125,Depths,_xlfn.XLOOKUP($G125,Structures,ContentDamages),,-1)+(BC125-MAX(IF(Depths&lt;BC125,Depths)))*(_xlfn.XLOOKUP(BC125,Depths,_xlfn.XLOOKUP($G125,Structures,ContentDamages),,1)-_xlfn.XLOOKUP(BC125,Depths,_xlfn.XLOOKUP($G125,Structures,ContentDamages),,-1))/(MIN(IF(Depths&gt;BC125,Depths))-MAX(IF(Depths&lt;BC125,Depths))))*$R125)</f>
        <v>#N/A</v>
      </c>
      <c r="BZ125" s="181"/>
      <c r="CA125" s="182" t="e">
        <f t="shared" si="128"/>
        <v>#N/A</v>
      </c>
      <c r="CB125" s="183" t="e">
        <f t="shared" si="129"/>
        <v>#N/A</v>
      </c>
      <c r="CC125" s="183" t="e">
        <f t="shared" si="130"/>
        <v>#N/A</v>
      </c>
      <c r="CD125" s="183" t="e">
        <f t="shared" si="131"/>
        <v>#N/A</v>
      </c>
      <c r="CE125" s="183" t="e">
        <f t="shared" si="132"/>
        <v>#N/A</v>
      </c>
      <c r="CF125" s="183" t="e">
        <f t="shared" si="133"/>
        <v>#N/A</v>
      </c>
      <c r="CG125" s="183" t="e">
        <f t="shared" si="134"/>
        <v>#N/A</v>
      </c>
      <c r="CH125" s="183" t="e">
        <f t="shared" si="135"/>
        <v>#N/A</v>
      </c>
      <c r="CI125" s="183" t="e">
        <f t="shared" si="136"/>
        <v>#N/A</v>
      </c>
      <c r="CJ125" s="184" t="e">
        <f t="shared" si="137"/>
        <v>#N/A</v>
      </c>
      <c r="CK125" s="177"/>
    </row>
    <row r="126" spans="5:89" ht="16.5" customHeight="1" x14ac:dyDescent="0.35">
      <c r="E126" s="33" t="s">
        <v>3</v>
      </c>
      <c r="F126" s="35" t="s">
        <v>3</v>
      </c>
      <c r="G126" s="10" t="s">
        <v>200</v>
      </c>
      <c r="H126" s="11" t="s">
        <v>200</v>
      </c>
      <c r="I126" s="12"/>
      <c r="J126" s="14"/>
      <c r="K126" s="26"/>
      <c r="L126" s="12"/>
      <c r="M126" s="14"/>
      <c r="N126" s="138"/>
      <c r="O126" s="140"/>
      <c r="P126" s="195">
        <f t="shared" si="106"/>
        <v>0</v>
      </c>
      <c r="Q126" s="20" t="e">
        <f>_xlfn.XLOOKUP(G126,'Content to Structure Ratios'!$D$3:$D$55,'Content to Structure Ratios'!$E$3:$E$55)</f>
        <v>#N/A</v>
      </c>
      <c r="R126" s="183" t="e">
        <f t="shared" si="107"/>
        <v>#N/A</v>
      </c>
      <c r="S126" s="13"/>
      <c r="T126" s="14"/>
      <c r="U126" s="15"/>
      <c r="V126" s="179">
        <f t="shared" si="138"/>
        <v>0</v>
      </c>
      <c r="W126" s="192"/>
      <c r="X126" s="22"/>
      <c r="Y126" s="16"/>
      <c r="Z126" s="16"/>
      <c r="AA126" s="16"/>
      <c r="AB126" s="16"/>
      <c r="AC126" s="16"/>
      <c r="AD126" s="16"/>
      <c r="AE126" s="16"/>
      <c r="AF126" s="16"/>
      <c r="AG126" s="16"/>
      <c r="AH126" s="177"/>
      <c r="AI126" s="178">
        <f t="shared" si="140"/>
        <v>0</v>
      </c>
      <c r="AJ126" s="179">
        <f t="shared" si="139"/>
        <v>0</v>
      </c>
      <c r="AK126" s="179">
        <f t="shared" si="141"/>
        <v>0</v>
      </c>
      <c r="AL126" s="179">
        <f t="shared" si="142"/>
        <v>0</v>
      </c>
      <c r="AM126" s="179">
        <f t="shared" si="143"/>
        <v>0</v>
      </c>
      <c r="AN126" s="179">
        <f t="shared" si="144"/>
        <v>0</v>
      </c>
      <c r="AO126" s="179">
        <f t="shared" si="145"/>
        <v>0</v>
      </c>
      <c r="AP126" s="179">
        <f t="shared" si="146"/>
        <v>0</v>
      </c>
      <c r="AQ126" s="179">
        <f t="shared" si="147"/>
        <v>0</v>
      </c>
      <c r="AR126" s="180">
        <f t="shared" si="148"/>
        <v>0</v>
      </c>
      <c r="AS126" s="181"/>
      <c r="AT126" s="166">
        <f t="shared" si="149"/>
        <v>0</v>
      </c>
      <c r="AU126" s="87">
        <f t="shared" si="150"/>
        <v>0</v>
      </c>
      <c r="AV126" s="87">
        <f t="shared" si="151"/>
        <v>0</v>
      </c>
      <c r="AW126" s="87">
        <f t="shared" si="152"/>
        <v>0</v>
      </c>
      <c r="AX126" s="87">
        <f t="shared" si="153"/>
        <v>0</v>
      </c>
      <c r="AY126" s="87">
        <f t="shared" si="154"/>
        <v>0</v>
      </c>
      <c r="AZ126" s="87">
        <f t="shared" si="155"/>
        <v>0</v>
      </c>
      <c r="BA126" s="87">
        <f t="shared" si="156"/>
        <v>0</v>
      </c>
      <c r="BB126" s="87">
        <f t="shared" si="157"/>
        <v>0</v>
      </c>
      <c r="BC126" s="157">
        <f t="shared" si="158"/>
        <v>0</v>
      </c>
      <c r="BD126" s="177"/>
      <c r="BE126" s="182" t="e" cm="1">
        <f t="array" ref="BE126">IF(AT126="no inundation",0,(_xlfn.XLOOKUP(AT126,Depths,_xlfn.XLOOKUP($G126,Structures,StructureDamages),,-1)+(AT126-MAX(IF(Depths&lt;AT126,Depths)))*(_xlfn.XLOOKUP(AT126,Depths,_xlfn.XLOOKUP($G126,Structures,StructureDamages),,1)-_xlfn.XLOOKUP(AT126,Depths,_xlfn.XLOOKUP($G126,Structures,StructureDamages),,-1))/(MIN(IF(Depths&gt;AT126,Depths))-MAX(IF(Depths&lt;AT126,Depths))))*$P126)</f>
        <v>#N/A</v>
      </c>
      <c r="BF126" s="183" t="e" cm="1">
        <f t="array" ref="BF126">IF(AU126="no inundation",0,(_xlfn.XLOOKUP(AU126,Depths,_xlfn.XLOOKUP($G126,Structures,StructureDamages),,-1)+(AU126-MAX(IF(Depths&lt;AU126,Depths)))*(_xlfn.XLOOKUP(AU126,Depths,_xlfn.XLOOKUP($G126,Structures,StructureDamages),,1)-_xlfn.XLOOKUP(AU126,Depths,_xlfn.XLOOKUP($G126,Structures,StructureDamages),,-1))/(MIN(IF(Depths&gt;AU126,Depths))-MAX(IF(Depths&lt;AU126,Depths))))*$P126)</f>
        <v>#N/A</v>
      </c>
      <c r="BG126" s="183" t="e" cm="1">
        <f t="array" ref="BG126">IF(AV126="no inundation",0,(_xlfn.XLOOKUP(AV126,Depths,_xlfn.XLOOKUP($G126,Structures,StructureDamages),,-1)+(AV126-MAX(IF(Depths&lt;AV126,Depths)))*(_xlfn.XLOOKUP(AV126,Depths,_xlfn.XLOOKUP($G126,Structures,StructureDamages),,1)-_xlfn.XLOOKUP(AV126,Depths,_xlfn.XLOOKUP($G126,Structures,StructureDamages),,-1))/(MIN(IF(Depths&gt;AV126,Depths))-MAX(IF(Depths&lt;AV126,Depths))))*$P126)</f>
        <v>#N/A</v>
      </c>
      <c r="BH126" s="183" t="e" cm="1">
        <f t="array" ref="BH126">IF(AW126="no inundation",0,(_xlfn.XLOOKUP(AW126,Depths,_xlfn.XLOOKUP($G126,Structures,StructureDamages),,-1)+(AW126-MAX(IF(Depths&lt;AW126,Depths)))*(_xlfn.XLOOKUP(AW126,Depths,_xlfn.XLOOKUP($G126,Structures,StructureDamages),,1)-_xlfn.XLOOKUP(AW126,Depths,_xlfn.XLOOKUP($G126,Structures,StructureDamages),,-1))/(MIN(IF(Depths&gt;AW126,Depths))-MAX(IF(Depths&lt;AW126,Depths))))*$P126)</f>
        <v>#N/A</v>
      </c>
      <c r="BI126" s="183" t="e" cm="1">
        <f t="array" ref="BI126">IF(AX126="no inundation",0,(_xlfn.XLOOKUP(AX126,Depths,_xlfn.XLOOKUP($G126,Structures,StructureDamages),,-1)+(AX126-MAX(IF(Depths&lt;AX126,Depths)))*(_xlfn.XLOOKUP(AX126,Depths,_xlfn.XLOOKUP($G126,Structures,StructureDamages),,1)-_xlfn.XLOOKUP(AX126,Depths,_xlfn.XLOOKUP($G126,Structures,StructureDamages),,-1))/(MIN(IF(Depths&gt;AX126,Depths))-MAX(IF(Depths&lt;AX126,Depths))))*$P126)</f>
        <v>#N/A</v>
      </c>
      <c r="BJ126" s="183" t="e" cm="1">
        <f t="array" ref="BJ126">IF(AY126="no inundation",0,(_xlfn.XLOOKUP(AY126,Depths,_xlfn.XLOOKUP($G126,Structures,StructureDamages),,-1)+(AY126-MAX(IF(Depths&lt;AY126,Depths)))*(_xlfn.XLOOKUP(AY126,Depths,_xlfn.XLOOKUP($G126,Structures,StructureDamages),,1)-_xlfn.XLOOKUP(AY126,Depths,_xlfn.XLOOKUP($G126,Structures,StructureDamages),,-1))/(MIN(IF(Depths&gt;AY126,Depths))-MAX(IF(Depths&lt;AY126,Depths))))*$P126)</f>
        <v>#N/A</v>
      </c>
      <c r="BK126" s="183" t="e" cm="1">
        <f t="array" ref="BK126">IF(AZ126="no inundation",0,(_xlfn.XLOOKUP(AZ126,Depths,_xlfn.XLOOKUP($G126,Structures,StructureDamages),,-1)+(AZ126-MAX(IF(Depths&lt;AZ126,Depths)))*(_xlfn.XLOOKUP(AZ126,Depths,_xlfn.XLOOKUP($G126,Structures,StructureDamages),,1)-_xlfn.XLOOKUP(AZ126,Depths,_xlfn.XLOOKUP($G126,Structures,StructureDamages),,-1))/(MIN(IF(Depths&gt;AZ126,Depths))-MAX(IF(Depths&lt;AZ126,Depths))))*$P126)</f>
        <v>#N/A</v>
      </c>
      <c r="BL126" s="183" t="e" cm="1">
        <f t="array" ref="BL126">IF(BA126="no inundation",0,(_xlfn.XLOOKUP(BA126,Depths,_xlfn.XLOOKUP($G126,Structures,StructureDamages),,-1)+(BA126-MAX(IF(Depths&lt;BA126,Depths)))*(_xlfn.XLOOKUP(BA126,Depths,_xlfn.XLOOKUP($G126,Structures,StructureDamages),,1)-_xlfn.XLOOKUP(BA126,Depths,_xlfn.XLOOKUP($G126,Structures,StructureDamages),,-1))/(MIN(IF(Depths&gt;BA126,Depths))-MAX(IF(Depths&lt;BA126,Depths))))*$P126)</f>
        <v>#N/A</v>
      </c>
      <c r="BM126" s="183" t="e" cm="1">
        <f t="array" ref="BM126">IF(BB126="no inundation",0,(_xlfn.XLOOKUP(BB126,Depths,_xlfn.XLOOKUP($G126,Structures,StructureDamages),,-1)+(BB126-MAX(IF(Depths&lt;BB126,Depths)))*(_xlfn.XLOOKUP(BB126,Depths,_xlfn.XLOOKUP($G126,Structures,StructureDamages),,1)-_xlfn.XLOOKUP(BB126,Depths,_xlfn.XLOOKUP($G126,Structures,StructureDamages),,-1))/(MIN(IF(Depths&gt;BB126,Depths))-MAX(IF(Depths&lt;BB126,Depths))))*$P126)</f>
        <v>#N/A</v>
      </c>
      <c r="BN126" s="184" t="e" cm="1">
        <f t="array" ref="BN126">IF(BC126="no inundation",0,(_xlfn.XLOOKUP(BC126,Depths,_xlfn.XLOOKUP($G126,Structures,StructureDamages),,-1)+(BC126-MAX(IF(Depths&lt;BC126,Depths)))*(_xlfn.XLOOKUP(BC126,Depths,_xlfn.XLOOKUP($G126,Structures,StructureDamages),,1)-_xlfn.XLOOKUP(BC126,Depths,_xlfn.XLOOKUP($G126,Structures,StructureDamages),,-1))/(MIN(IF(Depths&gt;BC126,Depths))-MAX(IF(Depths&lt;BC126,Depths))))*$P126)</f>
        <v>#N/A</v>
      </c>
      <c r="BO126" s="185"/>
      <c r="BP126" s="182" t="e" cm="1">
        <f t="array" ref="BP126">IF(AT126="no inundation",0,(_xlfn.XLOOKUP(AT126,Depths,_xlfn.XLOOKUP($G126,Structures,ContentDamages),,-1)+(AT126-MAX(IF(Depths&lt;AT126,Depths)))*(_xlfn.XLOOKUP(AT126,Depths,_xlfn.XLOOKUP($G126,Structures,ContentDamages),,1)-_xlfn.XLOOKUP(AT126,Depths,_xlfn.XLOOKUP($G126,Structures,ContentDamages),,-1))/(MIN(IF(Depths&gt;AT126,Depths))-MAX(IF(Depths&lt;AT126,Depths))))*$R126)</f>
        <v>#N/A</v>
      </c>
      <c r="BQ126" s="183" t="e" cm="1">
        <f t="array" ref="BQ126">IF(AU126="no inundation",0,(_xlfn.XLOOKUP(AU126,Depths,_xlfn.XLOOKUP($G126,Structures,ContentDamages),,-1)+(AU126-MAX(IF(Depths&lt;AU126,Depths)))*(_xlfn.XLOOKUP(AU126,Depths,_xlfn.XLOOKUP($G126,Structures,ContentDamages),,1)-_xlfn.XLOOKUP(AU126,Depths,_xlfn.XLOOKUP($G126,Structures,ContentDamages),,-1))/(MIN(IF(Depths&gt;AU126,Depths))-MAX(IF(Depths&lt;AU126,Depths))))*$R126)</f>
        <v>#N/A</v>
      </c>
      <c r="BR126" s="183" t="e" cm="1">
        <f t="array" ref="BR126">IF(AV126="no inundation",0,(_xlfn.XLOOKUP(AV126,Depths,_xlfn.XLOOKUP($G126,Structures,ContentDamages),,-1)+(AV126-MAX(IF(Depths&lt;AV126,Depths)))*(_xlfn.XLOOKUP(AV126,Depths,_xlfn.XLOOKUP($G126,Structures,ContentDamages),,1)-_xlfn.XLOOKUP(AV126,Depths,_xlfn.XLOOKUP($G126,Structures,ContentDamages),,-1))/(MIN(IF(Depths&gt;AV126,Depths))-MAX(IF(Depths&lt;AV126,Depths))))*$R126)</f>
        <v>#N/A</v>
      </c>
      <c r="BS126" s="183" t="e" cm="1">
        <f t="array" ref="BS126">IF(AW126="no inundation",0,(_xlfn.XLOOKUP(AW126,Depths,_xlfn.XLOOKUP($G126,Structures,ContentDamages),,-1)+(AW126-MAX(IF(Depths&lt;AW126,Depths)))*(_xlfn.XLOOKUP(AW126,Depths,_xlfn.XLOOKUP($G126,Structures,ContentDamages),,1)-_xlfn.XLOOKUP(AW126,Depths,_xlfn.XLOOKUP($G126,Structures,ContentDamages),,-1))/(MIN(IF(Depths&gt;AW126,Depths))-MAX(IF(Depths&lt;AW126,Depths))))*$R126)</f>
        <v>#N/A</v>
      </c>
      <c r="BT126" s="183" t="e" cm="1">
        <f t="array" ref="BT126">IF(AX126="no inundation",0,(_xlfn.XLOOKUP(AX126,Depths,_xlfn.XLOOKUP($G126,Structures,ContentDamages),,-1)+(AX126-MAX(IF(Depths&lt;AX126,Depths)))*(_xlfn.XLOOKUP(AX126,Depths,_xlfn.XLOOKUP($G126,Structures,ContentDamages),,1)-_xlfn.XLOOKUP(AX126,Depths,_xlfn.XLOOKUP($G126,Structures,ContentDamages),,-1))/(MIN(IF(Depths&gt;AX126,Depths))-MAX(IF(Depths&lt;AX126,Depths))))*$R126)</f>
        <v>#N/A</v>
      </c>
      <c r="BU126" s="183" t="e" cm="1">
        <f t="array" ref="BU126">IF(AY126="no inundation",0,(_xlfn.XLOOKUP(AY126,Depths,_xlfn.XLOOKUP($G126,Structures,ContentDamages),,-1)+(AY126-MAX(IF(Depths&lt;AY126,Depths)))*(_xlfn.XLOOKUP(AY126,Depths,_xlfn.XLOOKUP($G126,Structures,ContentDamages),,1)-_xlfn.XLOOKUP(AY126,Depths,_xlfn.XLOOKUP($G126,Structures,ContentDamages),,-1))/(MIN(IF(Depths&gt;AY126,Depths))-MAX(IF(Depths&lt;AY126,Depths))))*$R126)</f>
        <v>#N/A</v>
      </c>
      <c r="BV126" s="183" t="e" cm="1">
        <f t="array" ref="BV126">IF(AZ126="no inundation",0,(_xlfn.XLOOKUP(AZ126,Depths,_xlfn.XLOOKUP($G126,Structures,ContentDamages),,-1)+(AZ126-MAX(IF(Depths&lt;AZ126,Depths)))*(_xlfn.XLOOKUP(AZ126,Depths,_xlfn.XLOOKUP($G126,Structures,ContentDamages),,1)-_xlfn.XLOOKUP(AZ126,Depths,_xlfn.XLOOKUP($G126,Structures,ContentDamages),,-1))/(MIN(IF(Depths&gt;AZ126,Depths))-MAX(IF(Depths&lt;AZ126,Depths))))*$R126)</f>
        <v>#N/A</v>
      </c>
      <c r="BW126" s="183" t="e" cm="1">
        <f t="array" ref="BW126">IF(BA126="no inundation",0,(_xlfn.XLOOKUP(BA126,Depths,_xlfn.XLOOKUP($G126,Structures,ContentDamages),,-1)+(BA126-MAX(IF(Depths&lt;BA126,Depths)))*(_xlfn.XLOOKUP(BA126,Depths,_xlfn.XLOOKUP($G126,Structures,ContentDamages),,1)-_xlfn.XLOOKUP(BA126,Depths,_xlfn.XLOOKUP($G126,Structures,ContentDamages),,-1))/(MIN(IF(Depths&gt;BA126,Depths))-MAX(IF(Depths&lt;BA126,Depths))))*$R126)</f>
        <v>#N/A</v>
      </c>
      <c r="BX126" s="183" t="e" cm="1">
        <f t="array" ref="BX126">IF(BB126="no inundation",0,(_xlfn.XLOOKUP(BB126,Depths,_xlfn.XLOOKUP($G126,Structures,ContentDamages),,-1)+(BB126-MAX(IF(Depths&lt;BB126,Depths)))*(_xlfn.XLOOKUP(BB126,Depths,_xlfn.XLOOKUP($G126,Structures,ContentDamages),,1)-_xlfn.XLOOKUP(BB126,Depths,_xlfn.XLOOKUP($G126,Structures,ContentDamages),,-1))/(MIN(IF(Depths&gt;BB126,Depths))-MAX(IF(Depths&lt;BB126,Depths))))*$R126)</f>
        <v>#N/A</v>
      </c>
      <c r="BY126" s="183" t="e" cm="1">
        <f t="array" ref="BY126">IF(BC126="no inundation",0,(_xlfn.XLOOKUP(BC126,Depths,_xlfn.XLOOKUP($G126,Structures,ContentDamages),,-1)+(BC126-MAX(IF(Depths&lt;BC126,Depths)))*(_xlfn.XLOOKUP(BC126,Depths,_xlfn.XLOOKUP($G126,Structures,ContentDamages),,1)-_xlfn.XLOOKUP(BC126,Depths,_xlfn.XLOOKUP($G126,Structures,ContentDamages),,-1))/(MIN(IF(Depths&gt;BC126,Depths))-MAX(IF(Depths&lt;BC126,Depths))))*$R126)</f>
        <v>#N/A</v>
      </c>
      <c r="BZ126" s="181"/>
      <c r="CA126" s="182" t="e">
        <f t="shared" si="128"/>
        <v>#N/A</v>
      </c>
      <c r="CB126" s="183" t="e">
        <f t="shared" si="129"/>
        <v>#N/A</v>
      </c>
      <c r="CC126" s="183" t="e">
        <f t="shared" si="130"/>
        <v>#N/A</v>
      </c>
      <c r="CD126" s="183" t="e">
        <f t="shared" si="131"/>
        <v>#N/A</v>
      </c>
      <c r="CE126" s="183" t="e">
        <f t="shared" si="132"/>
        <v>#N/A</v>
      </c>
      <c r="CF126" s="183" t="e">
        <f t="shared" si="133"/>
        <v>#N/A</v>
      </c>
      <c r="CG126" s="183" t="e">
        <f t="shared" si="134"/>
        <v>#N/A</v>
      </c>
      <c r="CH126" s="183" t="e">
        <f t="shared" si="135"/>
        <v>#N/A</v>
      </c>
      <c r="CI126" s="183" t="e">
        <f t="shared" si="136"/>
        <v>#N/A</v>
      </c>
      <c r="CJ126" s="184" t="e">
        <f t="shared" si="137"/>
        <v>#N/A</v>
      </c>
      <c r="CK126" s="177"/>
    </row>
    <row r="127" spans="5:89" ht="16.5" customHeight="1" x14ac:dyDescent="0.35">
      <c r="E127" s="33" t="s">
        <v>3</v>
      </c>
      <c r="F127" s="35" t="s">
        <v>3</v>
      </c>
      <c r="G127" s="10" t="s">
        <v>200</v>
      </c>
      <c r="H127" s="11" t="s">
        <v>200</v>
      </c>
      <c r="I127" s="12"/>
      <c r="J127" s="14"/>
      <c r="K127" s="26"/>
      <c r="L127" s="12"/>
      <c r="M127" s="14"/>
      <c r="N127" s="138"/>
      <c r="O127" s="140"/>
      <c r="P127" s="195">
        <f t="shared" si="106"/>
        <v>0</v>
      </c>
      <c r="Q127" s="20" t="e">
        <f>_xlfn.XLOOKUP(G127,'Content to Structure Ratios'!$D$3:$D$55,'Content to Structure Ratios'!$E$3:$E$55)</f>
        <v>#N/A</v>
      </c>
      <c r="R127" s="183" t="e">
        <f t="shared" si="107"/>
        <v>#N/A</v>
      </c>
      <c r="S127" s="13"/>
      <c r="T127" s="14"/>
      <c r="U127" s="15"/>
      <c r="V127" s="179">
        <f t="shared" si="138"/>
        <v>0</v>
      </c>
      <c r="W127" s="192"/>
      <c r="X127" s="22"/>
      <c r="Y127" s="16"/>
      <c r="Z127" s="16"/>
      <c r="AA127" s="16"/>
      <c r="AB127" s="16"/>
      <c r="AC127" s="16"/>
      <c r="AD127" s="16"/>
      <c r="AE127" s="16"/>
      <c r="AF127" s="16"/>
      <c r="AG127" s="16"/>
      <c r="AH127" s="177"/>
      <c r="AI127" s="178">
        <f t="shared" si="140"/>
        <v>0</v>
      </c>
      <c r="AJ127" s="179">
        <f t="shared" si="139"/>
        <v>0</v>
      </c>
      <c r="AK127" s="179">
        <f t="shared" si="141"/>
        <v>0</v>
      </c>
      <c r="AL127" s="179">
        <f t="shared" si="142"/>
        <v>0</v>
      </c>
      <c r="AM127" s="179">
        <f t="shared" si="143"/>
        <v>0</v>
      </c>
      <c r="AN127" s="179">
        <f t="shared" si="144"/>
        <v>0</v>
      </c>
      <c r="AO127" s="179">
        <f t="shared" si="145"/>
        <v>0</v>
      </c>
      <c r="AP127" s="179">
        <f t="shared" si="146"/>
        <v>0</v>
      </c>
      <c r="AQ127" s="179">
        <f t="shared" si="147"/>
        <v>0</v>
      </c>
      <c r="AR127" s="180">
        <f t="shared" si="148"/>
        <v>0</v>
      </c>
      <c r="AS127" s="181"/>
      <c r="AT127" s="166">
        <f t="shared" si="149"/>
        <v>0</v>
      </c>
      <c r="AU127" s="87">
        <f t="shared" si="150"/>
        <v>0</v>
      </c>
      <c r="AV127" s="87">
        <f t="shared" si="151"/>
        <v>0</v>
      </c>
      <c r="AW127" s="87">
        <f t="shared" si="152"/>
        <v>0</v>
      </c>
      <c r="AX127" s="87">
        <f t="shared" si="153"/>
        <v>0</v>
      </c>
      <c r="AY127" s="87">
        <f t="shared" si="154"/>
        <v>0</v>
      </c>
      <c r="AZ127" s="87">
        <f t="shared" si="155"/>
        <v>0</v>
      </c>
      <c r="BA127" s="87">
        <f t="shared" si="156"/>
        <v>0</v>
      </c>
      <c r="BB127" s="87">
        <f t="shared" si="157"/>
        <v>0</v>
      </c>
      <c r="BC127" s="157">
        <f t="shared" si="158"/>
        <v>0</v>
      </c>
      <c r="BD127" s="177"/>
      <c r="BE127" s="182" t="e" cm="1">
        <f t="array" ref="BE127">IF(AT127="no inundation",0,(_xlfn.XLOOKUP(AT127,Depths,_xlfn.XLOOKUP($G127,Structures,StructureDamages),,-1)+(AT127-MAX(IF(Depths&lt;AT127,Depths)))*(_xlfn.XLOOKUP(AT127,Depths,_xlfn.XLOOKUP($G127,Structures,StructureDamages),,1)-_xlfn.XLOOKUP(AT127,Depths,_xlfn.XLOOKUP($G127,Structures,StructureDamages),,-1))/(MIN(IF(Depths&gt;AT127,Depths))-MAX(IF(Depths&lt;AT127,Depths))))*$P127)</f>
        <v>#N/A</v>
      </c>
      <c r="BF127" s="183" t="e" cm="1">
        <f t="array" ref="BF127">IF(AU127="no inundation",0,(_xlfn.XLOOKUP(AU127,Depths,_xlfn.XLOOKUP($G127,Structures,StructureDamages),,-1)+(AU127-MAX(IF(Depths&lt;AU127,Depths)))*(_xlfn.XLOOKUP(AU127,Depths,_xlfn.XLOOKUP($G127,Structures,StructureDamages),,1)-_xlfn.XLOOKUP(AU127,Depths,_xlfn.XLOOKUP($G127,Structures,StructureDamages),,-1))/(MIN(IF(Depths&gt;AU127,Depths))-MAX(IF(Depths&lt;AU127,Depths))))*$P127)</f>
        <v>#N/A</v>
      </c>
      <c r="BG127" s="183" t="e" cm="1">
        <f t="array" ref="BG127">IF(AV127="no inundation",0,(_xlfn.XLOOKUP(AV127,Depths,_xlfn.XLOOKUP($G127,Structures,StructureDamages),,-1)+(AV127-MAX(IF(Depths&lt;AV127,Depths)))*(_xlfn.XLOOKUP(AV127,Depths,_xlfn.XLOOKUP($G127,Structures,StructureDamages),,1)-_xlfn.XLOOKUP(AV127,Depths,_xlfn.XLOOKUP($G127,Structures,StructureDamages),,-1))/(MIN(IF(Depths&gt;AV127,Depths))-MAX(IF(Depths&lt;AV127,Depths))))*$P127)</f>
        <v>#N/A</v>
      </c>
      <c r="BH127" s="183" t="e" cm="1">
        <f t="array" ref="BH127">IF(AW127="no inundation",0,(_xlfn.XLOOKUP(AW127,Depths,_xlfn.XLOOKUP($G127,Structures,StructureDamages),,-1)+(AW127-MAX(IF(Depths&lt;AW127,Depths)))*(_xlfn.XLOOKUP(AW127,Depths,_xlfn.XLOOKUP($G127,Structures,StructureDamages),,1)-_xlfn.XLOOKUP(AW127,Depths,_xlfn.XLOOKUP($G127,Structures,StructureDamages),,-1))/(MIN(IF(Depths&gt;AW127,Depths))-MAX(IF(Depths&lt;AW127,Depths))))*$P127)</f>
        <v>#N/A</v>
      </c>
      <c r="BI127" s="183" t="e" cm="1">
        <f t="array" ref="BI127">IF(AX127="no inundation",0,(_xlfn.XLOOKUP(AX127,Depths,_xlfn.XLOOKUP($G127,Structures,StructureDamages),,-1)+(AX127-MAX(IF(Depths&lt;AX127,Depths)))*(_xlfn.XLOOKUP(AX127,Depths,_xlfn.XLOOKUP($G127,Structures,StructureDamages),,1)-_xlfn.XLOOKUP(AX127,Depths,_xlfn.XLOOKUP($G127,Structures,StructureDamages),,-1))/(MIN(IF(Depths&gt;AX127,Depths))-MAX(IF(Depths&lt;AX127,Depths))))*$P127)</f>
        <v>#N/A</v>
      </c>
      <c r="BJ127" s="183" t="e" cm="1">
        <f t="array" ref="BJ127">IF(AY127="no inundation",0,(_xlfn.XLOOKUP(AY127,Depths,_xlfn.XLOOKUP($G127,Structures,StructureDamages),,-1)+(AY127-MAX(IF(Depths&lt;AY127,Depths)))*(_xlfn.XLOOKUP(AY127,Depths,_xlfn.XLOOKUP($G127,Structures,StructureDamages),,1)-_xlfn.XLOOKUP(AY127,Depths,_xlfn.XLOOKUP($G127,Structures,StructureDamages),,-1))/(MIN(IF(Depths&gt;AY127,Depths))-MAX(IF(Depths&lt;AY127,Depths))))*$P127)</f>
        <v>#N/A</v>
      </c>
      <c r="BK127" s="183" t="e" cm="1">
        <f t="array" ref="BK127">IF(AZ127="no inundation",0,(_xlfn.XLOOKUP(AZ127,Depths,_xlfn.XLOOKUP($G127,Structures,StructureDamages),,-1)+(AZ127-MAX(IF(Depths&lt;AZ127,Depths)))*(_xlfn.XLOOKUP(AZ127,Depths,_xlfn.XLOOKUP($G127,Structures,StructureDamages),,1)-_xlfn.XLOOKUP(AZ127,Depths,_xlfn.XLOOKUP($G127,Structures,StructureDamages),,-1))/(MIN(IF(Depths&gt;AZ127,Depths))-MAX(IF(Depths&lt;AZ127,Depths))))*$P127)</f>
        <v>#N/A</v>
      </c>
      <c r="BL127" s="183" t="e" cm="1">
        <f t="array" ref="BL127">IF(BA127="no inundation",0,(_xlfn.XLOOKUP(BA127,Depths,_xlfn.XLOOKUP($G127,Structures,StructureDamages),,-1)+(BA127-MAX(IF(Depths&lt;BA127,Depths)))*(_xlfn.XLOOKUP(BA127,Depths,_xlfn.XLOOKUP($G127,Structures,StructureDamages),,1)-_xlfn.XLOOKUP(BA127,Depths,_xlfn.XLOOKUP($G127,Structures,StructureDamages),,-1))/(MIN(IF(Depths&gt;BA127,Depths))-MAX(IF(Depths&lt;BA127,Depths))))*$P127)</f>
        <v>#N/A</v>
      </c>
      <c r="BM127" s="183" t="e" cm="1">
        <f t="array" ref="BM127">IF(BB127="no inundation",0,(_xlfn.XLOOKUP(BB127,Depths,_xlfn.XLOOKUP($G127,Structures,StructureDamages),,-1)+(BB127-MAX(IF(Depths&lt;BB127,Depths)))*(_xlfn.XLOOKUP(BB127,Depths,_xlfn.XLOOKUP($G127,Structures,StructureDamages),,1)-_xlfn.XLOOKUP(BB127,Depths,_xlfn.XLOOKUP($G127,Structures,StructureDamages),,-1))/(MIN(IF(Depths&gt;BB127,Depths))-MAX(IF(Depths&lt;BB127,Depths))))*$P127)</f>
        <v>#N/A</v>
      </c>
      <c r="BN127" s="184" t="e" cm="1">
        <f t="array" ref="BN127">IF(BC127="no inundation",0,(_xlfn.XLOOKUP(BC127,Depths,_xlfn.XLOOKUP($G127,Structures,StructureDamages),,-1)+(BC127-MAX(IF(Depths&lt;BC127,Depths)))*(_xlfn.XLOOKUP(BC127,Depths,_xlfn.XLOOKUP($G127,Structures,StructureDamages),,1)-_xlfn.XLOOKUP(BC127,Depths,_xlfn.XLOOKUP($G127,Structures,StructureDamages),,-1))/(MIN(IF(Depths&gt;BC127,Depths))-MAX(IF(Depths&lt;BC127,Depths))))*$P127)</f>
        <v>#N/A</v>
      </c>
      <c r="BO127" s="185"/>
      <c r="BP127" s="182" t="e" cm="1">
        <f t="array" ref="BP127">IF(AT127="no inundation",0,(_xlfn.XLOOKUP(AT127,Depths,_xlfn.XLOOKUP($G127,Structures,ContentDamages),,-1)+(AT127-MAX(IF(Depths&lt;AT127,Depths)))*(_xlfn.XLOOKUP(AT127,Depths,_xlfn.XLOOKUP($G127,Structures,ContentDamages),,1)-_xlfn.XLOOKUP(AT127,Depths,_xlfn.XLOOKUP($G127,Structures,ContentDamages),,-1))/(MIN(IF(Depths&gt;AT127,Depths))-MAX(IF(Depths&lt;AT127,Depths))))*$R127)</f>
        <v>#N/A</v>
      </c>
      <c r="BQ127" s="183" t="e" cm="1">
        <f t="array" ref="BQ127">IF(AU127="no inundation",0,(_xlfn.XLOOKUP(AU127,Depths,_xlfn.XLOOKUP($G127,Structures,ContentDamages),,-1)+(AU127-MAX(IF(Depths&lt;AU127,Depths)))*(_xlfn.XLOOKUP(AU127,Depths,_xlfn.XLOOKUP($G127,Structures,ContentDamages),,1)-_xlfn.XLOOKUP(AU127,Depths,_xlfn.XLOOKUP($G127,Structures,ContentDamages),,-1))/(MIN(IF(Depths&gt;AU127,Depths))-MAX(IF(Depths&lt;AU127,Depths))))*$R127)</f>
        <v>#N/A</v>
      </c>
      <c r="BR127" s="183" t="e" cm="1">
        <f t="array" ref="BR127">IF(AV127="no inundation",0,(_xlfn.XLOOKUP(AV127,Depths,_xlfn.XLOOKUP($G127,Structures,ContentDamages),,-1)+(AV127-MAX(IF(Depths&lt;AV127,Depths)))*(_xlfn.XLOOKUP(AV127,Depths,_xlfn.XLOOKUP($G127,Structures,ContentDamages),,1)-_xlfn.XLOOKUP(AV127,Depths,_xlfn.XLOOKUP($G127,Structures,ContentDamages),,-1))/(MIN(IF(Depths&gt;AV127,Depths))-MAX(IF(Depths&lt;AV127,Depths))))*$R127)</f>
        <v>#N/A</v>
      </c>
      <c r="BS127" s="183" t="e" cm="1">
        <f t="array" ref="BS127">IF(AW127="no inundation",0,(_xlfn.XLOOKUP(AW127,Depths,_xlfn.XLOOKUP($G127,Structures,ContentDamages),,-1)+(AW127-MAX(IF(Depths&lt;AW127,Depths)))*(_xlfn.XLOOKUP(AW127,Depths,_xlfn.XLOOKUP($G127,Structures,ContentDamages),,1)-_xlfn.XLOOKUP(AW127,Depths,_xlfn.XLOOKUP($G127,Structures,ContentDamages),,-1))/(MIN(IF(Depths&gt;AW127,Depths))-MAX(IF(Depths&lt;AW127,Depths))))*$R127)</f>
        <v>#N/A</v>
      </c>
      <c r="BT127" s="183" t="e" cm="1">
        <f t="array" ref="BT127">IF(AX127="no inundation",0,(_xlfn.XLOOKUP(AX127,Depths,_xlfn.XLOOKUP($G127,Structures,ContentDamages),,-1)+(AX127-MAX(IF(Depths&lt;AX127,Depths)))*(_xlfn.XLOOKUP(AX127,Depths,_xlfn.XLOOKUP($G127,Structures,ContentDamages),,1)-_xlfn.XLOOKUP(AX127,Depths,_xlfn.XLOOKUP($G127,Structures,ContentDamages),,-1))/(MIN(IF(Depths&gt;AX127,Depths))-MAX(IF(Depths&lt;AX127,Depths))))*$R127)</f>
        <v>#N/A</v>
      </c>
      <c r="BU127" s="183" t="e" cm="1">
        <f t="array" ref="BU127">IF(AY127="no inundation",0,(_xlfn.XLOOKUP(AY127,Depths,_xlfn.XLOOKUP($G127,Structures,ContentDamages),,-1)+(AY127-MAX(IF(Depths&lt;AY127,Depths)))*(_xlfn.XLOOKUP(AY127,Depths,_xlfn.XLOOKUP($G127,Structures,ContentDamages),,1)-_xlfn.XLOOKUP(AY127,Depths,_xlfn.XLOOKUP($G127,Structures,ContentDamages),,-1))/(MIN(IF(Depths&gt;AY127,Depths))-MAX(IF(Depths&lt;AY127,Depths))))*$R127)</f>
        <v>#N/A</v>
      </c>
      <c r="BV127" s="183" t="e" cm="1">
        <f t="array" ref="BV127">IF(AZ127="no inundation",0,(_xlfn.XLOOKUP(AZ127,Depths,_xlfn.XLOOKUP($G127,Structures,ContentDamages),,-1)+(AZ127-MAX(IF(Depths&lt;AZ127,Depths)))*(_xlfn.XLOOKUP(AZ127,Depths,_xlfn.XLOOKUP($G127,Structures,ContentDamages),,1)-_xlfn.XLOOKUP(AZ127,Depths,_xlfn.XLOOKUP($G127,Structures,ContentDamages),,-1))/(MIN(IF(Depths&gt;AZ127,Depths))-MAX(IF(Depths&lt;AZ127,Depths))))*$R127)</f>
        <v>#N/A</v>
      </c>
      <c r="BW127" s="183" t="e" cm="1">
        <f t="array" ref="BW127">IF(BA127="no inundation",0,(_xlfn.XLOOKUP(BA127,Depths,_xlfn.XLOOKUP($G127,Structures,ContentDamages),,-1)+(BA127-MAX(IF(Depths&lt;BA127,Depths)))*(_xlfn.XLOOKUP(BA127,Depths,_xlfn.XLOOKUP($G127,Structures,ContentDamages),,1)-_xlfn.XLOOKUP(BA127,Depths,_xlfn.XLOOKUP($G127,Structures,ContentDamages),,-1))/(MIN(IF(Depths&gt;BA127,Depths))-MAX(IF(Depths&lt;BA127,Depths))))*$R127)</f>
        <v>#N/A</v>
      </c>
      <c r="BX127" s="183" t="e" cm="1">
        <f t="array" ref="BX127">IF(BB127="no inundation",0,(_xlfn.XLOOKUP(BB127,Depths,_xlfn.XLOOKUP($G127,Structures,ContentDamages),,-1)+(BB127-MAX(IF(Depths&lt;BB127,Depths)))*(_xlfn.XLOOKUP(BB127,Depths,_xlfn.XLOOKUP($G127,Structures,ContentDamages),,1)-_xlfn.XLOOKUP(BB127,Depths,_xlfn.XLOOKUP($G127,Structures,ContentDamages),,-1))/(MIN(IF(Depths&gt;BB127,Depths))-MAX(IF(Depths&lt;BB127,Depths))))*$R127)</f>
        <v>#N/A</v>
      </c>
      <c r="BY127" s="183" t="e" cm="1">
        <f t="array" ref="BY127">IF(BC127="no inundation",0,(_xlfn.XLOOKUP(BC127,Depths,_xlfn.XLOOKUP($G127,Structures,ContentDamages),,-1)+(BC127-MAX(IF(Depths&lt;BC127,Depths)))*(_xlfn.XLOOKUP(BC127,Depths,_xlfn.XLOOKUP($G127,Structures,ContentDamages),,1)-_xlfn.XLOOKUP(BC127,Depths,_xlfn.XLOOKUP($G127,Structures,ContentDamages),,-1))/(MIN(IF(Depths&gt;BC127,Depths))-MAX(IF(Depths&lt;BC127,Depths))))*$R127)</f>
        <v>#N/A</v>
      </c>
      <c r="BZ127" s="181"/>
      <c r="CA127" s="182" t="e">
        <f t="shared" si="128"/>
        <v>#N/A</v>
      </c>
      <c r="CB127" s="183" t="e">
        <f t="shared" si="129"/>
        <v>#N/A</v>
      </c>
      <c r="CC127" s="183" t="e">
        <f t="shared" si="130"/>
        <v>#N/A</v>
      </c>
      <c r="CD127" s="183" t="e">
        <f t="shared" si="131"/>
        <v>#N/A</v>
      </c>
      <c r="CE127" s="183" t="e">
        <f t="shared" si="132"/>
        <v>#N/A</v>
      </c>
      <c r="CF127" s="183" t="e">
        <f t="shared" si="133"/>
        <v>#N/A</v>
      </c>
      <c r="CG127" s="183" t="e">
        <f t="shared" si="134"/>
        <v>#N/A</v>
      </c>
      <c r="CH127" s="183" t="e">
        <f t="shared" si="135"/>
        <v>#N/A</v>
      </c>
      <c r="CI127" s="183" t="e">
        <f t="shared" si="136"/>
        <v>#N/A</v>
      </c>
      <c r="CJ127" s="184" t="e">
        <f t="shared" si="137"/>
        <v>#N/A</v>
      </c>
      <c r="CK127" s="177"/>
    </row>
    <row r="128" spans="5:89" ht="16.5" customHeight="1" x14ac:dyDescent="0.35">
      <c r="E128" s="33" t="s">
        <v>3</v>
      </c>
      <c r="F128" s="35" t="s">
        <v>3</v>
      </c>
      <c r="G128" s="10" t="s">
        <v>200</v>
      </c>
      <c r="H128" s="11" t="s">
        <v>200</v>
      </c>
      <c r="I128" s="12"/>
      <c r="J128" s="14"/>
      <c r="K128" s="26"/>
      <c r="L128" s="12"/>
      <c r="M128" s="14"/>
      <c r="N128" s="138"/>
      <c r="O128" s="140"/>
      <c r="P128" s="195">
        <f t="shared" si="106"/>
        <v>0</v>
      </c>
      <c r="Q128" s="20" t="e">
        <f>_xlfn.XLOOKUP(G128,'Content to Structure Ratios'!$D$3:$D$55,'Content to Structure Ratios'!$E$3:$E$55)</f>
        <v>#N/A</v>
      </c>
      <c r="R128" s="183" t="e">
        <f t="shared" si="107"/>
        <v>#N/A</v>
      </c>
      <c r="S128" s="13"/>
      <c r="T128" s="14"/>
      <c r="U128" s="15"/>
      <c r="V128" s="179">
        <f t="shared" si="138"/>
        <v>0</v>
      </c>
      <c r="W128" s="192"/>
      <c r="X128" s="22"/>
      <c r="Y128" s="16"/>
      <c r="Z128" s="16"/>
      <c r="AA128" s="16"/>
      <c r="AB128" s="16"/>
      <c r="AC128" s="16"/>
      <c r="AD128" s="16"/>
      <c r="AE128" s="16"/>
      <c r="AF128" s="16"/>
      <c r="AG128" s="16"/>
      <c r="AH128" s="177"/>
      <c r="AI128" s="178">
        <f t="shared" si="140"/>
        <v>0</v>
      </c>
      <c r="AJ128" s="179">
        <f t="shared" si="139"/>
        <v>0</v>
      </c>
      <c r="AK128" s="179">
        <f t="shared" si="141"/>
        <v>0</v>
      </c>
      <c r="AL128" s="179">
        <f t="shared" si="142"/>
        <v>0</v>
      </c>
      <c r="AM128" s="179">
        <f t="shared" si="143"/>
        <v>0</v>
      </c>
      <c r="AN128" s="179">
        <f t="shared" si="144"/>
        <v>0</v>
      </c>
      <c r="AO128" s="179">
        <f t="shared" si="145"/>
        <v>0</v>
      </c>
      <c r="AP128" s="179">
        <f t="shared" si="146"/>
        <v>0</v>
      </c>
      <c r="AQ128" s="179">
        <f t="shared" si="147"/>
        <v>0</v>
      </c>
      <c r="AR128" s="180">
        <f t="shared" si="148"/>
        <v>0</v>
      </c>
      <c r="AS128" s="181"/>
      <c r="AT128" s="166">
        <f t="shared" si="149"/>
        <v>0</v>
      </c>
      <c r="AU128" s="87">
        <f t="shared" si="150"/>
        <v>0</v>
      </c>
      <c r="AV128" s="87">
        <f t="shared" si="151"/>
        <v>0</v>
      </c>
      <c r="AW128" s="87">
        <f t="shared" si="152"/>
        <v>0</v>
      </c>
      <c r="AX128" s="87">
        <f t="shared" si="153"/>
        <v>0</v>
      </c>
      <c r="AY128" s="87">
        <f t="shared" si="154"/>
        <v>0</v>
      </c>
      <c r="AZ128" s="87">
        <f t="shared" si="155"/>
        <v>0</v>
      </c>
      <c r="BA128" s="87">
        <f t="shared" si="156"/>
        <v>0</v>
      </c>
      <c r="BB128" s="87">
        <f t="shared" si="157"/>
        <v>0</v>
      </c>
      <c r="BC128" s="157">
        <f t="shared" si="158"/>
        <v>0</v>
      </c>
      <c r="BD128" s="177"/>
      <c r="BE128" s="182" t="e" cm="1">
        <f t="array" ref="BE128">IF(AT128="no inundation",0,(_xlfn.XLOOKUP(AT128,Depths,_xlfn.XLOOKUP($G128,Structures,StructureDamages),,-1)+(AT128-MAX(IF(Depths&lt;AT128,Depths)))*(_xlfn.XLOOKUP(AT128,Depths,_xlfn.XLOOKUP($G128,Structures,StructureDamages),,1)-_xlfn.XLOOKUP(AT128,Depths,_xlfn.XLOOKUP($G128,Structures,StructureDamages),,-1))/(MIN(IF(Depths&gt;AT128,Depths))-MAX(IF(Depths&lt;AT128,Depths))))*$P128)</f>
        <v>#N/A</v>
      </c>
      <c r="BF128" s="183" t="e" cm="1">
        <f t="array" ref="BF128">IF(AU128="no inundation",0,(_xlfn.XLOOKUP(AU128,Depths,_xlfn.XLOOKUP($G128,Structures,StructureDamages),,-1)+(AU128-MAX(IF(Depths&lt;AU128,Depths)))*(_xlfn.XLOOKUP(AU128,Depths,_xlfn.XLOOKUP($G128,Structures,StructureDamages),,1)-_xlfn.XLOOKUP(AU128,Depths,_xlfn.XLOOKUP($G128,Structures,StructureDamages),,-1))/(MIN(IF(Depths&gt;AU128,Depths))-MAX(IF(Depths&lt;AU128,Depths))))*$P128)</f>
        <v>#N/A</v>
      </c>
      <c r="BG128" s="183" t="e" cm="1">
        <f t="array" ref="BG128">IF(AV128="no inundation",0,(_xlfn.XLOOKUP(AV128,Depths,_xlfn.XLOOKUP($G128,Structures,StructureDamages),,-1)+(AV128-MAX(IF(Depths&lt;AV128,Depths)))*(_xlfn.XLOOKUP(AV128,Depths,_xlfn.XLOOKUP($G128,Structures,StructureDamages),,1)-_xlfn.XLOOKUP(AV128,Depths,_xlfn.XLOOKUP($G128,Structures,StructureDamages),,-1))/(MIN(IF(Depths&gt;AV128,Depths))-MAX(IF(Depths&lt;AV128,Depths))))*$P128)</f>
        <v>#N/A</v>
      </c>
      <c r="BH128" s="183" t="e" cm="1">
        <f t="array" ref="BH128">IF(AW128="no inundation",0,(_xlfn.XLOOKUP(AW128,Depths,_xlfn.XLOOKUP($G128,Structures,StructureDamages),,-1)+(AW128-MAX(IF(Depths&lt;AW128,Depths)))*(_xlfn.XLOOKUP(AW128,Depths,_xlfn.XLOOKUP($G128,Structures,StructureDamages),,1)-_xlfn.XLOOKUP(AW128,Depths,_xlfn.XLOOKUP($G128,Structures,StructureDamages),,-1))/(MIN(IF(Depths&gt;AW128,Depths))-MAX(IF(Depths&lt;AW128,Depths))))*$P128)</f>
        <v>#N/A</v>
      </c>
      <c r="BI128" s="183" t="e" cm="1">
        <f t="array" ref="BI128">IF(AX128="no inundation",0,(_xlfn.XLOOKUP(AX128,Depths,_xlfn.XLOOKUP($G128,Structures,StructureDamages),,-1)+(AX128-MAX(IF(Depths&lt;AX128,Depths)))*(_xlfn.XLOOKUP(AX128,Depths,_xlfn.XLOOKUP($G128,Structures,StructureDamages),,1)-_xlfn.XLOOKUP(AX128,Depths,_xlfn.XLOOKUP($G128,Structures,StructureDamages),,-1))/(MIN(IF(Depths&gt;AX128,Depths))-MAX(IF(Depths&lt;AX128,Depths))))*$P128)</f>
        <v>#N/A</v>
      </c>
      <c r="BJ128" s="183" t="e" cm="1">
        <f t="array" ref="BJ128">IF(AY128="no inundation",0,(_xlfn.XLOOKUP(AY128,Depths,_xlfn.XLOOKUP($G128,Structures,StructureDamages),,-1)+(AY128-MAX(IF(Depths&lt;AY128,Depths)))*(_xlfn.XLOOKUP(AY128,Depths,_xlfn.XLOOKUP($G128,Structures,StructureDamages),,1)-_xlfn.XLOOKUP(AY128,Depths,_xlfn.XLOOKUP($G128,Structures,StructureDamages),,-1))/(MIN(IF(Depths&gt;AY128,Depths))-MAX(IF(Depths&lt;AY128,Depths))))*$P128)</f>
        <v>#N/A</v>
      </c>
      <c r="BK128" s="183" t="e" cm="1">
        <f t="array" ref="BK128">IF(AZ128="no inundation",0,(_xlfn.XLOOKUP(AZ128,Depths,_xlfn.XLOOKUP($G128,Structures,StructureDamages),,-1)+(AZ128-MAX(IF(Depths&lt;AZ128,Depths)))*(_xlfn.XLOOKUP(AZ128,Depths,_xlfn.XLOOKUP($G128,Structures,StructureDamages),,1)-_xlfn.XLOOKUP(AZ128,Depths,_xlfn.XLOOKUP($G128,Structures,StructureDamages),,-1))/(MIN(IF(Depths&gt;AZ128,Depths))-MAX(IF(Depths&lt;AZ128,Depths))))*$P128)</f>
        <v>#N/A</v>
      </c>
      <c r="BL128" s="183" t="e" cm="1">
        <f t="array" ref="BL128">IF(BA128="no inundation",0,(_xlfn.XLOOKUP(BA128,Depths,_xlfn.XLOOKUP($G128,Structures,StructureDamages),,-1)+(BA128-MAX(IF(Depths&lt;BA128,Depths)))*(_xlfn.XLOOKUP(BA128,Depths,_xlfn.XLOOKUP($G128,Structures,StructureDamages),,1)-_xlfn.XLOOKUP(BA128,Depths,_xlfn.XLOOKUP($G128,Structures,StructureDamages),,-1))/(MIN(IF(Depths&gt;BA128,Depths))-MAX(IF(Depths&lt;BA128,Depths))))*$P128)</f>
        <v>#N/A</v>
      </c>
      <c r="BM128" s="183" t="e" cm="1">
        <f t="array" ref="BM128">IF(BB128="no inundation",0,(_xlfn.XLOOKUP(BB128,Depths,_xlfn.XLOOKUP($G128,Structures,StructureDamages),,-1)+(BB128-MAX(IF(Depths&lt;BB128,Depths)))*(_xlfn.XLOOKUP(BB128,Depths,_xlfn.XLOOKUP($G128,Structures,StructureDamages),,1)-_xlfn.XLOOKUP(BB128,Depths,_xlfn.XLOOKUP($G128,Structures,StructureDamages),,-1))/(MIN(IF(Depths&gt;BB128,Depths))-MAX(IF(Depths&lt;BB128,Depths))))*$P128)</f>
        <v>#N/A</v>
      </c>
      <c r="BN128" s="184" t="e" cm="1">
        <f t="array" ref="BN128">IF(BC128="no inundation",0,(_xlfn.XLOOKUP(BC128,Depths,_xlfn.XLOOKUP($G128,Structures,StructureDamages),,-1)+(BC128-MAX(IF(Depths&lt;BC128,Depths)))*(_xlfn.XLOOKUP(BC128,Depths,_xlfn.XLOOKUP($G128,Structures,StructureDamages),,1)-_xlfn.XLOOKUP(BC128,Depths,_xlfn.XLOOKUP($G128,Structures,StructureDamages),,-1))/(MIN(IF(Depths&gt;BC128,Depths))-MAX(IF(Depths&lt;BC128,Depths))))*$P128)</f>
        <v>#N/A</v>
      </c>
      <c r="BO128" s="185"/>
      <c r="BP128" s="182" t="e" cm="1">
        <f t="array" ref="BP128">IF(AT128="no inundation",0,(_xlfn.XLOOKUP(AT128,Depths,_xlfn.XLOOKUP($G128,Structures,ContentDamages),,-1)+(AT128-MAX(IF(Depths&lt;AT128,Depths)))*(_xlfn.XLOOKUP(AT128,Depths,_xlfn.XLOOKUP($G128,Structures,ContentDamages),,1)-_xlfn.XLOOKUP(AT128,Depths,_xlfn.XLOOKUP($G128,Structures,ContentDamages),,-1))/(MIN(IF(Depths&gt;AT128,Depths))-MAX(IF(Depths&lt;AT128,Depths))))*$R128)</f>
        <v>#N/A</v>
      </c>
      <c r="BQ128" s="183" t="e" cm="1">
        <f t="array" ref="BQ128">IF(AU128="no inundation",0,(_xlfn.XLOOKUP(AU128,Depths,_xlfn.XLOOKUP($G128,Structures,ContentDamages),,-1)+(AU128-MAX(IF(Depths&lt;AU128,Depths)))*(_xlfn.XLOOKUP(AU128,Depths,_xlfn.XLOOKUP($G128,Structures,ContentDamages),,1)-_xlfn.XLOOKUP(AU128,Depths,_xlfn.XLOOKUP($G128,Structures,ContentDamages),,-1))/(MIN(IF(Depths&gt;AU128,Depths))-MAX(IF(Depths&lt;AU128,Depths))))*$R128)</f>
        <v>#N/A</v>
      </c>
      <c r="BR128" s="183" t="e" cm="1">
        <f t="array" ref="BR128">IF(AV128="no inundation",0,(_xlfn.XLOOKUP(AV128,Depths,_xlfn.XLOOKUP($G128,Structures,ContentDamages),,-1)+(AV128-MAX(IF(Depths&lt;AV128,Depths)))*(_xlfn.XLOOKUP(AV128,Depths,_xlfn.XLOOKUP($G128,Structures,ContentDamages),,1)-_xlfn.XLOOKUP(AV128,Depths,_xlfn.XLOOKUP($G128,Structures,ContentDamages),,-1))/(MIN(IF(Depths&gt;AV128,Depths))-MAX(IF(Depths&lt;AV128,Depths))))*$R128)</f>
        <v>#N/A</v>
      </c>
      <c r="BS128" s="183" t="e" cm="1">
        <f t="array" ref="BS128">IF(AW128="no inundation",0,(_xlfn.XLOOKUP(AW128,Depths,_xlfn.XLOOKUP($G128,Structures,ContentDamages),,-1)+(AW128-MAX(IF(Depths&lt;AW128,Depths)))*(_xlfn.XLOOKUP(AW128,Depths,_xlfn.XLOOKUP($G128,Structures,ContentDamages),,1)-_xlfn.XLOOKUP(AW128,Depths,_xlfn.XLOOKUP($G128,Structures,ContentDamages),,-1))/(MIN(IF(Depths&gt;AW128,Depths))-MAX(IF(Depths&lt;AW128,Depths))))*$R128)</f>
        <v>#N/A</v>
      </c>
      <c r="BT128" s="183" t="e" cm="1">
        <f t="array" ref="BT128">IF(AX128="no inundation",0,(_xlfn.XLOOKUP(AX128,Depths,_xlfn.XLOOKUP($G128,Structures,ContentDamages),,-1)+(AX128-MAX(IF(Depths&lt;AX128,Depths)))*(_xlfn.XLOOKUP(AX128,Depths,_xlfn.XLOOKUP($G128,Structures,ContentDamages),,1)-_xlfn.XLOOKUP(AX128,Depths,_xlfn.XLOOKUP($G128,Structures,ContentDamages),,-1))/(MIN(IF(Depths&gt;AX128,Depths))-MAX(IF(Depths&lt;AX128,Depths))))*$R128)</f>
        <v>#N/A</v>
      </c>
      <c r="BU128" s="183" t="e" cm="1">
        <f t="array" ref="BU128">IF(AY128="no inundation",0,(_xlfn.XLOOKUP(AY128,Depths,_xlfn.XLOOKUP($G128,Structures,ContentDamages),,-1)+(AY128-MAX(IF(Depths&lt;AY128,Depths)))*(_xlfn.XLOOKUP(AY128,Depths,_xlfn.XLOOKUP($G128,Structures,ContentDamages),,1)-_xlfn.XLOOKUP(AY128,Depths,_xlfn.XLOOKUP($G128,Structures,ContentDamages),,-1))/(MIN(IF(Depths&gt;AY128,Depths))-MAX(IF(Depths&lt;AY128,Depths))))*$R128)</f>
        <v>#N/A</v>
      </c>
      <c r="BV128" s="183" t="e" cm="1">
        <f t="array" ref="BV128">IF(AZ128="no inundation",0,(_xlfn.XLOOKUP(AZ128,Depths,_xlfn.XLOOKUP($G128,Structures,ContentDamages),,-1)+(AZ128-MAX(IF(Depths&lt;AZ128,Depths)))*(_xlfn.XLOOKUP(AZ128,Depths,_xlfn.XLOOKUP($G128,Structures,ContentDamages),,1)-_xlfn.XLOOKUP(AZ128,Depths,_xlfn.XLOOKUP($G128,Structures,ContentDamages),,-1))/(MIN(IF(Depths&gt;AZ128,Depths))-MAX(IF(Depths&lt;AZ128,Depths))))*$R128)</f>
        <v>#N/A</v>
      </c>
      <c r="BW128" s="183" t="e" cm="1">
        <f t="array" ref="BW128">IF(BA128="no inundation",0,(_xlfn.XLOOKUP(BA128,Depths,_xlfn.XLOOKUP($G128,Structures,ContentDamages),,-1)+(BA128-MAX(IF(Depths&lt;BA128,Depths)))*(_xlfn.XLOOKUP(BA128,Depths,_xlfn.XLOOKUP($G128,Structures,ContentDamages),,1)-_xlfn.XLOOKUP(BA128,Depths,_xlfn.XLOOKUP($G128,Structures,ContentDamages),,-1))/(MIN(IF(Depths&gt;BA128,Depths))-MAX(IF(Depths&lt;BA128,Depths))))*$R128)</f>
        <v>#N/A</v>
      </c>
      <c r="BX128" s="183" t="e" cm="1">
        <f t="array" ref="BX128">IF(BB128="no inundation",0,(_xlfn.XLOOKUP(BB128,Depths,_xlfn.XLOOKUP($G128,Structures,ContentDamages),,-1)+(BB128-MAX(IF(Depths&lt;BB128,Depths)))*(_xlfn.XLOOKUP(BB128,Depths,_xlfn.XLOOKUP($G128,Structures,ContentDamages),,1)-_xlfn.XLOOKUP(BB128,Depths,_xlfn.XLOOKUP($G128,Structures,ContentDamages),,-1))/(MIN(IF(Depths&gt;BB128,Depths))-MAX(IF(Depths&lt;BB128,Depths))))*$R128)</f>
        <v>#N/A</v>
      </c>
      <c r="BY128" s="183" t="e" cm="1">
        <f t="array" ref="BY128">IF(BC128="no inundation",0,(_xlfn.XLOOKUP(BC128,Depths,_xlfn.XLOOKUP($G128,Structures,ContentDamages),,-1)+(BC128-MAX(IF(Depths&lt;BC128,Depths)))*(_xlfn.XLOOKUP(BC128,Depths,_xlfn.XLOOKUP($G128,Structures,ContentDamages),,1)-_xlfn.XLOOKUP(BC128,Depths,_xlfn.XLOOKUP($G128,Structures,ContentDamages),,-1))/(MIN(IF(Depths&gt;BC128,Depths))-MAX(IF(Depths&lt;BC128,Depths))))*$R128)</f>
        <v>#N/A</v>
      </c>
      <c r="BZ128" s="181"/>
      <c r="CA128" s="182" t="e">
        <f t="shared" si="128"/>
        <v>#N/A</v>
      </c>
      <c r="CB128" s="183" t="e">
        <f t="shared" si="129"/>
        <v>#N/A</v>
      </c>
      <c r="CC128" s="183" t="e">
        <f t="shared" si="130"/>
        <v>#N/A</v>
      </c>
      <c r="CD128" s="183" t="e">
        <f t="shared" si="131"/>
        <v>#N/A</v>
      </c>
      <c r="CE128" s="183" t="e">
        <f t="shared" si="132"/>
        <v>#N/A</v>
      </c>
      <c r="CF128" s="183" t="e">
        <f t="shared" si="133"/>
        <v>#N/A</v>
      </c>
      <c r="CG128" s="183" t="e">
        <f t="shared" si="134"/>
        <v>#N/A</v>
      </c>
      <c r="CH128" s="183" t="e">
        <f t="shared" si="135"/>
        <v>#N/A</v>
      </c>
      <c r="CI128" s="183" t="e">
        <f t="shared" si="136"/>
        <v>#N/A</v>
      </c>
      <c r="CJ128" s="184" t="e">
        <f t="shared" si="137"/>
        <v>#N/A</v>
      </c>
      <c r="CK128" s="177"/>
    </row>
    <row r="129" spans="5:89" ht="16.5" customHeight="1" x14ac:dyDescent="0.35">
      <c r="E129" s="33" t="s">
        <v>3</v>
      </c>
      <c r="F129" s="35" t="s">
        <v>3</v>
      </c>
      <c r="G129" s="10" t="s">
        <v>200</v>
      </c>
      <c r="H129" s="11" t="s">
        <v>200</v>
      </c>
      <c r="I129" s="12"/>
      <c r="J129" s="14"/>
      <c r="K129" s="26"/>
      <c r="L129" s="12"/>
      <c r="M129" s="14"/>
      <c r="N129" s="138"/>
      <c r="O129" s="140"/>
      <c r="P129" s="195">
        <f t="shared" si="106"/>
        <v>0</v>
      </c>
      <c r="Q129" s="20" t="e">
        <f>_xlfn.XLOOKUP(G129,'Content to Structure Ratios'!$D$3:$D$55,'Content to Structure Ratios'!$E$3:$E$55)</f>
        <v>#N/A</v>
      </c>
      <c r="R129" s="183" t="e">
        <f t="shared" si="107"/>
        <v>#N/A</v>
      </c>
      <c r="S129" s="13"/>
      <c r="T129" s="14"/>
      <c r="U129" s="15"/>
      <c r="V129" s="179">
        <f t="shared" si="138"/>
        <v>0</v>
      </c>
      <c r="W129" s="192"/>
      <c r="X129" s="22"/>
      <c r="Y129" s="16"/>
      <c r="Z129" s="16"/>
      <c r="AA129" s="16"/>
      <c r="AB129" s="16"/>
      <c r="AC129" s="16"/>
      <c r="AD129" s="16"/>
      <c r="AE129" s="16"/>
      <c r="AF129" s="16"/>
      <c r="AG129" s="16"/>
      <c r="AH129" s="177"/>
      <c r="AI129" s="178">
        <f t="shared" si="140"/>
        <v>0</v>
      </c>
      <c r="AJ129" s="179">
        <f t="shared" si="139"/>
        <v>0</v>
      </c>
      <c r="AK129" s="179">
        <f t="shared" si="141"/>
        <v>0</v>
      </c>
      <c r="AL129" s="179">
        <f t="shared" si="142"/>
        <v>0</v>
      </c>
      <c r="AM129" s="179">
        <f t="shared" si="143"/>
        <v>0</v>
      </c>
      <c r="AN129" s="179">
        <f t="shared" si="144"/>
        <v>0</v>
      </c>
      <c r="AO129" s="179">
        <f t="shared" si="145"/>
        <v>0</v>
      </c>
      <c r="AP129" s="179">
        <f t="shared" si="146"/>
        <v>0</v>
      </c>
      <c r="AQ129" s="179">
        <f t="shared" si="147"/>
        <v>0</v>
      </c>
      <c r="AR129" s="180">
        <f t="shared" si="148"/>
        <v>0</v>
      </c>
      <c r="AS129" s="181"/>
      <c r="AT129" s="166">
        <f t="shared" si="149"/>
        <v>0</v>
      </c>
      <c r="AU129" s="87">
        <f t="shared" si="150"/>
        <v>0</v>
      </c>
      <c r="AV129" s="87">
        <f t="shared" si="151"/>
        <v>0</v>
      </c>
      <c r="AW129" s="87">
        <f t="shared" si="152"/>
        <v>0</v>
      </c>
      <c r="AX129" s="87">
        <f t="shared" si="153"/>
        <v>0</v>
      </c>
      <c r="AY129" s="87">
        <f t="shared" si="154"/>
        <v>0</v>
      </c>
      <c r="AZ129" s="87">
        <f t="shared" si="155"/>
        <v>0</v>
      </c>
      <c r="BA129" s="87">
        <f t="shared" si="156"/>
        <v>0</v>
      </c>
      <c r="BB129" s="87">
        <f t="shared" si="157"/>
        <v>0</v>
      </c>
      <c r="BC129" s="157">
        <f t="shared" si="158"/>
        <v>0</v>
      </c>
      <c r="BD129" s="177"/>
      <c r="BE129" s="182" t="e" cm="1">
        <f t="array" ref="BE129">IF(AT129="no inundation",0,(_xlfn.XLOOKUP(AT129,Depths,_xlfn.XLOOKUP($G129,Structures,StructureDamages),,-1)+(AT129-MAX(IF(Depths&lt;AT129,Depths)))*(_xlfn.XLOOKUP(AT129,Depths,_xlfn.XLOOKUP($G129,Structures,StructureDamages),,1)-_xlfn.XLOOKUP(AT129,Depths,_xlfn.XLOOKUP($G129,Structures,StructureDamages),,-1))/(MIN(IF(Depths&gt;AT129,Depths))-MAX(IF(Depths&lt;AT129,Depths))))*$P129)</f>
        <v>#N/A</v>
      </c>
      <c r="BF129" s="183" t="e" cm="1">
        <f t="array" ref="BF129">IF(AU129="no inundation",0,(_xlfn.XLOOKUP(AU129,Depths,_xlfn.XLOOKUP($G129,Structures,StructureDamages),,-1)+(AU129-MAX(IF(Depths&lt;AU129,Depths)))*(_xlfn.XLOOKUP(AU129,Depths,_xlfn.XLOOKUP($G129,Structures,StructureDamages),,1)-_xlfn.XLOOKUP(AU129,Depths,_xlfn.XLOOKUP($G129,Structures,StructureDamages),,-1))/(MIN(IF(Depths&gt;AU129,Depths))-MAX(IF(Depths&lt;AU129,Depths))))*$P129)</f>
        <v>#N/A</v>
      </c>
      <c r="BG129" s="183" t="e" cm="1">
        <f t="array" ref="BG129">IF(AV129="no inundation",0,(_xlfn.XLOOKUP(AV129,Depths,_xlfn.XLOOKUP($G129,Structures,StructureDamages),,-1)+(AV129-MAX(IF(Depths&lt;AV129,Depths)))*(_xlfn.XLOOKUP(AV129,Depths,_xlfn.XLOOKUP($G129,Structures,StructureDamages),,1)-_xlfn.XLOOKUP(AV129,Depths,_xlfn.XLOOKUP($G129,Structures,StructureDamages),,-1))/(MIN(IF(Depths&gt;AV129,Depths))-MAX(IF(Depths&lt;AV129,Depths))))*$P129)</f>
        <v>#N/A</v>
      </c>
      <c r="BH129" s="183" t="e" cm="1">
        <f t="array" ref="BH129">IF(AW129="no inundation",0,(_xlfn.XLOOKUP(AW129,Depths,_xlfn.XLOOKUP($G129,Structures,StructureDamages),,-1)+(AW129-MAX(IF(Depths&lt;AW129,Depths)))*(_xlfn.XLOOKUP(AW129,Depths,_xlfn.XLOOKUP($G129,Structures,StructureDamages),,1)-_xlfn.XLOOKUP(AW129,Depths,_xlfn.XLOOKUP($G129,Structures,StructureDamages),,-1))/(MIN(IF(Depths&gt;AW129,Depths))-MAX(IF(Depths&lt;AW129,Depths))))*$P129)</f>
        <v>#N/A</v>
      </c>
      <c r="BI129" s="183" t="e" cm="1">
        <f t="array" ref="BI129">IF(AX129="no inundation",0,(_xlfn.XLOOKUP(AX129,Depths,_xlfn.XLOOKUP($G129,Structures,StructureDamages),,-1)+(AX129-MAX(IF(Depths&lt;AX129,Depths)))*(_xlfn.XLOOKUP(AX129,Depths,_xlfn.XLOOKUP($G129,Structures,StructureDamages),,1)-_xlfn.XLOOKUP(AX129,Depths,_xlfn.XLOOKUP($G129,Structures,StructureDamages),,-1))/(MIN(IF(Depths&gt;AX129,Depths))-MAX(IF(Depths&lt;AX129,Depths))))*$P129)</f>
        <v>#N/A</v>
      </c>
      <c r="BJ129" s="183" t="e" cm="1">
        <f t="array" ref="BJ129">IF(AY129="no inundation",0,(_xlfn.XLOOKUP(AY129,Depths,_xlfn.XLOOKUP($G129,Structures,StructureDamages),,-1)+(AY129-MAX(IF(Depths&lt;AY129,Depths)))*(_xlfn.XLOOKUP(AY129,Depths,_xlfn.XLOOKUP($G129,Structures,StructureDamages),,1)-_xlfn.XLOOKUP(AY129,Depths,_xlfn.XLOOKUP($G129,Structures,StructureDamages),,-1))/(MIN(IF(Depths&gt;AY129,Depths))-MAX(IF(Depths&lt;AY129,Depths))))*$P129)</f>
        <v>#N/A</v>
      </c>
      <c r="BK129" s="183" t="e" cm="1">
        <f t="array" ref="BK129">IF(AZ129="no inundation",0,(_xlfn.XLOOKUP(AZ129,Depths,_xlfn.XLOOKUP($G129,Structures,StructureDamages),,-1)+(AZ129-MAX(IF(Depths&lt;AZ129,Depths)))*(_xlfn.XLOOKUP(AZ129,Depths,_xlfn.XLOOKUP($G129,Structures,StructureDamages),,1)-_xlfn.XLOOKUP(AZ129,Depths,_xlfn.XLOOKUP($G129,Structures,StructureDamages),,-1))/(MIN(IF(Depths&gt;AZ129,Depths))-MAX(IF(Depths&lt;AZ129,Depths))))*$P129)</f>
        <v>#N/A</v>
      </c>
      <c r="BL129" s="183" t="e" cm="1">
        <f t="array" ref="BL129">IF(BA129="no inundation",0,(_xlfn.XLOOKUP(BA129,Depths,_xlfn.XLOOKUP($G129,Structures,StructureDamages),,-1)+(BA129-MAX(IF(Depths&lt;BA129,Depths)))*(_xlfn.XLOOKUP(BA129,Depths,_xlfn.XLOOKUP($G129,Structures,StructureDamages),,1)-_xlfn.XLOOKUP(BA129,Depths,_xlfn.XLOOKUP($G129,Structures,StructureDamages),,-1))/(MIN(IF(Depths&gt;BA129,Depths))-MAX(IF(Depths&lt;BA129,Depths))))*$P129)</f>
        <v>#N/A</v>
      </c>
      <c r="BM129" s="183" t="e" cm="1">
        <f t="array" ref="BM129">IF(BB129="no inundation",0,(_xlfn.XLOOKUP(BB129,Depths,_xlfn.XLOOKUP($G129,Structures,StructureDamages),,-1)+(BB129-MAX(IF(Depths&lt;BB129,Depths)))*(_xlfn.XLOOKUP(BB129,Depths,_xlfn.XLOOKUP($G129,Structures,StructureDamages),,1)-_xlfn.XLOOKUP(BB129,Depths,_xlfn.XLOOKUP($G129,Structures,StructureDamages),,-1))/(MIN(IF(Depths&gt;BB129,Depths))-MAX(IF(Depths&lt;BB129,Depths))))*$P129)</f>
        <v>#N/A</v>
      </c>
      <c r="BN129" s="184" t="e" cm="1">
        <f t="array" ref="BN129">IF(BC129="no inundation",0,(_xlfn.XLOOKUP(BC129,Depths,_xlfn.XLOOKUP($G129,Structures,StructureDamages),,-1)+(BC129-MAX(IF(Depths&lt;BC129,Depths)))*(_xlfn.XLOOKUP(BC129,Depths,_xlfn.XLOOKUP($G129,Structures,StructureDamages),,1)-_xlfn.XLOOKUP(BC129,Depths,_xlfn.XLOOKUP($G129,Structures,StructureDamages),,-1))/(MIN(IF(Depths&gt;BC129,Depths))-MAX(IF(Depths&lt;BC129,Depths))))*$P129)</f>
        <v>#N/A</v>
      </c>
      <c r="BO129" s="185"/>
      <c r="BP129" s="182" t="e" cm="1">
        <f t="array" ref="BP129">IF(AT129="no inundation",0,(_xlfn.XLOOKUP(AT129,Depths,_xlfn.XLOOKUP($G129,Structures,ContentDamages),,-1)+(AT129-MAX(IF(Depths&lt;AT129,Depths)))*(_xlfn.XLOOKUP(AT129,Depths,_xlfn.XLOOKUP($G129,Structures,ContentDamages),,1)-_xlfn.XLOOKUP(AT129,Depths,_xlfn.XLOOKUP($G129,Structures,ContentDamages),,-1))/(MIN(IF(Depths&gt;AT129,Depths))-MAX(IF(Depths&lt;AT129,Depths))))*$R129)</f>
        <v>#N/A</v>
      </c>
      <c r="BQ129" s="183" t="e" cm="1">
        <f t="array" ref="BQ129">IF(AU129="no inundation",0,(_xlfn.XLOOKUP(AU129,Depths,_xlfn.XLOOKUP($G129,Structures,ContentDamages),,-1)+(AU129-MAX(IF(Depths&lt;AU129,Depths)))*(_xlfn.XLOOKUP(AU129,Depths,_xlfn.XLOOKUP($G129,Structures,ContentDamages),,1)-_xlfn.XLOOKUP(AU129,Depths,_xlfn.XLOOKUP($G129,Structures,ContentDamages),,-1))/(MIN(IF(Depths&gt;AU129,Depths))-MAX(IF(Depths&lt;AU129,Depths))))*$R129)</f>
        <v>#N/A</v>
      </c>
      <c r="BR129" s="183" t="e" cm="1">
        <f t="array" ref="BR129">IF(AV129="no inundation",0,(_xlfn.XLOOKUP(AV129,Depths,_xlfn.XLOOKUP($G129,Structures,ContentDamages),,-1)+(AV129-MAX(IF(Depths&lt;AV129,Depths)))*(_xlfn.XLOOKUP(AV129,Depths,_xlfn.XLOOKUP($G129,Structures,ContentDamages),,1)-_xlfn.XLOOKUP(AV129,Depths,_xlfn.XLOOKUP($G129,Structures,ContentDamages),,-1))/(MIN(IF(Depths&gt;AV129,Depths))-MAX(IF(Depths&lt;AV129,Depths))))*$R129)</f>
        <v>#N/A</v>
      </c>
      <c r="BS129" s="183" t="e" cm="1">
        <f t="array" ref="BS129">IF(AW129="no inundation",0,(_xlfn.XLOOKUP(AW129,Depths,_xlfn.XLOOKUP($G129,Structures,ContentDamages),,-1)+(AW129-MAX(IF(Depths&lt;AW129,Depths)))*(_xlfn.XLOOKUP(AW129,Depths,_xlfn.XLOOKUP($G129,Structures,ContentDamages),,1)-_xlfn.XLOOKUP(AW129,Depths,_xlfn.XLOOKUP($G129,Structures,ContentDamages),,-1))/(MIN(IF(Depths&gt;AW129,Depths))-MAX(IF(Depths&lt;AW129,Depths))))*$R129)</f>
        <v>#N/A</v>
      </c>
      <c r="BT129" s="183" t="e" cm="1">
        <f t="array" ref="BT129">IF(AX129="no inundation",0,(_xlfn.XLOOKUP(AX129,Depths,_xlfn.XLOOKUP($G129,Structures,ContentDamages),,-1)+(AX129-MAX(IF(Depths&lt;AX129,Depths)))*(_xlfn.XLOOKUP(AX129,Depths,_xlfn.XLOOKUP($G129,Structures,ContentDamages),,1)-_xlfn.XLOOKUP(AX129,Depths,_xlfn.XLOOKUP($G129,Structures,ContentDamages),,-1))/(MIN(IF(Depths&gt;AX129,Depths))-MAX(IF(Depths&lt;AX129,Depths))))*$R129)</f>
        <v>#N/A</v>
      </c>
      <c r="BU129" s="183" t="e" cm="1">
        <f t="array" ref="BU129">IF(AY129="no inundation",0,(_xlfn.XLOOKUP(AY129,Depths,_xlfn.XLOOKUP($G129,Structures,ContentDamages),,-1)+(AY129-MAX(IF(Depths&lt;AY129,Depths)))*(_xlfn.XLOOKUP(AY129,Depths,_xlfn.XLOOKUP($G129,Structures,ContentDamages),,1)-_xlfn.XLOOKUP(AY129,Depths,_xlfn.XLOOKUP($G129,Structures,ContentDamages),,-1))/(MIN(IF(Depths&gt;AY129,Depths))-MAX(IF(Depths&lt;AY129,Depths))))*$R129)</f>
        <v>#N/A</v>
      </c>
      <c r="BV129" s="183" t="e" cm="1">
        <f t="array" ref="BV129">IF(AZ129="no inundation",0,(_xlfn.XLOOKUP(AZ129,Depths,_xlfn.XLOOKUP($G129,Structures,ContentDamages),,-1)+(AZ129-MAX(IF(Depths&lt;AZ129,Depths)))*(_xlfn.XLOOKUP(AZ129,Depths,_xlfn.XLOOKUP($G129,Structures,ContentDamages),,1)-_xlfn.XLOOKUP(AZ129,Depths,_xlfn.XLOOKUP($G129,Structures,ContentDamages),,-1))/(MIN(IF(Depths&gt;AZ129,Depths))-MAX(IF(Depths&lt;AZ129,Depths))))*$R129)</f>
        <v>#N/A</v>
      </c>
      <c r="BW129" s="183" t="e" cm="1">
        <f t="array" ref="BW129">IF(BA129="no inundation",0,(_xlfn.XLOOKUP(BA129,Depths,_xlfn.XLOOKUP($G129,Structures,ContentDamages),,-1)+(BA129-MAX(IF(Depths&lt;BA129,Depths)))*(_xlfn.XLOOKUP(BA129,Depths,_xlfn.XLOOKUP($G129,Structures,ContentDamages),,1)-_xlfn.XLOOKUP(BA129,Depths,_xlfn.XLOOKUP($G129,Structures,ContentDamages),,-1))/(MIN(IF(Depths&gt;BA129,Depths))-MAX(IF(Depths&lt;BA129,Depths))))*$R129)</f>
        <v>#N/A</v>
      </c>
      <c r="BX129" s="183" t="e" cm="1">
        <f t="array" ref="BX129">IF(BB129="no inundation",0,(_xlfn.XLOOKUP(BB129,Depths,_xlfn.XLOOKUP($G129,Structures,ContentDamages),,-1)+(BB129-MAX(IF(Depths&lt;BB129,Depths)))*(_xlfn.XLOOKUP(BB129,Depths,_xlfn.XLOOKUP($G129,Structures,ContentDamages),,1)-_xlfn.XLOOKUP(BB129,Depths,_xlfn.XLOOKUP($G129,Structures,ContentDamages),,-1))/(MIN(IF(Depths&gt;BB129,Depths))-MAX(IF(Depths&lt;BB129,Depths))))*$R129)</f>
        <v>#N/A</v>
      </c>
      <c r="BY129" s="183" t="e" cm="1">
        <f t="array" ref="BY129">IF(BC129="no inundation",0,(_xlfn.XLOOKUP(BC129,Depths,_xlfn.XLOOKUP($G129,Structures,ContentDamages),,-1)+(BC129-MAX(IF(Depths&lt;BC129,Depths)))*(_xlfn.XLOOKUP(BC129,Depths,_xlfn.XLOOKUP($G129,Structures,ContentDamages),,1)-_xlfn.XLOOKUP(BC129,Depths,_xlfn.XLOOKUP($G129,Structures,ContentDamages),,-1))/(MIN(IF(Depths&gt;BC129,Depths))-MAX(IF(Depths&lt;BC129,Depths))))*$R129)</f>
        <v>#N/A</v>
      </c>
      <c r="BZ129" s="181"/>
      <c r="CA129" s="182" t="e">
        <f t="shared" si="128"/>
        <v>#N/A</v>
      </c>
      <c r="CB129" s="183" t="e">
        <f t="shared" si="129"/>
        <v>#N/A</v>
      </c>
      <c r="CC129" s="183" t="e">
        <f t="shared" si="130"/>
        <v>#N/A</v>
      </c>
      <c r="CD129" s="183" t="e">
        <f t="shared" si="131"/>
        <v>#N/A</v>
      </c>
      <c r="CE129" s="183" t="e">
        <f t="shared" si="132"/>
        <v>#N/A</v>
      </c>
      <c r="CF129" s="183" t="e">
        <f t="shared" si="133"/>
        <v>#N/A</v>
      </c>
      <c r="CG129" s="183" t="e">
        <f t="shared" si="134"/>
        <v>#N/A</v>
      </c>
      <c r="CH129" s="183" t="e">
        <f t="shared" si="135"/>
        <v>#N/A</v>
      </c>
      <c r="CI129" s="183" t="e">
        <f t="shared" si="136"/>
        <v>#N/A</v>
      </c>
      <c r="CJ129" s="184" t="e">
        <f t="shared" si="137"/>
        <v>#N/A</v>
      </c>
      <c r="CK129" s="177"/>
    </row>
    <row r="130" spans="5:89" ht="16.5" customHeight="1" x14ac:dyDescent="0.35">
      <c r="E130" s="33" t="s">
        <v>3</v>
      </c>
      <c r="F130" s="35" t="s">
        <v>3</v>
      </c>
      <c r="G130" s="10" t="s">
        <v>200</v>
      </c>
      <c r="H130" s="11" t="s">
        <v>200</v>
      </c>
      <c r="I130" s="12"/>
      <c r="J130" s="14"/>
      <c r="K130" s="26"/>
      <c r="L130" s="12"/>
      <c r="M130" s="14"/>
      <c r="N130" s="138"/>
      <c r="O130" s="140"/>
      <c r="P130" s="195">
        <f t="shared" si="106"/>
        <v>0</v>
      </c>
      <c r="Q130" s="20" t="e">
        <f>_xlfn.XLOOKUP(G130,'Content to Structure Ratios'!$D$3:$D$55,'Content to Structure Ratios'!$E$3:$E$55)</f>
        <v>#N/A</v>
      </c>
      <c r="R130" s="183" t="e">
        <f t="shared" si="107"/>
        <v>#N/A</v>
      </c>
      <c r="S130" s="13"/>
      <c r="T130" s="14"/>
      <c r="U130" s="15"/>
      <c r="V130" s="179">
        <f t="shared" si="138"/>
        <v>0</v>
      </c>
      <c r="W130" s="192"/>
      <c r="X130" s="22"/>
      <c r="Y130" s="16"/>
      <c r="Z130" s="16"/>
      <c r="AA130" s="16"/>
      <c r="AB130" s="16"/>
      <c r="AC130" s="16"/>
      <c r="AD130" s="16"/>
      <c r="AE130" s="16"/>
      <c r="AF130" s="16"/>
      <c r="AG130" s="16"/>
      <c r="AH130" s="177"/>
      <c r="AI130" s="178">
        <f t="shared" si="140"/>
        <v>0</v>
      </c>
      <c r="AJ130" s="179">
        <f t="shared" si="139"/>
        <v>0</v>
      </c>
      <c r="AK130" s="179">
        <f t="shared" si="141"/>
        <v>0</v>
      </c>
      <c r="AL130" s="179">
        <f t="shared" si="142"/>
        <v>0</v>
      </c>
      <c r="AM130" s="179">
        <f t="shared" si="143"/>
        <v>0</v>
      </c>
      <c r="AN130" s="179">
        <f t="shared" si="144"/>
        <v>0</v>
      </c>
      <c r="AO130" s="179">
        <f t="shared" si="145"/>
        <v>0</v>
      </c>
      <c r="AP130" s="179">
        <f t="shared" si="146"/>
        <v>0</v>
      </c>
      <c r="AQ130" s="179">
        <f t="shared" si="147"/>
        <v>0</v>
      </c>
      <c r="AR130" s="180">
        <f t="shared" si="148"/>
        <v>0</v>
      </c>
      <c r="AS130" s="181"/>
      <c r="AT130" s="166">
        <f t="shared" si="149"/>
        <v>0</v>
      </c>
      <c r="AU130" s="87">
        <f t="shared" si="150"/>
        <v>0</v>
      </c>
      <c r="AV130" s="87">
        <f t="shared" si="151"/>
        <v>0</v>
      </c>
      <c r="AW130" s="87">
        <f t="shared" si="152"/>
        <v>0</v>
      </c>
      <c r="AX130" s="87">
        <f t="shared" si="153"/>
        <v>0</v>
      </c>
      <c r="AY130" s="87">
        <f t="shared" si="154"/>
        <v>0</v>
      </c>
      <c r="AZ130" s="87">
        <f t="shared" si="155"/>
        <v>0</v>
      </c>
      <c r="BA130" s="87">
        <f t="shared" si="156"/>
        <v>0</v>
      </c>
      <c r="BB130" s="87">
        <f t="shared" si="157"/>
        <v>0</v>
      </c>
      <c r="BC130" s="157">
        <f t="shared" si="158"/>
        <v>0</v>
      </c>
      <c r="BD130" s="177"/>
      <c r="BE130" s="182" t="e" cm="1">
        <f t="array" ref="BE130">IF(AT130="no inundation",0,(_xlfn.XLOOKUP(AT130,Depths,_xlfn.XLOOKUP($G130,Structures,StructureDamages),,-1)+(AT130-MAX(IF(Depths&lt;AT130,Depths)))*(_xlfn.XLOOKUP(AT130,Depths,_xlfn.XLOOKUP($G130,Structures,StructureDamages),,1)-_xlfn.XLOOKUP(AT130,Depths,_xlfn.XLOOKUP($G130,Structures,StructureDamages),,-1))/(MIN(IF(Depths&gt;AT130,Depths))-MAX(IF(Depths&lt;AT130,Depths))))*$P130)</f>
        <v>#N/A</v>
      </c>
      <c r="BF130" s="183" t="e" cm="1">
        <f t="array" ref="BF130">IF(AU130="no inundation",0,(_xlfn.XLOOKUP(AU130,Depths,_xlfn.XLOOKUP($G130,Structures,StructureDamages),,-1)+(AU130-MAX(IF(Depths&lt;AU130,Depths)))*(_xlfn.XLOOKUP(AU130,Depths,_xlfn.XLOOKUP($G130,Structures,StructureDamages),,1)-_xlfn.XLOOKUP(AU130,Depths,_xlfn.XLOOKUP($G130,Structures,StructureDamages),,-1))/(MIN(IF(Depths&gt;AU130,Depths))-MAX(IF(Depths&lt;AU130,Depths))))*$P130)</f>
        <v>#N/A</v>
      </c>
      <c r="BG130" s="183" t="e" cm="1">
        <f t="array" ref="BG130">IF(AV130="no inundation",0,(_xlfn.XLOOKUP(AV130,Depths,_xlfn.XLOOKUP($G130,Structures,StructureDamages),,-1)+(AV130-MAX(IF(Depths&lt;AV130,Depths)))*(_xlfn.XLOOKUP(AV130,Depths,_xlfn.XLOOKUP($G130,Structures,StructureDamages),,1)-_xlfn.XLOOKUP(AV130,Depths,_xlfn.XLOOKUP($G130,Structures,StructureDamages),,-1))/(MIN(IF(Depths&gt;AV130,Depths))-MAX(IF(Depths&lt;AV130,Depths))))*$P130)</f>
        <v>#N/A</v>
      </c>
      <c r="BH130" s="183" t="e" cm="1">
        <f t="array" ref="BH130">IF(AW130="no inundation",0,(_xlfn.XLOOKUP(AW130,Depths,_xlfn.XLOOKUP($G130,Structures,StructureDamages),,-1)+(AW130-MAX(IF(Depths&lt;AW130,Depths)))*(_xlfn.XLOOKUP(AW130,Depths,_xlfn.XLOOKUP($G130,Structures,StructureDamages),,1)-_xlfn.XLOOKUP(AW130,Depths,_xlfn.XLOOKUP($G130,Structures,StructureDamages),,-1))/(MIN(IF(Depths&gt;AW130,Depths))-MAX(IF(Depths&lt;AW130,Depths))))*$P130)</f>
        <v>#N/A</v>
      </c>
      <c r="BI130" s="183" t="e" cm="1">
        <f t="array" ref="BI130">IF(AX130="no inundation",0,(_xlfn.XLOOKUP(AX130,Depths,_xlfn.XLOOKUP($G130,Structures,StructureDamages),,-1)+(AX130-MAX(IF(Depths&lt;AX130,Depths)))*(_xlfn.XLOOKUP(AX130,Depths,_xlfn.XLOOKUP($G130,Structures,StructureDamages),,1)-_xlfn.XLOOKUP(AX130,Depths,_xlfn.XLOOKUP($G130,Structures,StructureDamages),,-1))/(MIN(IF(Depths&gt;AX130,Depths))-MAX(IF(Depths&lt;AX130,Depths))))*$P130)</f>
        <v>#N/A</v>
      </c>
      <c r="BJ130" s="183" t="e" cm="1">
        <f t="array" ref="BJ130">IF(AY130="no inundation",0,(_xlfn.XLOOKUP(AY130,Depths,_xlfn.XLOOKUP($G130,Structures,StructureDamages),,-1)+(AY130-MAX(IF(Depths&lt;AY130,Depths)))*(_xlfn.XLOOKUP(AY130,Depths,_xlfn.XLOOKUP($G130,Structures,StructureDamages),,1)-_xlfn.XLOOKUP(AY130,Depths,_xlfn.XLOOKUP($G130,Structures,StructureDamages),,-1))/(MIN(IF(Depths&gt;AY130,Depths))-MAX(IF(Depths&lt;AY130,Depths))))*$P130)</f>
        <v>#N/A</v>
      </c>
      <c r="BK130" s="183" t="e" cm="1">
        <f t="array" ref="BK130">IF(AZ130="no inundation",0,(_xlfn.XLOOKUP(AZ130,Depths,_xlfn.XLOOKUP($G130,Structures,StructureDamages),,-1)+(AZ130-MAX(IF(Depths&lt;AZ130,Depths)))*(_xlfn.XLOOKUP(AZ130,Depths,_xlfn.XLOOKUP($G130,Structures,StructureDamages),,1)-_xlfn.XLOOKUP(AZ130,Depths,_xlfn.XLOOKUP($G130,Structures,StructureDamages),,-1))/(MIN(IF(Depths&gt;AZ130,Depths))-MAX(IF(Depths&lt;AZ130,Depths))))*$P130)</f>
        <v>#N/A</v>
      </c>
      <c r="BL130" s="183" t="e" cm="1">
        <f t="array" ref="BL130">IF(BA130="no inundation",0,(_xlfn.XLOOKUP(BA130,Depths,_xlfn.XLOOKUP($G130,Structures,StructureDamages),,-1)+(BA130-MAX(IF(Depths&lt;BA130,Depths)))*(_xlfn.XLOOKUP(BA130,Depths,_xlfn.XLOOKUP($G130,Structures,StructureDamages),,1)-_xlfn.XLOOKUP(BA130,Depths,_xlfn.XLOOKUP($G130,Structures,StructureDamages),,-1))/(MIN(IF(Depths&gt;BA130,Depths))-MAX(IF(Depths&lt;BA130,Depths))))*$P130)</f>
        <v>#N/A</v>
      </c>
      <c r="BM130" s="183" t="e" cm="1">
        <f t="array" ref="BM130">IF(BB130="no inundation",0,(_xlfn.XLOOKUP(BB130,Depths,_xlfn.XLOOKUP($G130,Structures,StructureDamages),,-1)+(BB130-MAX(IF(Depths&lt;BB130,Depths)))*(_xlfn.XLOOKUP(BB130,Depths,_xlfn.XLOOKUP($G130,Structures,StructureDamages),,1)-_xlfn.XLOOKUP(BB130,Depths,_xlfn.XLOOKUP($G130,Structures,StructureDamages),,-1))/(MIN(IF(Depths&gt;BB130,Depths))-MAX(IF(Depths&lt;BB130,Depths))))*$P130)</f>
        <v>#N/A</v>
      </c>
      <c r="BN130" s="184" t="e" cm="1">
        <f t="array" ref="BN130">IF(BC130="no inundation",0,(_xlfn.XLOOKUP(BC130,Depths,_xlfn.XLOOKUP($G130,Structures,StructureDamages),,-1)+(BC130-MAX(IF(Depths&lt;BC130,Depths)))*(_xlfn.XLOOKUP(BC130,Depths,_xlfn.XLOOKUP($G130,Structures,StructureDamages),,1)-_xlfn.XLOOKUP(BC130,Depths,_xlfn.XLOOKUP($G130,Structures,StructureDamages),,-1))/(MIN(IF(Depths&gt;BC130,Depths))-MAX(IF(Depths&lt;BC130,Depths))))*$P130)</f>
        <v>#N/A</v>
      </c>
      <c r="BO130" s="185"/>
      <c r="BP130" s="182" t="e" cm="1">
        <f t="array" ref="BP130">IF(AT130="no inundation",0,(_xlfn.XLOOKUP(AT130,Depths,_xlfn.XLOOKUP($G130,Structures,ContentDamages),,-1)+(AT130-MAX(IF(Depths&lt;AT130,Depths)))*(_xlfn.XLOOKUP(AT130,Depths,_xlfn.XLOOKUP($G130,Structures,ContentDamages),,1)-_xlfn.XLOOKUP(AT130,Depths,_xlfn.XLOOKUP($G130,Structures,ContentDamages),,-1))/(MIN(IF(Depths&gt;AT130,Depths))-MAX(IF(Depths&lt;AT130,Depths))))*$R130)</f>
        <v>#N/A</v>
      </c>
      <c r="BQ130" s="183" t="e" cm="1">
        <f t="array" ref="BQ130">IF(AU130="no inundation",0,(_xlfn.XLOOKUP(AU130,Depths,_xlfn.XLOOKUP($G130,Structures,ContentDamages),,-1)+(AU130-MAX(IF(Depths&lt;AU130,Depths)))*(_xlfn.XLOOKUP(AU130,Depths,_xlfn.XLOOKUP($G130,Structures,ContentDamages),,1)-_xlfn.XLOOKUP(AU130,Depths,_xlfn.XLOOKUP($G130,Structures,ContentDamages),,-1))/(MIN(IF(Depths&gt;AU130,Depths))-MAX(IF(Depths&lt;AU130,Depths))))*$R130)</f>
        <v>#N/A</v>
      </c>
      <c r="BR130" s="183" t="e" cm="1">
        <f t="array" ref="BR130">IF(AV130="no inundation",0,(_xlfn.XLOOKUP(AV130,Depths,_xlfn.XLOOKUP($G130,Structures,ContentDamages),,-1)+(AV130-MAX(IF(Depths&lt;AV130,Depths)))*(_xlfn.XLOOKUP(AV130,Depths,_xlfn.XLOOKUP($G130,Structures,ContentDamages),,1)-_xlfn.XLOOKUP(AV130,Depths,_xlfn.XLOOKUP($G130,Structures,ContentDamages),,-1))/(MIN(IF(Depths&gt;AV130,Depths))-MAX(IF(Depths&lt;AV130,Depths))))*$R130)</f>
        <v>#N/A</v>
      </c>
      <c r="BS130" s="183" t="e" cm="1">
        <f t="array" ref="BS130">IF(AW130="no inundation",0,(_xlfn.XLOOKUP(AW130,Depths,_xlfn.XLOOKUP($G130,Structures,ContentDamages),,-1)+(AW130-MAX(IF(Depths&lt;AW130,Depths)))*(_xlfn.XLOOKUP(AW130,Depths,_xlfn.XLOOKUP($G130,Structures,ContentDamages),,1)-_xlfn.XLOOKUP(AW130,Depths,_xlfn.XLOOKUP($G130,Structures,ContentDamages),,-1))/(MIN(IF(Depths&gt;AW130,Depths))-MAX(IF(Depths&lt;AW130,Depths))))*$R130)</f>
        <v>#N/A</v>
      </c>
      <c r="BT130" s="183" t="e" cm="1">
        <f t="array" ref="BT130">IF(AX130="no inundation",0,(_xlfn.XLOOKUP(AX130,Depths,_xlfn.XLOOKUP($G130,Structures,ContentDamages),,-1)+(AX130-MAX(IF(Depths&lt;AX130,Depths)))*(_xlfn.XLOOKUP(AX130,Depths,_xlfn.XLOOKUP($G130,Structures,ContentDamages),,1)-_xlfn.XLOOKUP(AX130,Depths,_xlfn.XLOOKUP($G130,Structures,ContentDamages),,-1))/(MIN(IF(Depths&gt;AX130,Depths))-MAX(IF(Depths&lt;AX130,Depths))))*$R130)</f>
        <v>#N/A</v>
      </c>
      <c r="BU130" s="183" t="e" cm="1">
        <f t="array" ref="BU130">IF(AY130="no inundation",0,(_xlfn.XLOOKUP(AY130,Depths,_xlfn.XLOOKUP($G130,Structures,ContentDamages),,-1)+(AY130-MAX(IF(Depths&lt;AY130,Depths)))*(_xlfn.XLOOKUP(AY130,Depths,_xlfn.XLOOKUP($G130,Structures,ContentDamages),,1)-_xlfn.XLOOKUP(AY130,Depths,_xlfn.XLOOKUP($G130,Structures,ContentDamages),,-1))/(MIN(IF(Depths&gt;AY130,Depths))-MAX(IF(Depths&lt;AY130,Depths))))*$R130)</f>
        <v>#N/A</v>
      </c>
      <c r="BV130" s="183" t="e" cm="1">
        <f t="array" ref="BV130">IF(AZ130="no inundation",0,(_xlfn.XLOOKUP(AZ130,Depths,_xlfn.XLOOKUP($G130,Structures,ContentDamages),,-1)+(AZ130-MAX(IF(Depths&lt;AZ130,Depths)))*(_xlfn.XLOOKUP(AZ130,Depths,_xlfn.XLOOKUP($G130,Structures,ContentDamages),,1)-_xlfn.XLOOKUP(AZ130,Depths,_xlfn.XLOOKUP($G130,Structures,ContentDamages),,-1))/(MIN(IF(Depths&gt;AZ130,Depths))-MAX(IF(Depths&lt;AZ130,Depths))))*$R130)</f>
        <v>#N/A</v>
      </c>
      <c r="BW130" s="183" t="e" cm="1">
        <f t="array" ref="BW130">IF(BA130="no inundation",0,(_xlfn.XLOOKUP(BA130,Depths,_xlfn.XLOOKUP($G130,Structures,ContentDamages),,-1)+(BA130-MAX(IF(Depths&lt;BA130,Depths)))*(_xlfn.XLOOKUP(BA130,Depths,_xlfn.XLOOKUP($G130,Structures,ContentDamages),,1)-_xlfn.XLOOKUP(BA130,Depths,_xlfn.XLOOKUP($G130,Structures,ContentDamages),,-1))/(MIN(IF(Depths&gt;BA130,Depths))-MAX(IF(Depths&lt;BA130,Depths))))*$R130)</f>
        <v>#N/A</v>
      </c>
      <c r="BX130" s="183" t="e" cm="1">
        <f t="array" ref="BX130">IF(BB130="no inundation",0,(_xlfn.XLOOKUP(BB130,Depths,_xlfn.XLOOKUP($G130,Structures,ContentDamages),,-1)+(BB130-MAX(IF(Depths&lt;BB130,Depths)))*(_xlfn.XLOOKUP(BB130,Depths,_xlfn.XLOOKUP($G130,Structures,ContentDamages),,1)-_xlfn.XLOOKUP(BB130,Depths,_xlfn.XLOOKUP($G130,Structures,ContentDamages),,-1))/(MIN(IF(Depths&gt;BB130,Depths))-MAX(IF(Depths&lt;BB130,Depths))))*$R130)</f>
        <v>#N/A</v>
      </c>
      <c r="BY130" s="183" t="e" cm="1">
        <f t="array" ref="BY130">IF(BC130="no inundation",0,(_xlfn.XLOOKUP(BC130,Depths,_xlfn.XLOOKUP($G130,Structures,ContentDamages),,-1)+(BC130-MAX(IF(Depths&lt;BC130,Depths)))*(_xlfn.XLOOKUP(BC130,Depths,_xlfn.XLOOKUP($G130,Structures,ContentDamages),,1)-_xlfn.XLOOKUP(BC130,Depths,_xlfn.XLOOKUP($G130,Structures,ContentDamages),,-1))/(MIN(IF(Depths&gt;BC130,Depths))-MAX(IF(Depths&lt;BC130,Depths))))*$R130)</f>
        <v>#N/A</v>
      </c>
      <c r="BZ130" s="181"/>
      <c r="CA130" s="182" t="e">
        <f t="shared" si="128"/>
        <v>#N/A</v>
      </c>
      <c r="CB130" s="183" t="e">
        <f t="shared" si="129"/>
        <v>#N/A</v>
      </c>
      <c r="CC130" s="183" t="e">
        <f t="shared" si="130"/>
        <v>#N/A</v>
      </c>
      <c r="CD130" s="183" t="e">
        <f t="shared" si="131"/>
        <v>#N/A</v>
      </c>
      <c r="CE130" s="183" t="e">
        <f t="shared" si="132"/>
        <v>#N/A</v>
      </c>
      <c r="CF130" s="183" t="e">
        <f t="shared" si="133"/>
        <v>#N/A</v>
      </c>
      <c r="CG130" s="183" t="e">
        <f t="shared" si="134"/>
        <v>#N/A</v>
      </c>
      <c r="CH130" s="183" t="e">
        <f t="shared" si="135"/>
        <v>#N/A</v>
      </c>
      <c r="CI130" s="183" t="e">
        <f t="shared" si="136"/>
        <v>#N/A</v>
      </c>
      <c r="CJ130" s="184" t="e">
        <f t="shared" si="137"/>
        <v>#N/A</v>
      </c>
      <c r="CK130" s="177"/>
    </row>
    <row r="131" spans="5:89" ht="16.5" customHeight="1" x14ac:dyDescent="0.35">
      <c r="E131" s="33" t="s">
        <v>3</v>
      </c>
      <c r="F131" s="35" t="s">
        <v>3</v>
      </c>
      <c r="G131" s="10" t="s">
        <v>200</v>
      </c>
      <c r="H131" s="11" t="s">
        <v>200</v>
      </c>
      <c r="I131" s="12"/>
      <c r="J131" s="14"/>
      <c r="K131" s="26"/>
      <c r="L131" s="12"/>
      <c r="M131" s="14"/>
      <c r="N131" s="138"/>
      <c r="O131" s="140"/>
      <c r="P131" s="195">
        <f t="shared" si="106"/>
        <v>0</v>
      </c>
      <c r="Q131" s="20" t="e">
        <f>_xlfn.XLOOKUP(G131,'Content to Structure Ratios'!$D$3:$D$55,'Content to Structure Ratios'!$E$3:$E$55)</f>
        <v>#N/A</v>
      </c>
      <c r="R131" s="183" t="e">
        <f t="shared" si="107"/>
        <v>#N/A</v>
      </c>
      <c r="S131" s="13"/>
      <c r="T131" s="14"/>
      <c r="U131" s="15"/>
      <c r="V131" s="179">
        <f t="shared" si="138"/>
        <v>0</v>
      </c>
      <c r="W131" s="192"/>
      <c r="X131" s="22"/>
      <c r="Y131" s="16"/>
      <c r="Z131" s="16"/>
      <c r="AA131" s="16"/>
      <c r="AB131" s="16"/>
      <c r="AC131" s="16"/>
      <c r="AD131" s="16"/>
      <c r="AE131" s="16"/>
      <c r="AF131" s="16"/>
      <c r="AG131" s="16"/>
      <c r="AH131" s="177"/>
      <c r="AI131" s="178">
        <f t="shared" si="140"/>
        <v>0</v>
      </c>
      <c r="AJ131" s="179">
        <f t="shared" si="139"/>
        <v>0</v>
      </c>
      <c r="AK131" s="179">
        <f t="shared" si="141"/>
        <v>0</v>
      </c>
      <c r="AL131" s="179">
        <f t="shared" si="142"/>
        <v>0</v>
      </c>
      <c r="AM131" s="179">
        <f t="shared" si="143"/>
        <v>0</v>
      </c>
      <c r="AN131" s="179">
        <f t="shared" si="144"/>
        <v>0</v>
      </c>
      <c r="AO131" s="179">
        <f t="shared" si="145"/>
        <v>0</v>
      </c>
      <c r="AP131" s="179">
        <f t="shared" si="146"/>
        <v>0</v>
      </c>
      <c r="AQ131" s="179">
        <f t="shared" si="147"/>
        <v>0</v>
      </c>
      <c r="AR131" s="180">
        <f t="shared" si="148"/>
        <v>0</v>
      </c>
      <c r="AS131" s="181"/>
      <c r="AT131" s="166">
        <f t="shared" si="149"/>
        <v>0</v>
      </c>
      <c r="AU131" s="87">
        <f t="shared" si="150"/>
        <v>0</v>
      </c>
      <c r="AV131" s="87">
        <f t="shared" si="151"/>
        <v>0</v>
      </c>
      <c r="AW131" s="87">
        <f t="shared" si="152"/>
        <v>0</v>
      </c>
      <c r="AX131" s="87">
        <f t="shared" si="153"/>
        <v>0</v>
      </c>
      <c r="AY131" s="87">
        <f t="shared" si="154"/>
        <v>0</v>
      </c>
      <c r="AZ131" s="87">
        <f t="shared" si="155"/>
        <v>0</v>
      </c>
      <c r="BA131" s="87">
        <f t="shared" si="156"/>
        <v>0</v>
      </c>
      <c r="BB131" s="87">
        <f t="shared" si="157"/>
        <v>0</v>
      </c>
      <c r="BC131" s="157">
        <f t="shared" si="158"/>
        <v>0</v>
      </c>
      <c r="BD131" s="177"/>
      <c r="BE131" s="182" t="e" cm="1">
        <f t="array" ref="BE131">IF(AT131="no inundation",0,(_xlfn.XLOOKUP(AT131,Depths,_xlfn.XLOOKUP($G131,Structures,StructureDamages),,-1)+(AT131-MAX(IF(Depths&lt;AT131,Depths)))*(_xlfn.XLOOKUP(AT131,Depths,_xlfn.XLOOKUP($G131,Structures,StructureDamages),,1)-_xlfn.XLOOKUP(AT131,Depths,_xlfn.XLOOKUP($G131,Structures,StructureDamages),,-1))/(MIN(IF(Depths&gt;AT131,Depths))-MAX(IF(Depths&lt;AT131,Depths))))*$P131)</f>
        <v>#N/A</v>
      </c>
      <c r="BF131" s="183" t="e" cm="1">
        <f t="array" ref="BF131">IF(AU131="no inundation",0,(_xlfn.XLOOKUP(AU131,Depths,_xlfn.XLOOKUP($G131,Structures,StructureDamages),,-1)+(AU131-MAX(IF(Depths&lt;AU131,Depths)))*(_xlfn.XLOOKUP(AU131,Depths,_xlfn.XLOOKUP($G131,Structures,StructureDamages),,1)-_xlfn.XLOOKUP(AU131,Depths,_xlfn.XLOOKUP($G131,Structures,StructureDamages),,-1))/(MIN(IF(Depths&gt;AU131,Depths))-MAX(IF(Depths&lt;AU131,Depths))))*$P131)</f>
        <v>#N/A</v>
      </c>
      <c r="BG131" s="183" t="e" cm="1">
        <f t="array" ref="BG131">IF(AV131="no inundation",0,(_xlfn.XLOOKUP(AV131,Depths,_xlfn.XLOOKUP($G131,Structures,StructureDamages),,-1)+(AV131-MAX(IF(Depths&lt;AV131,Depths)))*(_xlfn.XLOOKUP(AV131,Depths,_xlfn.XLOOKUP($G131,Structures,StructureDamages),,1)-_xlfn.XLOOKUP(AV131,Depths,_xlfn.XLOOKUP($G131,Structures,StructureDamages),,-1))/(MIN(IF(Depths&gt;AV131,Depths))-MAX(IF(Depths&lt;AV131,Depths))))*$P131)</f>
        <v>#N/A</v>
      </c>
      <c r="BH131" s="183" t="e" cm="1">
        <f t="array" ref="BH131">IF(AW131="no inundation",0,(_xlfn.XLOOKUP(AW131,Depths,_xlfn.XLOOKUP($G131,Structures,StructureDamages),,-1)+(AW131-MAX(IF(Depths&lt;AW131,Depths)))*(_xlfn.XLOOKUP(AW131,Depths,_xlfn.XLOOKUP($G131,Structures,StructureDamages),,1)-_xlfn.XLOOKUP(AW131,Depths,_xlfn.XLOOKUP($G131,Structures,StructureDamages),,-1))/(MIN(IF(Depths&gt;AW131,Depths))-MAX(IF(Depths&lt;AW131,Depths))))*$P131)</f>
        <v>#N/A</v>
      </c>
      <c r="BI131" s="183" t="e" cm="1">
        <f t="array" ref="BI131">IF(AX131="no inundation",0,(_xlfn.XLOOKUP(AX131,Depths,_xlfn.XLOOKUP($G131,Structures,StructureDamages),,-1)+(AX131-MAX(IF(Depths&lt;AX131,Depths)))*(_xlfn.XLOOKUP(AX131,Depths,_xlfn.XLOOKUP($G131,Structures,StructureDamages),,1)-_xlfn.XLOOKUP(AX131,Depths,_xlfn.XLOOKUP($G131,Structures,StructureDamages),,-1))/(MIN(IF(Depths&gt;AX131,Depths))-MAX(IF(Depths&lt;AX131,Depths))))*$P131)</f>
        <v>#N/A</v>
      </c>
      <c r="BJ131" s="183" t="e" cm="1">
        <f t="array" ref="BJ131">IF(AY131="no inundation",0,(_xlfn.XLOOKUP(AY131,Depths,_xlfn.XLOOKUP($G131,Structures,StructureDamages),,-1)+(AY131-MAX(IF(Depths&lt;AY131,Depths)))*(_xlfn.XLOOKUP(AY131,Depths,_xlfn.XLOOKUP($G131,Structures,StructureDamages),,1)-_xlfn.XLOOKUP(AY131,Depths,_xlfn.XLOOKUP($G131,Structures,StructureDamages),,-1))/(MIN(IF(Depths&gt;AY131,Depths))-MAX(IF(Depths&lt;AY131,Depths))))*$P131)</f>
        <v>#N/A</v>
      </c>
      <c r="BK131" s="183" t="e" cm="1">
        <f t="array" ref="BK131">IF(AZ131="no inundation",0,(_xlfn.XLOOKUP(AZ131,Depths,_xlfn.XLOOKUP($G131,Structures,StructureDamages),,-1)+(AZ131-MAX(IF(Depths&lt;AZ131,Depths)))*(_xlfn.XLOOKUP(AZ131,Depths,_xlfn.XLOOKUP($G131,Structures,StructureDamages),,1)-_xlfn.XLOOKUP(AZ131,Depths,_xlfn.XLOOKUP($G131,Structures,StructureDamages),,-1))/(MIN(IF(Depths&gt;AZ131,Depths))-MAX(IF(Depths&lt;AZ131,Depths))))*$P131)</f>
        <v>#N/A</v>
      </c>
      <c r="BL131" s="183" t="e" cm="1">
        <f t="array" ref="BL131">IF(BA131="no inundation",0,(_xlfn.XLOOKUP(BA131,Depths,_xlfn.XLOOKUP($G131,Structures,StructureDamages),,-1)+(BA131-MAX(IF(Depths&lt;BA131,Depths)))*(_xlfn.XLOOKUP(BA131,Depths,_xlfn.XLOOKUP($G131,Structures,StructureDamages),,1)-_xlfn.XLOOKUP(BA131,Depths,_xlfn.XLOOKUP($G131,Structures,StructureDamages),,-1))/(MIN(IF(Depths&gt;BA131,Depths))-MAX(IF(Depths&lt;BA131,Depths))))*$P131)</f>
        <v>#N/A</v>
      </c>
      <c r="BM131" s="183" t="e" cm="1">
        <f t="array" ref="BM131">IF(BB131="no inundation",0,(_xlfn.XLOOKUP(BB131,Depths,_xlfn.XLOOKUP($G131,Structures,StructureDamages),,-1)+(BB131-MAX(IF(Depths&lt;BB131,Depths)))*(_xlfn.XLOOKUP(BB131,Depths,_xlfn.XLOOKUP($G131,Structures,StructureDamages),,1)-_xlfn.XLOOKUP(BB131,Depths,_xlfn.XLOOKUP($G131,Structures,StructureDamages),,-1))/(MIN(IF(Depths&gt;BB131,Depths))-MAX(IF(Depths&lt;BB131,Depths))))*$P131)</f>
        <v>#N/A</v>
      </c>
      <c r="BN131" s="184" t="e" cm="1">
        <f t="array" ref="BN131">IF(BC131="no inundation",0,(_xlfn.XLOOKUP(BC131,Depths,_xlfn.XLOOKUP($G131,Structures,StructureDamages),,-1)+(BC131-MAX(IF(Depths&lt;BC131,Depths)))*(_xlfn.XLOOKUP(BC131,Depths,_xlfn.XLOOKUP($G131,Structures,StructureDamages),,1)-_xlfn.XLOOKUP(BC131,Depths,_xlfn.XLOOKUP($G131,Structures,StructureDamages),,-1))/(MIN(IF(Depths&gt;BC131,Depths))-MAX(IF(Depths&lt;BC131,Depths))))*$P131)</f>
        <v>#N/A</v>
      </c>
      <c r="BO131" s="185"/>
      <c r="BP131" s="182" t="e" cm="1">
        <f t="array" ref="BP131">IF(AT131="no inundation",0,(_xlfn.XLOOKUP(AT131,Depths,_xlfn.XLOOKUP($G131,Structures,ContentDamages),,-1)+(AT131-MAX(IF(Depths&lt;AT131,Depths)))*(_xlfn.XLOOKUP(AT131,Depths,_xlfn.XLOOKUP($G131,Structures,ContentDamages),,1)-_xlfn.XLOOKUP(AT131,Depths,_xlfn.XLOOKUP($G131,Structures,ContentDamages),,-1))/(MIN(IF(Depths&gt;AT131,Depths))-MAX(IF(Depths&lt;AT131,Depths))))*$R131)</f>
        <v>#N/A</v>
      </c>
      <c r="BQ131" s="183" t="e" cm="1">
        <f t="array" ref="BQ131">IF(AU131="no inundation",0,(_xlfn.XLOOKUP(AU131,Depths,_xlfn.XLOOKUP($G131,Structures,ContentDamages),,-1)+(AU131-MAX(IF(Depths&lt;AU131,Depths)))*(_xlfn.XLOOKUP(AU131,Depths,_xlfn.XLOOKUP($G131,Structures,ContentDamages),,1)-_xlfn.XLOOKUP(AU131,Depths,_xlfn.XLOOKUP($G131,Structures,ContentDamages),,-1))/(MIN(IF(Depths&gt;AU131,Depths))-MAX(IF(Depths&lt;AU131,Depths))))*$R131)</f>
        <v>#N/A</v>
      </c>
      <c r="BR131" s="183" t="e" cm="1">
        <f t="array" ref="BR131">IF(AV131="no inundation",0,(_xlfn.XLOOKUP(AV131,Depths,_xlfn.XLOOKUP($G131,Structures,ContentDamages),,-1)+(AV131-MAX(IF(Depths&lt;AV131,Depths)))*(_xlfn.XLOOKUP(AV131,Depths,_xlfn.XLOOKUP($G131,Structures,ContentDamages),,1)-_xlfn.XLOOKUP(AV131,Depths,_xlfn.XLOOKUP($G131,Structures,ContentDamages),,-1))/(MIN(IF(Depths&gt;AV131,Depths))-MAX(IF(Depths&lt;AV131,Depths))))*$R131)</f>
        <v>#N/A</v>
      </c>
      <c r="BS131" s="183" t="e" cm="1">
        <f t="array" ref="BS131">IF(AW131="no inundation",0,(_xlfn.XLOOKUP(AW131,Depths,_xlfn.XLOOKUP($G131,Structures,ContentDamages),,-1)+(AW131-MAX(IF(Depths&lt;AW131,Depths)))*(_xlfn.XLOOKUP(AW131,Depths,_xlfn.XLOOKUP($G131,Structures,ContentDamages),,1)-_xlfn.XLOOKUP(AW131,Depths,_xlfn.XLOOKUP($G131,Structures,ContentDamages),,-1))/(MIN(IF(Depths&gt;AW131,Depths))-MAX(IF(Depths&lt;AW131,Depths))))*$R131)</f>
        <v>#N/A</v>
      </c>
      <c r="BT131" s="183" t="e" cm="1">
        <f t="array" ref="BT131">IF(AX131="no inundation",0,(_xlfn.XLOOKUP(AX131,Depths,_xlfn.XLOOKUP($G131,Structures,ContentDamages),,-1)+(AX131-MAX(IF(Depths&lt;AX131,Depths)))*(_xlfn.XLOOKUP(AX131,Depths,_xlfn.XLOOKUP($G131,Structures,ContentDamages),,1)-_xlfn.XLOOKUP(AX131,Depths,_xlfn.XLOOKUP($G131,Structures,ContentDamages),,-1))/(MIN(IF(Depths&gt;AX131,Depths))-MAX(IF(Depths&lt;AX131,Depths))))*$R131)</f>
        <v>#N/A</v>
      </c>
      <c r="BU131" s="183" t="e" cm="1">
        <f t="array" ref="BU131">IF(AY131="no inundation",0,(_xlfn.XLOOKUP(AY131,Depths,_xlfn.XLOOKUP($G131,Structures,ContentDamages),,-1)+(AY131-MAX(IF(Depths&lt;AY131,Depths)))*(_xlfn.XLOOKUP(AY131,Depths,_xlfn.XLOOKUP($G131,Structures,ContentDamages),,1)-_xlfn.XLOOKUP(AY131,Depths,_xlfn.XLOOKUP($G131,Structures,ContentDamages),,-1))/(MIN(IF(Depths&gt;AY131,Depths))-MAX(IF(Depths&lt;AY131,Depths))))*$R131)</f>
        <v>#N/A</v>
      </c>
      <c r="BV131" s="183" t="e" cm="1">
        <f t="array" ref="BV131">IF(AZ131="no inundation",0,(_xlfn.XLOOKUP(AZ131,Depths,_xlfn.XLOOKUP($G131,Structures,ContentDamages),,-1)+(AZ131-MAX(IF(Depths&lt;AZ131,Depths)))*(_xlfn.XLOOKUP(AZ131,Depths,_xlfn.XLOOKUP($G131,Structures,ContentDamages),,1)-_xlfn.XLOOKUP(AZ131,Depths,_xlfn.XLOOKUP($G131,Structures,ContentDamages),,-1))/(MIN(IF(Depths&gt;AZ131,Depths))-MAX(IF(Depths&lt;AZ131,Depths))))*$R131)</f>
        <v>#N/A</v>
      </c>
      <c r="BW131" s="183" t="e" cm="1">
        <f t="array" ref="BW131">IF(BA131="no inundation",0,(_xlfn.XLOOKUP(BA131,Depths,_xlfn.XLOOKUP($G131,Structures,ContentDamages),,-1)+(BA131-MAX(IF(Depths&lt;BA131,Depths)))*(_xlfn.XLOOKUP(BA131,Depths,_xlfn.XLOOKUP($G131,Structures,ContentDamages),,1)-_xlfn.XLOOKUP(BA131,Depths,_xlfn.XLOOKUP($G131,Structures,ContentDamages),,-1))/(MIN(IF(Depths&gt;BA131,Depths))-MAX(IF(Depths&lt;BA131,Depths))))*$R131)</f>
        <v>#N/A</v>
      </c>
      <c r="BX131" s="183" t="e" cm="1">
        <f t="array" ref="BX131">IF(BB131="no inundation",0,(_xlfn.XLOOKUP(BB131,Depths,_xlfn.XLOOKUP($G131,Structures,ContentDamages),,-1)+(BB131-MAX(IF(Depths&lt;BB131,Depths)))*(_xlfn.XLOOKUP(BB131,Depths,_xlfn.XLOOKUP($G131,Structures,ContentDamages),,1)-_xlfn.XLOOKUP(BB131,Depths,_xlfn.XLOOKUP($G131,Structures,ContentDamages),,-1))/(MIN(IF(Depths&gt;BB131,Depths))-MAX(IF(Depths&lt;BB131,Depths))))*$R131)</f>
        <v>#N/A</v>
      </c>
      <c r="BY131" s="183" t="e" cm="1">
        <f t="array" ref="BY131">IF(BC131="no inundation",0,(_xlfn.XLOOKUP(BC131,Depths,_xlfn.XLOOKUP($G131,Structures,ContentDamages),,-1)+(BC131-MAX(IF(Depths&lt;BC131,Depths)))*(_xlfn.XLOOKUP(BC131,Depths,_xlfn.XLOOKUP($G131,Structures,ContentDamages),,1)-_xlfn.XLOOKUP(BC131,Depths,_xlfn.XLOOKUP($G131,Structures,ContentDamages),,-1))/(MIN(IF(Depths&gt;BC131,Depths))-MAX(IF(Depths&lt;BC131,Depths))))*$R131)</f>
        <v>#N/A</v>
      </c>
      <c r="BZ131" s="181"/>
      <c r="CA131" s="182" t="e">
        <f t="shared" si="128"/>
        <v>#N/A</v>
      </c>
      <c r="CB131" s="183" t="e">
        <f t="shared" si="129"/>
        <v>#N/A</v>
      </c>
      <c r="CC131" s="183" t="e">
        <f t="shared" si="130"/>
        <v>#N/A</v>
      </c>
      <c r="CD131" s="183" t="e">
        <f t="shared" si="131"/>
        <v>#N/A</v>
      </c>
      <c r="CE131" s="183" t="e">
        <f t="shared" si="132"/>
        <v>#N/A</v>
      </c>
      <c r="CF131" s="183" t="e">
        <f t="shared" si="133"/>
        <v>#N/A</v>
      </c>
      <c r="CG131" s="183" t="e">
        <f t="shared" si="134"/>
        <v>#N/A</v>
      </c>
      <c r="CH131" s="183" t="e">
        <f t="shared" si="135"/>
        <v>#N/A</v>
      </c>
      <c r="CI131" s="183" t="e">
        <f t="shared" si="136"/>
        <v>#N/A</v>
      </c>
      <c r="CJ131" s="184" t="e">
        <f t="shared" si="137"/>
        <v>#N/A</v>
      </c>
      <c r="CK131" s="177"/>
    </row>
    <row r="132" spans="5:89" ht="16.5" customHeight="1" x14ac:dyDescent="0.35">
      <c r="E132" s="33" t="s">
        <v>3</v>
      </c>
      <c r="F132" s="35" t="s">
        <v>3</v>
      </c>
      <c r="G132" s="10" t="s">
        <v>200</v>
      </c>
      <c r="H132" s="11" t="s">
        <v>200</v>
      </c>
      <c r="I132" s="12"/>
      <c r="J132" s="14"/>
      <c r="K132" s="26"/>
      <c r="L132" s="12"/>
      <c r="M132" s="14"/>
      <c r="N132" s="138"/>
      <c r="O132" s="140"/>
      <c r="P132" s="195">
        <f t="shared" si="106"/>
        <v>0</v>
      </c>
      <c r="Q132" s="20" t="e">
        <f>_xlfn.XLOOKUP(G132,'Content to Structure Ratios'!$D$3:$D$55,'Content to Structure Ratios'!$E$3:$E$55)</f>
        <v>#N/A</v>
      </c>
      <c r="R132" s="183" t="e">
        <f t="shared" si="107"/>
        <v>#N/A</v>
      </c>
      <c r="S132" s="13"/>
      <c r="T132" s="14"/>
      <c r="U132" s="15"/>
      <c r="V132" s="179">
        <f t="shared" si="138"/>
        <v>0</v>
      </c>
      <c r="W132" s="192"/>
      <c r="X132" s="22"/>
      <c r="Y132" s="16"/>
      <c r="Z132" s="16"/>
      <c r="AA132" s="16"/>
      <c r="AB132" s="16"/>
      <c r="AC132" s="16"/>
      <c r="AD132" s="16"/>
      <c r="AE132" s="16"/>
      <c r="AF132" s="16"/>
      <c r="AG132" s="16"/>
      <c r="AH132" s="177"/>
      <c r="AI132" s="178">
        <f t="shared" si="140"/>
        <v>0</v>
      </c>
      <c r="AJ132" s="179">
        <f t="shared" si="139"/>
        <v>0</v>
      </c>
      <c r="AK132" s="179">
        <f t="shared" si="141"/>
        <v>0</v>
      </c>
      <c r="AL132" s="179">
        <f t="shared" si="142"/>
        <v>0</v>
      </c>
      <c r="AM132" s="179">
        <f t="shared" si="143"/>
        <v>0</v>
      </c>
      <c r="AN132" s="179">
        <f t="shared" si="144"/>
        <v>0</v>
      </c>
      <c r="AO132" s="179">
        <f t="shared" si="145"/>
        <v>0</v>
      </c>
      <c r="AP132" s="179">
        <f t="shared" si="146"/>
        <v>0</v>
      </c>
      <c r="AQ132" s="179">
        <f t="shared" si="147"/>
        <v>0</v>
      </c>
      <c r="AR132" s="180">
        <f t="shared" si="148"/>
        <v>0</v>
      </c>
      <c r="AS132" s="181"/>
      <c r="AT132" s="166">
        <f t="shared" si="149"/>
        <v>0</v>
      </c>
      <c r="AU132" s="87">
        <f t="shared" si="150"/>
        <v>0</v>
      </c>
      <c r="AV132" s="87">
        <f t="shared" si="151"/>
        <v>0</v>
      </c>
      <c r="AW132" s="87">
        <f t="shared" si="152"/>
        <v>0</v>
      </c>
      <c r="AX132" s="87">
        <f t="shared" si="153"/>
        <v>0</v>
      </c>
      <c r="AY132" s="87">
        <f t="shared" si="154"/>
        <v>0</v>
      </c>
      <c r="AZ132" s="87">
        <f t="shared" si="155"/>
        <v>0</v>
      </c>
      <c r="BA132" s="87">
        <f t="shared" si="156"/>
        <v>0</v>
      </c>
      <c r="BB132" s="87">
        <f t="shared" si="157"/>
        <v>0</v>
      </c>
      <c r="BC132" s="157">
        <f t="shared" si="158"/>
        <v>0</v>
      </c>
      <c r="BD132" s="177"/>
      <c r="BE132" s="182" t="e" cm="1">
        <f t="array" ref="BE132">IF(AT132="no inundation",0,(_xlfn.XLOOKUP(AT132,Depths,_xlfn.XLOOKUP($G132,Structures,StructureDamages),,-1)+(AT132-MAX(IF(Depths&lt;AT132,Depths)))*(_xlfn.XLOOKUP(AT132,Depths,_xlfn.XLOOKUP($G132,Structures,StructureDamages),,1)-_xlfn.XLOOKUP(AT132,Depths,_xlfn.XLOOKUP($G132,Structures,StructureDamages),,-1))/(MIN(IF(Depths&gt;AT132,Depths))-MAX(IF(Depths&lt;AT132,Depths))))*$P132)</f>
        <v>#N/A</v>
      </c>
      <c r="BF132" s="183" t="e" cm="1">
        <f t="array" ref="BF132">IF(AU132="no inundation",0,(_xlfn.XLOOKUP(AU132,Depths,_xlfn.XLOOKUP($G132,Structures,StructureDamages),,-1)+(AU132-MAX(IF(Depths&lt;AU132,Depths)))*(_xlfn.XLOOKUP(AU132,Depths,_xlfn.XLOOKUP($G132,Structures,StructureDamages),,1)-_xlfn.XLOOKUP(AU132,Depths,_xlfn.XLOOKUP($G132,Structures,StructureDamages),,-1))/(MIN(IF(Depths&gt;AU132,Depths))-MAX(IF(Depths&lt;AU132,Depths))))*$P132)</f>
        <v>#N/A</v>
      </c>
      <c r="BG132" s="183" t="e" cm="1">
        <f t="array" ref="BG132">IF(AV132="no inundation",0,(_xlfn.XLOOKUP(AV132,Depths,_xlfn.XLOOKUP($G132,Structures,StructureDamages),,-1)+(AV132-MAX(IF(Depths&lt;AV132,Depths)))*(_xlfn.XLOOKUP(AV132,Depths,_xlfn.XLOOKUP($G132,Structures,StructureDamages),,1)-_xlfn.XLOOKUP(AV132,Depths,_xlfn.XLOOKUP($G132,Structures,StructureDamages),,-1))/(MIN(IF(Depths&gt;AV132,Depths))-MAX(IF(Depths&lt;AV132,Depths))))*$P132)</f>
        <v>#N/A</v>
      </c>
      <c r="BH132" s="183" t="e" cm="1">
        <f t="array" ref="BH132">IF(AW132="no inundation",0,(_xlfn.XLOOKUP(AW132,Depths,_xlfn.XLOOKUP($G132,Structures,StructureDamages),,-1)+(AW132-MAX(IF(Depths&lt;AW132,Depths)))*(_xlfn.XLOOKUP(AW132,Depths,_xlfn.XLOOKUP($G132,Structures,StructureDamages),,1)-_xlfn.XLOOKUP(AW132,Depths,_xlfn.XLOOKUP($G132,Structures,StructureDamages),,-1))/(MIN(IF(Depths&gt;AW132,Depths))-MAX(IF(Depths&lt;AW132,Depths))))*$P132)</f>
        <v>#N/A</v>
      </c>
      <c r="BI132" s="183" t="e" cm="1">
        <f t="array" ref="BI132">IF(AX132="no inundation",0,(_xlfn.XLOOKUP(AX132,Depths,_xlfn.XLOOKUP($G132,Structures,StructureDamages),,-1)+(AX132-MAX(IF(Depths&lt;AX132,Depths)))*(_xlfn.XLOOKUP(AX132,Depths,_xlfn.XLOOKUP($G132,Structures,StructureDamages),,1)-_xlfn.XLOOKUP(AX132,Depths,_xlfn.XLOOKUP($G132,Structures,StructureDamages),,-1))/(MIN(IF(Depths&gt;AX132,Depths))-MAX(IF(Depths&lt;AX132,Depths))))*$P132)</f>
        <v>#N/A</v>
      </c>
      <c r="BJ132" s="183" t="e" cm="1">
        <f t="array" ref="BJ132">IF(AY132="no inundation",0,(_xlfn.XLOOKUP(AY132,Depths,_xlfn.XLOOKUP($G132,Structures,StructureDamages),,-1)+(AY132-MAX(IF(Depths&lt;AY132,Depths)))*(_xlfn.XLOOKUP(AY132,Depths,_xlfn.XLOOKUP($G132,Structures,StructureDamages),,1)-_xlfn.XLOOKUP(AY132,Depths,_xlfn.XLOOKUP($G132,Structures,StructureDamages),,-1))/(MIN(IF(Depths&gt;AY132,Depths))-MAX(IF(Depths&lt;AY132,Depths))))*$P132)</f>
        <v>#N/A</v>
      </c>
      <c r="BK132" s="183" t="e" cm="1">
        <f t="array" ref="BK132">IF(AZ132="no inundation",0,(_xlfn.XLOOKUP(AZ132,Depths,_xlfn.XLOOKUP($G132,Structures,StructureDamages),,-1)+(AZ132-MAX(IF(Depths&lt;AZ132,Depths)))*(_xlfn.XLOOKUP(AZ132,Depths,_xlfn.XLOOKUP($G132,Structures,StructureDamages),,1)-_xlfn.XLOOKUP(AZ132,Depths,_xlfn.XLOOKUP($G132,Structures,StructureDamages),,-1))/(MIN(IF(Depths&gt;AZ132,Depths))-MAX(IF(Depths&lt;AZ132,Depths))))*$P132)</f>
        <v>#N/A</v>
      </c>
      <c r="BL132" s="183" t="e" cm="1">
        <f t="array" ref="BL132">IF(BA132="no inundation",0,(_xlfn.XLOOKUP(BA132,Depths,_xlfn.XLOOKUP($G132,Structures,StructureDamages),,-1)+(BA132-MAX(IF(Depths&lt;BA132,Depths)))*(_xlfn.XLOOKUP(BA132,Depths,_xlfn.XLOOKUP($G132,Structures,StructureDamages),,1)-_xlfn.XLOOKUP(BA132,Depths,_xlfn.XLOOKUP($G132,Structures,StructureDamages),,-1))/(MIN(IF(Depths&gt;BA132,Depths))-MAX(IF(Depths&lt;BA132,Depths))))*$P132)</f>
        <v>#N/A</v>
      </c>
      <c r="BM132" s="183" t="e" cm="1">
        <f t="array" ref="BM132">IF(BB132="no inundation",0,(_xlfn.XLOOKUP(BB132,Depths,_xlfn.XLOOKUP($G132,Structures,StructureDamages),,-1)+(BB132-MAX(IF(Depths&lt;BB132,Depths)))*(_xlfn.XLOOKUP(BB132,Depths,_xlfn.XLOOKUP($G132,Structures,StructureDamages),,1)-_xlfn.XLOOKUP(BB132,Depths,_xlfn.XLOOKUP($G132,Structures,StructureDamages),,-1))/(MIN(IF(Depths&gt;BB132,Depths))-MAX(IF(Depths&lt;BB132,Depths))))*$P132)</f>
        <v>#N/A</v>
      </c>
      <c r="BN132" s="184" t="e" cm="1">
        <f t="array" ref="BN132">IF(BC132="no inundation",0,(_xlfn.XLOOKUP(BC132,Depths,_xlfn.XLOOKUP($G132,Structures,StructureDamages),,-1)+(BC132-MAX(IF(Depths&lt;BC132,Depths)))*(_xlfn.XLOOKUP(BC132,Depths,_xlfn.XLOOKUP($G132,Structures,StructureDamages),,1)-_xlfn.XLOOKUP(BC132,Depths,_xlfn.XLOOKUP($G132,Structures,StructureDamages),,-1))/(MIN(IF(Depths&gt;BC132,Depths))-MAX(IF(Depths&lt;BC132,Depths))))*$P132)</f>
        <v>#N/A</v>
      </c>
      <c r="BO132" s="185"/>
      <c r="BP132" s="182" t="e" cm="1">
        <f t="array" ref="BP132">IF(AT132="no inundation",0,(_xlfn.XLOOKUP(AT132,Depths,_xlfn.XLOOKUP($G132,Structures,ContentDamages),,-1)+(AT132-MAX(IF(Depths&lt;AT132,Depths)))*(_xlfn.XLOOKUP(AT132,Depths,_xlfn.XLOOKUP($G132,Structures,ContentDamages),,1)-_xlfn.XLOOKUP(AT132,Depths,_xlfn.XLOOKUP($G132,Structures,ContentDamages),,-1))/(MIN(IF(Depths&gt;AT132,Depths))-MAX(IF(Depths&lt;AT132,Depths))))*$R132)</f>
        <v>#N/A</v>
      </c>
      <c r="BQ132" s="183" t="e" cm="1">
        <f t="array" ref="BQ132">IF(AU132="no inundation",0,(_xlfn.XLOOKUP(AU132,Depths,_xlfn.XLOOKUP($G132,Structures,ContentDamages),,-1)+(AU132-MAX(IF(Depths&lt;AU132,Depths)))*(_xlfn.XLOOKUP(AU132,Depths,_xlfn.XLOOKUP($G132,Structures,ContentDamages),,1)-_xlfn.XLOOKUP(AU132,Depths,_xlfn.XLOOKUP($G132,Structures,ContentDamages),,-1))/(MIN(IF(Depths&gt;AU132,Depths))-MAX(IF(Depths&lt;AU132,Depths))))*$R132)</f>
        <v>#N/A</v>
      </c>
      <c r="BR132" s="183" t="e" cm="1">
        <f t="array" ref="BR132">IF(AV132="no inundation",0,(_xlfn.XLOOKUP(AV132,Depths,_xlfn.XLOOKUP($G132,Structures,ContentDamages),,-1)+(AV132-MAX(IF(Depths&lt;AV132,Depths)))*(_xlfn.XLOOKUP(AV132,Depths,_xlfn.XLOOKUP($G132,Structures,ContentDamages),,1)-_xlfn.XLOOKUP(AV132,Depths,_xlfn.XLOOKUP($G132,Structures,ContentDamages),,-1))/(MIN(IF(Depths&gt;AV132,Depths))-MAX(IF(Depths&lt;AV132,Depths))))*$R132)</f>
        <v>#N/A</v>
      </c>
      <c r="BS132" s="183" t="e" cm="1">
        <f t="array" ref="BS132">IF(AW132="no inundation",0,(_xlfn.XLOOKUP(AW132,Depths,_xlfn.XLOOKUP($G132,Structures,ContentDamages),,-1)+(AW132-MAX(IF(Depths&lt;AW132,Depths)))*(_xlfn.XLOOKUP(AW132,Depths,_xlfn.XLOOKUP($G132,Structures,ContentDamages),,1)-_xlfn.XLOOKUP(AW132,Depths,_xlfn.XLOOKUP($G132,Structures,ContentDamages),,-1))/(MIN(IF(Depths&gt;AW132,Depths))-MAX(IF(Depths&lt;AW132,Depths))))*$R132)</f>
        <v>#N/A</v>
      </c>
      <c r="BT132" s="183" t="e" cm="1">
        <f t="array" ref="BT132">IF(AX132="no inundation",0,(_xlfn.XLOOKUP(AX132,Depths,_xlfn.XLOOKUP($G132,Structures,ContentDamages),,-1)+(AX132-MAX(IF(Depths&lt;AX132,Depths)))*(_xlfn.XLOOKUP(AX132,Depths,_xlfn.XLOOKUP($G132,Structures,ContentDamages),,1)-_xlfn.XLOOKUP(AX132,Depths,_xlfn.XLOOKUP($G132,Structures,ContentDamages),,-1))/(MIN(IF(Depths&gt;AX132,Depths))-MAX(IF(Depths&lt;AX132,Depths))))*$R132)</f>
        <v>#N/A</v>
      </c>
      <c r="BU132" s="183" t="e" cm="1">
        <f t="array" ref="BU132">IF(AY132="no inundation",0,(_xlfn.XLOOKUP(AY132,Depths,_xlfn.XLOOKUP($G132,Structures,ContentDamages),,-1)+(AY132-MAX(IF(Depths&lt;AY132,Depths)))*(_xlfn.XLOOKUP(AY132,Depths,_xlfn.XLOOKUP($G132,Structures,ContentDamages),,1)-_xlfn.XLOOKUP(AY132,Depths,_xlfn.XLOOKUP($G132,Structures,ContentDamages),,-1))/(MIN(IF(Depths&gt;AY132,Depths))-MAX(IF(Depths&lt;AY132,Depths))))*$R132)</f>
        <v>#N/A</v>
      </c>
      <c r="BV132" s="183" t="e" cm="1">
        <f t="array" ref="BV132">IF(AZ132="no inundation",0,(_xlfn.XLOOKUP(AZ132,Depths,_xlfn.XLOOKUP($G132,Structures,ContentDamages),,-1)+(AZ132-MAX(IF(Depths&lt;AZ132,Depths)))*(_xlfn.XLOOKUP(AZ132,Depths,_xlfn.XLOOKUP($G132,Structures,ContentDamages),,1)-_xlfn.XLOOKUP(AZ132,Depths,_xlfn.XLOOKUP($G132,Structures,ContentDamages),,-1))/(MIN(IF(Depths&gt;AZ132,Depths))-MAX(IF(Depths&lt;AZ132,Depths))))*$R132)</f>
        <v>#N/A</v>
      </c>
      <c r="BW132" s="183" t="e" cm="1">
        <f t="array" ref="BW132">IF(BA132="no inundation",0,(_xlfn.XLOOKUP(BA132,Depths,_xlfn.XLOOKUP($G132,Structures,ContentDamages),,-1)+(BA132-MAX(IF(Depths&lt;BA132,Depths)))*(_xlfn.XLOOKUP(BA132,Depths,_xlfn.XLOOKUP($G132,Structures,ContentDamages),,1)-_xlfn.XLOOKUP(BA132,Depths,_xlfn.XLOOKUP($G132,Structures,ContentDamages),,-1))/(MIN(IF(Depths&gt;BA132,Depths))-MAX(IF(Depths&lt;BA132,Depths))))*$R132)</f>
        <v>#N/A</v>
      </c>
      <c r="BX132" s="183" t="e" cm="1">
        <f t="array" ref="BX132">IF(BB132="no inundation",0,(_xlfn.XLOOKUP(BB132,Depths,_xlfn.XLOOKUP($G132,Structures,ContentDamages),,-1)+(BB132-MAX(IF(Depths&lt;BB132,Depths)))*(_xlfn.XLOOKUP(BB132,Depths,_xlfn.XLOOKUP($G132,Structures,ContentDamages),,1)-_xlfn.XLOOKUP(BB132,Depths,_xlfn.XLOOKUP($G132,Structures,ContentDamages),,-1))/(MIN(IF(Depths&gt;BB132,Depths))-MAX(IF(Depths&lt;BB132,Depths))))*$R132)</f>
        <v>#N/A</v>
      </c>
      <c r="BY132" s="183" t="e" cm="1">
        <f t="array" ref="BY132">IF(BC132="no inundation",0,(_xlfn.XLOOKUP(BC132,Depths,_xlfn.XLOOKUP($G132,Structures,ContentDamages),,-1)+(BC132-MAX(IF(Depths&lt;BC132,Depths)))*(_xlfn.XLOOKUP(BC132,Depths,_xlfn.XLOOKUP($G132,Structures,ContentDamages),,1)-_xlfn.XLOOKUP(BC132,Depths,_xlfn.XLOOKUP($G132,Structures,ContentDamages),,-1))/(MIN(IF(Depths&gt;BC132,Depths))-MAX(IF(Depths&lt;BC132,Depths))))*$R132)</f>
        <v>#N/A</v>
      </c>
      <c r="BZ132" s="181"/>
      <c r="CA132" s="182" t="e">
        <f t="shared" si="128"/>
        <v>#N/A</v>
      </c>
      <c r="CB132" s="183" t="e">
        <f t="shared" si="129"/>
        <v>#N/A</v>
      </c>
      <c r="CC132" s="183" t="e">
        <f t="shared" si="130"/>
        <v>#N/A</v>
      </c>
      <c r="CD132" s="183" t="e">
        <f t="shared" si="131"/>
        <v>#N/A</v>
      </c>
      <c r="CE132" s="183" t="e">
        <f t="shared" si="132"/>
        <v>#N/A</v>
      </c>
      <c r="CF132" s="183" t="e">
        <f t="shared" si="133"/>
        <v>#N/A</v>
      </c>
      <c r="CG132" s="183" t="e">
        <f t="shared" si="134"/>
        <v>#N/A</v>
      </c>
      <c r="CH132" s="183" t="e">
        <f t="shared" si="135"/>
        <v>#N/A</v>
      </c>
      <c r="CI132" s="183" t="e">
        <f t="shared" si="136"/>
        <v>#N/A</v>
      </c>
      <c r="CJ132" s="184" t="e">
        <f t="shared" si="137"/>
        <v>#N/A</v>
      </c>
      <c r="CK132" s="177"/>
    </row>
    <row r="133" spans="5:89" ht="16.5" customHeight="1" x14ac:dyDescent="0.35">
      <c r="E133" s="33" t="s">
        <v>3</v>
      </c>
      <c r="F133" s="35" t="s">
        <v>3</v>
      </c>
      <c r="G133" s="10" t="s">
        <v>200</v>
      </c>
      <c r="H133" s="11" t="s">
        <v>200</v>
      </c>
      <c r="I133" s="12"/>
      <c r="J133" s="14"/>
      <c r="K133" s="26"/>
      <c r="L133" s="12"/>
      <c r="M133" s="14"/>
      <c r="N133" s="138"/>
      <c r="O133" s="140"/>
      <c r="P133" s="195">
        <f t="shared" si="106"/>
        <v>0</v>
      </c>
      <c r="Q133" s="20" t="e">
        <f>_xlfn.XLOOKUP(G133,'Content to Structure Ratios'!$D$3:$D$55,'Content to Structure Ratios'!$E$3:$E$55)</f>
        <v>#N/A</v>
      </c>
      <c r="R133" s="183" t="e">
        <f t="shared" si="107"/>
        <v>#N/A</v>
      </c>
      <c r="S133" s="13"/>
      <c r="T133" s="14"/>
      <c r="U133" s="15"/>
      <c r="V133" s="179">
        <f t="shared" si="138"/>
        <v>0</v>
      </c>
      <c r="W133" s="192"/>
      <c r="X133" s="22"/>
      <c r="Y133" s="16"/>
      <c r="Z133" s="16"/>
      <c r="AA133" s="16"/>
      <c r="AB133" s="16"/>
      <c r="AC133" s="16"/>
      <c r="AD133" s="16"/>
      <c r="AE133" s="16"/>
      <c r="AF133" s="16"/>
      <c r="AG133" s="16"/>
      <c r="AH133" s="177"/>
      <c r="AI133" s="178">
        <f t="shared" si="140"/>
        <v>0</v>
      </c>
      <c r="AJ133" s="179">
        <f t="shared" si="139"/>
        <v>0</v>
      </c>
      <c r="AK133" s="179">
        <f t="shared" si="141"/>
        <v>0</v>
      </c>
      <c r="AL133" s="179">
        <f t="shared" si="142"/>
        <v>0</v>
      </c>
      <c r="AM133" s="179">
        <f t="shared" si="143"/>
        <v>0</v>
      </c>
      <c r="AN133" s="179">
        <f t="shared" si="144"/>
        <v>0</v>
      </c>
      <c r="AO133" s="179">
        <f t="shared" si="145"/>
        <v>0</v>
      </c>
      <c r="AP133" s="179">
        <f t="shared" si="146"/>
        <v>0</v>
      </c>
      <c r="AQ133" s="179">
        <f t="shared" si="147"/>
        <v>0</v>
      </c>
      <c r="AR133" s="180">
        <f t="shared" si="148"/>
        <v>0</v>
      </c>
      <c r="AS133" s="181"/>
      <c r="AT133" s="166">
        <f t="shared" si="149"/>
        <v>0</v>
      </c>
      <c r="AU133" s="87">
        <f t="shared" si="150"/>
        <v>0</v>
      </c>
      <c r="AV133" s="87">
        <f t="shared" si="151"/>
        <v>0</v>
      </c>
      <c r="AW133" s="87">
        <f t="shared" si="152"/>
        <v>0</v>
      </c>
      <c r="AX133" s="87">
        <f t="shared" si="153"/>
        <v>0</v>
      </c>
      <c r="AY133" s="87">
        <f t="shared" si="154"/>
        <v>0</v>
      </c>
      <c r="AZ133" s="87">
        <f t="shared" si="155"/>
        <v>0</v>
      </c>
      <c r="BA133" s="87">
        <f t="shared" si="156"/>
        <v>0</v>
      </c>
      <c r="BB133" s="87">
        <f t="shared" si="157"/>
        <v>0</v>
      </c>
      <c r="BC133" s="157">
        <f t="shared" si="158"/>
        <v>0</v>
      </c>
      <c r="BD133" s="177"/>
      <c r="BE133" s="182" t="e" cm="1">
        <f t="array" ref="BE133">IF(AT133="no inundation",0,(_xlfn.XLOOKUP(AT133,Depths,_xlfn.XLOOKUP($G133,Structures,StructureDamages),,-1)+(AT133-MAX(IF(Depths&lt;AT133,Depths)))*(_xlfn.XLOOKUP(AT133,Depths,_xlfn.XLOOKUP($G133,Structures,StructureDamages),,1)-_xlfn.XLOOKUP(AT133,Depths,_xlfn.XLOOKUP($G133,Structures,StructureDamages),,-1))/(MIN(IF(Depths&gt;AT133,Depths))-MAX(IF(Depths&lt;AT133,Depths))))*$P133)</f>
        <v>#N/A</v>
      </c>
      <c r="BF133" s="183" t="e" cm="1">
        <f t="array" ref="BF133">IF(AU133="no inundation",0,(_xlfn.XLOOKUP(AU133,Depths,_xlfn.XLOOKUP($G133,Structures,StructureDamages),,-1)+(AU133-MAX(IF(Depths&lt;AU133,Depths)))*(_xlfn.XLOOKUP(AU133,Depths,_xlfn.XLOOKUP($G133,Structures,StructureDamages),,1)-_xlfn.XLOOKUP(AU133,Depths,_xlfn.XLOOKUP($G133,Structures,StructureDamages),,-1))/(MIN(IF(Depths&gt;AU133,Depths))-MAX(IF(Depths&lt;AU133,Depths))))*$P133)</f>
        <v>#N/A</v>
      </c>
      <c r="BG133" s="183" t="e" cm="1">
        <f t="array" ref="BG133">IF(AV133="no inundation",0,(_xlfn.XLOOKUP(AV133,Depths,_xlfn.XLOOKUP($G133,Structures,StructureDamages),,-1)+(AV133-MAX(IF(Depths&lt;AV133,Depths)))*(_xlfn.XLOOKUP(AV133,Depths,_xlfn.XLOOKUP($G133,Structures,StructureDamages),,1)-_xlfn.XLOOKUP(AV133,Depths,_xlfn.XLOOKUP($G133,Structures,StructureDamages),,-1))/(MIN(IF(Depths&gt;AV133,Depths))-MAX(IF(Depths&lt;AV133,Depths))))*$P133)</f>
        <v>#N/A</v>
      </c>
      <c r="BH133" s="183" t="e" cm="1">
        <f t="array" ref="BH133">IF(AW133="no inundation",0,(_xlfn.XLOOKUP(AW133,Depths,_xlfn.XLOOKUP($G133,Structures,StructureDamages),,-1)+(AW133-MAX(IF(Depths&lt;AW133,Depths)))*(_xlfn.XLOOKUP(AW133,Depths,_xlfn.XLOOKUP($G133,Structures,StructureDamages),,1)-_xlfn.XLOOKUP(AW133,Depths,_xlfn.XLOOKUP($G133,Structures,StructureDamages),,-1))/(MIN(IF(Depths&gt;AW133,Depths))-MAX(IF(Depths&lt;AW133,Depths))))*$P133)</f>
        <v>#N/A</v>
      </c>
      <c r="BI133" s="183" t="e" cm="1">
        <f t="array" ref="BI133">IF(AX133="no inundation",0,(_xlfn.XLOOKUP(AX133,Depths,_xlfn.XLOOKUP($G133,Structures,StructureDamages),,-1)+(AX133-MAX(IF(Depths&lt;AX133,Depths)))*(_xlfn.XLOOKUP(AX133,Depths,_xlfn.XLOOKUP($G133,Structures,StructureDamages),,1)-_xlfn.XLOOKUP(AX133,Depths,_xlfn.XLOOKUP($G133,Structures,StructureDamages),,-1))/(MIN(IF(Depths&gt;AX133,Depths))-MAX(IF(Depths&lt;AX133,Depths))))*$P133)</f>
        <v>#N/A</v>
      </c>
      <c r="BJ133" s="183" t="e" cm="1">
        <f t="array" ref="BJ133">IF(AY133="no inundation",0,(_xlfn.XLOOKUP(AY133,Depths,_xlfn.XLOOKUP($G133,Structures,StructureDamages),,-1)+(AY133-MAX(IF(Depths&lt;AY133,Depths)))*(_xlfn.XLOOKUP(AY133,Depths,_xlfn.XLOOKUP($G133,Structures,StructureDamages),,1)-_xlfn.XLOOKUP(AY133,Depths,_xlfn.XLOOKUP($G133,Structures,StructureDamages),,-1))/(MIN(IF(Depths&gt;AY133,Depths))-MAX(IF(Depths&lt;AY133,Depths))))*$P133)</f>
        <v>#N/A</v>
      </c>
      <c r="BK133" s="183" t="e" cm="1">
        <f t="array" ref="BK133">IF(AZ133="no inundation",0,(_xlfn.XLOOKUP(AZ133,Depths,_xlfn.XLOOKUP($G133,Structures,StructureDamages),,-1)+(AZ133-MAX(IF(Depths&lt;AZ133,Depths)))*(_xlfn.XLOOKUP(AZ133,Depths,_xlfn.XLOOKUP($G133,Structures,StructureDamages),,1)-_xlfn.XLOOKUP(AZ133,Depths,_xlfn.XLOOKUP($G133,Structures,StructureDamages),,-1))/(MIN(IF(Depths&gt;AZ133,Depths))-MAX(IF(Depths&lt;AZ133,Depths))))*$P133)</f>
        <v>#N/A</v>
      </c>
      <c r="BL133" s="183" t="e" cm="1">
        <f t="array" ref="BL133">IF(BA133="no inundation",0,(_xlfn.XLOOKUP(BA133,Depths,_xlfn.XLOOKUP($G133,Structures,StructureDamages),,-1)+(BA133-MAX(IF(Depths&lt;BA133,Depths)))*(_xlfn.XLOOKUP(BA133,Depths,_xlfn.XLOOKUP($G133,Structures,StructureDamages),,1)-_xlfn.XLOOKUP(BA133,Depths,_xlfn.XLOOKUP($G133,Structures,StructureDamages),,-1))/(MIN(IF(Depths&gt;BA133,Depths))-MAX(IF(Depths&lt;BA133,Depths))))*$P133)</f>
        <v>#N/A</v>
      </c>
      <c r="BM133" s="183" t="e" cm="1">
        <f t="array" ref="BM133">IF(BB133="no inundation",0,(_xlfn.XLOOKUP(BB133,Depths,_xlfn.XLOOKUP($G133,Structures,StructureDamages),,-1)+(BB133-MAX(IF(Depths&lt;BB133,Depths)))*(_xlfn.XLOOKUP(BB133,Depths,_xlfn.XLOOKUP($G133,Structures,StructureDamages),,1)-_xlfn.XLOOKUP(BB133,Depths,_xlfn.XLOOKUP($G133,Structures,StructureDamages),,-1))/(MIN(IF(Depths&gt;BB133,Depths))-MAX(IF(Depths&lt;BB133,Depths))))*$P133)</f>
        <v>#N/A</v>
      </c>
      <c r="BN133" s="184" t="e" cm="1">
        <f t="array" ref="BN133">IF(BC133="no inundation",0,(_xlfn.XLOOKUP(BC133,Depths,_xlfn.XLOOKUP($G133,Structures,StructureDamages),,-1)+(BC133-MAX(IF(Depths&lt;BC133,Depths)))*(_xlfn.XLOOKUP(BC133,Depths,_xlfn.XLOOKUP($G133,Structures,StructureDamages),,1)-_xlfn.XLOOKUP(BC133,Depths,_xlfn.XLOOKUP($G133,Structures,StructureDamages),,-1))/(MIN(IF(Depths&gt;BC133,Depths))-MAX(IF(Depths&lt;BC133,Depths))))*$P133)</f>
        <v>#N/A</v>
      </c>
      <c r="BO133" s="185"/>
      <c r="BP133" s="182" t="e" cm="1">
        <f t="array" ref="BP133">IF(AT133="no inundation",0,(_xlfn.XLOOKUP(AT133,Depths,_xlfn.XLOOKUP($G133,Structures,ContentDamages),,-1)+(AT133-MAX(IF(Depths&lt;AT133,Depths)))*(_xlfn.XLOOKUP(AT133,Depths,_xlfn.XLOOKUP($G133,Structures,ContentDamages),,1)-_xlfn.XLOOKUP(AT133,Depths,_xlfn.XLOOKUP($G133,Structures,ContentDamages),,-1))/(MIN(IF(Depths&gt;AT133,Depths))-MAX(IF(Depths&lt;AT133,Depths))))*$R133)</f>
        <v>#N/A</v>
      </c>
      <c r="BQ133" s="183" t="e" cm="1">
        <f t="array" ref="BQ133">IF(AU133="no inundation",0,(_xlfn.XLOOKUP(AU133,Depths,_xlfn.XLOOKUP($G133,Structures,ContentDamages),,-1)+(AU133-MAX(IF(Depths&lt;AU133,Depths)))*(_xlfn.XLOOKUP(AU133,Depths,_xlfn.XLOOKUP($G133,Structures,ContentDamages),,1)-_xlfn.XLOOKUP(AU133,Depths,_xlfn.XLOOKUP($G133,Structures,ContentDamages),,-1))/(MIN(IF(Depths&gt;AU133,Depths))-MAX(IF(Depths&lt;AU133,Depths))))*$R133)</f>
        <v>#N/A</v>
      </c>
      <c r="BR133" s="183" t="e" cm="1">
        <f t="array" ref="BR133">IF(AV133="no inundation",0,(_xlfn.XLOOKUP(AV133,Depths,_xlfn.XLOOKUP($G133,Structures,ContentDamages),,-1)+(AV133-MAX(IF(Depths&lt;AV133,Depths)))*(_xlfn.XLOOKUP(AV133,Depths,_xlfn.XLOOKUP($G133,Structures,ContentDamages),,1)-_xlfn.XLOOKUP(AV133,Depths,_xlfn.XLOOKUP($G133,Structures,ContentDamages),,-1))/(MIN(IF(Depths&gt;AV133,Depths))-MAX(IF(Depths&lt;AV133,Depths))))*$R133)</f>
        <v>#N/A</v>
      </c>
      <c r="BS133" s="183" t="e" cm="1">
        <f t="array" ref="BS133">IF(AW133="no inundation",0,(_xlfn.XLOOKUP(AW133,Depths,_xlfn.XLOOKUP($G133,Structures,ContentDamages),,-1)+(AW133-MAX(IF(Depths&lt;AW133,Depths)))*(_xlfn.XLOOKUP(AW133,Depths,_xlfn.XLOOKUP($G133,Structures,ContentDamages),,1)-_xlfn.XLOOKUP(AW133,Depths,_xlfn.XLOOKUP($G133,Structures,ContentDamages),,-1))/(MIN(IF(Depths&gt;AW133,Depths))-MAX(IF(Depths&lt;AW133,Depths))))*$R133)</f>
        <v>#N/A</v>
      </c>
      <c r="BT133" s="183" t="e" cm="1">
        <f t="array" ref="BT133">IF(AX133="no inundation",0,(_xlfn.XLOOKUP(AX133,Depths,_xlfn.XLOOKUP($G133,Structures,ContentDamages),,-1)+(AX133-MAX(IF(Depths&lt;AX133,Depths)))*(_xlfn.XLOOKUP(AX133,Depths,_xlfn.XLOOKUP($G133,Structures,ContentDamages),,1)-_xlfn.XLOOKUP(AX133,Depths,_xlfn.XLOOKUP($G133,Structures,ContentDamages),,-1))/(MIN(IF(Depths&gt;AX133,Depths))-MAX(IF(Depths&lt;AX133,Depths))))*$R133)</f>
        <v>#N/A</v>
      </c>
      <c r="BU133" s="183" t="e" cm="1">
        <f t="array" ref="BU133">IF(AY133="no inundation",0,(_xlfn.XLOOKUP(AY133,Depths,_xlfn.XLOOKUP($G133,Structures,ContentDamages),,-1)+(AY133-MAX(IF(Depths&lt;AY133,Depths)))*(_xlfn.XLOOKUP(AY133,Depths,_xlfn.XLOOKUP($G133,Structures,ContentDamages),,1)-_xlfn.XLOOKUP(AY133,Depths,_xlfn.XLOOKUP($G133,Structures,ContentDamages),,-1))/(MIN(IF(Depths&gt;AY133,Depths))-MAX(IF(Depths&lt;AY133,Depths))))*$R133)</f>
        <v>#N/A</v>
      </c>
      <c r="BV133" s="183" t="e" cm="1">
        <f t="array" ref="BV133">IF(AZ133="no inundation",0,(_xlfn.XLOOKUP(AZ133,Depths,_xlfn.XLOOKUP($G133,Structures,ContentDamages),,-1)+(AZ133-MAX(IF(Depths&lt;AZ133,Depths)))*(_xlfn.XLOOKUP(AZ133,Depths,_xlfn.XLOOKUP($G133,Structures,ContentDamages),,1)-_xlfn.XLOOKUP(AZ133,Depths,_xlfn.XLOOKUP($G133,Structures,ContentDamages),,-1))/(MIN(IF(Depths&gt;AZ133,Depths))-MAX(IF(Depths&lt;AZ133,Depths))))*$R133)</f>
        <v>#N/A</v>
      </c>
      <c r="BW133" s="183" t="e" cm="1">
        <f t="array" ref="BW133">IF(BA133="no inundation",0,(_xlfn.XLOOKUP(BA133,Depths,_xlfn.XLOOKUP($G133,Structures,ContentDamages),,-1)+(BA133-MAX(IF(Depths&lt;BA133,Depths)))*(_xlfn.XLOOKUP(BA133,Depths,_xlfn.XLOOKUP($G133,Structures,ContentDamages),,1)-_xlfn.XLOOKUP(BA133,Depths,_xlfn.XLOOKUP($G133,Structures,ContentDamages),,-1))/(MIN(IF(Depths&gt;BA133,Depths))-MAX(IF(Depths&lt;BA133,Depths))))*$R133)</f>
        <v>#N/A</v>
      </c>
      <c r="BX133" s="183" t="e" cm="1">
        <f t="array" ref="BX133">IF(BB133="no inundation",0,(_xlfn.XLOOKUP(BB133,Depths,_xlfn.XLOOKUP($G133,Structures,ContentDamages),,-1)+(BB133-MAX(IF(Depths&lt;BB133,Depths)))*(_xlfn.XLOOKUP(BB133,Depths,_xlfn.XLOOKUP($G133,Structures,ContentDamages),,1)-_xlfn.XLOOKUP(BB133,Depths,_xlfn.XLOOKUP($G133,Structures,ContentDamages),,-1))/(MIN(IF(Depths&gt;BB133,Depths))-MAX(IF(Depths&lt;BB133,Depths))))*$R133)</f>
        <v>#N/A</v>
      </c>
      <c r="BY133" s="183" t="e" cm="1">
        <f t="array" ref="BY133">IF(BC133="no inundation",0,(_xlfn.XLOOKUP(BC133,Depths,_xlfn.XLOOKUP($G133,Structures,ContentDamages),,-1)+(BC133-MAX(IF(Depths&lt;BC133,Depths)))*(_xlfn.XLOOKUP(BC133,Depths,_xlfn.XLOOKUP($G133,Structures,ContentDamages),,1)-_xlfn.XLOOKUP(BC133,Depths,_xlfn.XLOOKUP($G133,Structures,ContentDamages),,-1))/(MIN(IF(Depths&gt;BC133,Depths))-MAX(IF(Depths&lt;BC133,Depths))))*$R133)</f>
        <v>#N/A</v>
      </c>
      <c r="BZ133" s="181"/>
      <c r="CA133" s="182" t="e">
        <f t="shared" si="128"/>
        <v>#N/A</v>
      </c>
      <c r="CB133" s="183" t="e">
        <f t="shared" si="129"/>
        <v>#N/A</v>
      </c>
      <c r="CC133" s="183" t="e">
        <f t="shared" si="130"/>
        <v>#N/A</v>
      </c>
      <c r="CD133" s="183" t="e">
        <f t="shared" si="131"/>
        <v>#N/A</v>
      </c>
      <c r="CE133" s="183" t="e">
        <f t="shared" si="132"/>
        <v>#N/A</v>
      </c>
      <c r="CF133" s="183" t="e">
        <f t="shared" si="133"/>
        <v>#N/A</v>
      </c>
      <c r="CG133" s="183" t="e">
        <f t="shared" si="134"/>
        <v>#N/A</v>
      </c>
      <c r="CH133" s="183" t="e">
        <f t="shared" si="135"/>
        <v>#N/A</v>
      </c>
      <c r="CI133" s="183" t="e">
        <f t="shared" si="136"/>
        <v>#N/A</v>
      </c>
      <c r="CJ133" s="184" t="e">
        <f t="shared" si="137"/>
        <v>#N/A</v>
      </c>
      <c r="CK133" s="177"/>
    </row>
    <row r="134" spans="5:89" ht="16.5" customHeight="1" x14ac:dyDescent="0.35">
      <c r="E134" s="33" t="s">
        <v>3</v>
      </c>
      <c r="F134" s="35" t="s">
        <v>3</v>
      </c>
      <c r="G134" s="10" t="s">
        <v>200</v>
      </c>
      <c r="H134" s="11" t="s">
        <v>200</v>
      </c>
      <c r="I134" s="12"/>
      <c r="J134" s="14"/>
      <c r="K134" s="26"/>
      <c r="L134" s="12"/>
      <c r="M134" s="14"/>
      <c r="N134" s="138"/>
      <c r="O134" s="140"/>
      <c r="P134" s="195">
        <f t="shared" si="106"/>
        <v>0</v>
      </c>
      <c r="Q134" s="20" t="e">
        <f>_xlfn.XLOOKUP(G134,'Content to Structure Ratios'!$D$3:$D$55,'Content to Structure Ratios'!$E$3:$E$55)</f>
        <v>#N/A</v>
      </c>
      <c r="R134" s="183" t="e">
        <f t="shared" si="107"/>
        <v>#N/A</v>
      </c>
      <c r="S134" s="13"/>
      <c r="T134" s="14"/>
      <c r="U134" s="15"/>
      <c r="V134" s="179">
        <f t="shared" si="138"/>
        <v>0</v>
      </c>
      <c r="W134" s="192"/>
      <c r="X134" s="22"/>
      <c r="Y134" s="16"/>
      <c r="Z134" s="16"/>
      <c r="AA134" s="16"/>
      <c r="AB134" s="16"/>
      <c r="AC134" s="16"/>
      <c r="AD134" s="16"/>
      <c r="AE134" s="16"/>
      <c r="AF134" s="16"/>
      <c r="AG134" s="16"/>
      <c r="AH134" s="177"/>
      <c r="AI134" s="178">
        <f t="shared" si="140"/>
        <v>0</v>
      </c>
      <c r="AJ134" s="179">
        <f t="shared" si="139"/>
        <v>0</v>
      </c>
      <c r="AK134" s="179">
        <f t="shared" si="141"/>
        <v>0</v>
      </c>
      <c r="AL134" s="179">
        <f t="shared" si="142"/>
        <v>0</v>
      </c>
      <c r="AM134" s="179">
        <f t="shared" si="143"/>
        <v>0</v>
      </c>
      <c r="AN134" s="179">
        <f t="shared" si="144"/>
        <v>0</v>
      </c>
      <c r="AO134" s="179">
        <f t="shared" si="145"/>
        <v>0</v>
      </c>
      <c r="AP134" s="179">
        <f t="shared" si="146"/>
        <v>0</v>
      </c>
      <c r="AQ134" s="179">
        <f t="shared" si="147"/>
        <v>0</v>
      </c>
      <c r="AR134" s="180">
        <f t="shared" si="148"/>
        <v>0</v>
      </c>
      <c r="AS134" s="181"/>
      <c r="AT134" s="166">
        <f t="shared" si="149"/>
        <v>0</v>
      </c>
      <c r="AU134" s="87">
        <f t="shared" si="150"/>
        <v>0</v>
      </c>
      <c r="AV134" s="87">
        <f t="shared" si="151"/>
        <v>0</v>
      </c>
      <c r="AW134" s="87">
        <f t="shared" si="152"/>
        <v>0</v>
      </c>
      <c r="AX134" s="87">
        <f t="shared" si="153"/>
        <v>0</v>
      </c>
      <c r="AY134" s="87">
        <f t="shared" si="154"/>
        <v>0</v>
      </c>
      <c r="AZ134" s="87">
        <f t="shared" si="155"/>
        <v>0</v>
      </c>
      <c r="BA134" s="87">
        <f t="shared" si="156"/>
        <v>0</v>
      </c>
      <c r="BB134" s="87">
        <f t="shared" si="157"/>
        <v>0</v>
      </c>
      <c r="BC134" s="157">
        <f t="shared" si="158"/>
        <v>0</v>
      </c>
      <c r="BD134" s="177"/>
      <c r="BE134" s="182" t="e" cm="1">
        <f t="array" ref="BE134">IF(AT134="no inundation",0,(_xlfn.XLOOKUP(AT134,Depths,_xlfn.XLOOKUP($G134,Structures,StructureDamages),,-1)+(AT134-MAX(IF(Depths&lt;AT134,Depths)))*(_xlfn.XLOOKUP(AT134,Depths,_xlfn.XLOOKUP($G134,Structures,StructureDamages),,1)-_xlfn.XLOOKUP(AT134,Depths,_xlfn.XLOOKUP($G134,Structures,StructureDamages),,-1))/(MIN(IF(Depths&gt;AT134,Depths))-MAX(IF(Depths&lt;AT134,Depths))))*$P134)</f>
        <v>#N/A</v>
      </c>
      <c r="BF134" s="183" t="e" cm="1">
        <f t="array" ref="BF134">IF(AU134="no inundation",0,(_xlfn.XLOOKUP(AU134,Depths,_xlfn.XLOOKUP($G134,Structures,StructureDamages),,-1)+(AU134-MAX(IF(Depths&lt;AU134,Depths)))*(_xlfn.XLOOKUP(AU134,Depths,_xlfn.XLOOKUP($G134,Structures,StructureDamages),,1)-_xlfn.XLOOKUP(AU134,Depths,_xlfn.XLOOKUP($G134,Structures,StructureDamages),,-1))/(MIN(IF(Depths&gt;AU134,Depths))-MAX(IF(Depths&lt;AU134,Depths))))*$P134)</f>
        <v>#N/A</v>
      </c>
      <c r="BG134" s="183" t="e" cm="1">
        <f t="array" ref="BG134">IF(AV134="no inundation",0,(_xlfn.XLOOKUP(AV134,Depths,_xlfn.XLOOKUP($G134,Structures,StructureDamages),,-1)+(AV134-MAX(IF(Depths&lt;AV134,Depths)))*(_xlfn.XLOOKUP(AV134,Depths,_xlfn.XLOOKUP($G134,Structures,StructureDamages),,1)-_xlfn.XLOOKUP(AV134,Depths,_xlfn.XLOOKUP($G134,Structures,StructureDamages),,-1))/(MIN(IF(Depths&gt;AV134,Depths))-MAX(IF(Depths&lt;AV134,Depths))))*$P134)</f>
        <v>#N/A</v>
      </c>
      <c r="BH134" s="183" t="e" cm="1">
        <f t="array" ref="BH134">IF(AW134="no inundation",0,(_xlfn.XLOOKUP(AW134,Depths,_xlfn.XLOOKUP($G134,Structures,StructureDamages),,-1)+(AW134-MAX(IF(Depths&lt;AW134,Depths)))*(_xlfn.XLOOKUP(AW134,Depths,_xlfn.XLOOKUP($G134,Structures,StructureDamages),,1)-_xlfn.XLOOKUP(AW134,Depths,_xlfn.XLOOKUP($G134,Structures,StructureDamages),,-1))/(MIN(IF(Depths&gt;AW134,Depths))-MAX(IF(Depths&lt;AW134,Depths))))*$P134)</f>
        <v>#N/A</v>
      </c>
      <c r="BI134" s="183" t="e" cm="1">
        <f t="array" ref="BI134">IF(AX134="no inundation",0,(_xlfn.XLOOKUP(AX134,Depths,_xlfn.XLOOKUP($G134,Structures,StructureDamages),,-1)+(AX134-MAX(IF(Depths&lt;AX134,Depths)))*(_xlfn.XLOOKUP(AX134,Depths,_xlfn.XLOOKUP($G134,Structures,StructureDamages),,1)-_xlfn.XLOOKUP(AX134,Depths,_xlfn.XLOOKUP($G134,Structures,StructureDamages),,-1))/(MIN(IF(Depths&gt;AX134,Depths))-MAX(IF(Depths&lt;AX134,Depths))))*$P134)</f>
        <v>#N/A</v>
      </c>
      <c r="BJ134" s="183" t="e" cm="1">
        <f t="array" ref="BJ134">IF(AY134="no inundation",0,(_xlfn.XLOOKUP(AY134,Depths,_xlfn.XLOOKUP($G134,Structures,StructureDamages),,-1)+(AY134-MAX(IF(Depths&lt;AY134,Depths)))*(_xlfn.XLOOKUP(AY134,Depths,_xlfn.XLOOKUP($G134,Structures,StructureDamages),,1)-_xlfn.XLOOKUP(AY134,Depths,_xlfn.XLOOKUP($G134,Structures,StructureDamages),,-1))/(MIN(IF(Depths&gt;AY134,Depths))-MAX(IF(Depths&lt;AY134,Depths))))*$P134)</f>
        <v>#N/A</v>
      </c>
      <c r="BK134" s="183" t="e" cm="1">
        <f t="array" ref="BK134">IF(AZ134="no inundation",0,(_xlfn.XLOOKUP(AZ134,Depths,_xlfn.XLOOKUP($G134,Structures,StructureDamages),,-1)+(AZ134-MAX(IF(Depths&lt;AZ134,Depths)))*(_xlfn.XLOOKUP(AZ134,Depths,_xlfn.XLOOKUP($G134,Structures,StructureDamages),,1)-_xlfn.XLOOKUP(AZ134,Depths,_xlfn.XLOOKUP($G134,Structures,StructureDamages),,-1))/(MIN(IF(Depths&gt;AZ134,Depths))-MAX(IF(Depths&lt;AZ134,Depths))))*$P134)</f>
        <v>#N/A</v>
      </c>
      <c r="BL134" s="183" t="e" cm="1">
        <f t="array" ref="BL134">IF(BA134="no inundation",0,(_xlfn.XLOOKUP(BA134,Depths,_xlfn.XLOOKUP($G134,Structures,StructureDamages),,-1)+(BA134-MAX(IF(Depths&lt;BA134,Depths)))*(_xlfn.XLOOKUP(BA134,Depths,_xlfn.XLOOKUP($G134,Structures,StructureDamages),,1)-_xlfn.XLOOKUP(BA134,Depths,_xlfn.XLOOKUP($G134,Structures,StructureDamages),,-1))/(MIN(IF(Depths&gt;BA134,Depths))-MAX(IF(Depths&lt;BA134,Depths))))*$P134)</f>
        <v>#N/A</v>
      </c>
      <c r="BM134" s="183" t="e" cm="1">
        <f t="array" ref="BM134">IF(BB134="no inundation",0,(_xlfn.XLOOKUP(BB134,Depths,_xlfn.XLOOKUP($G134,Structures,StructureDamages),,-1)+(BB134-MAX(IF(Depths&lt;BB134,Depths)))*(_xlfn.XLOOKUP(BB134,Depths,_xlfn.XLOOKUP($G134,Structures,StructureDamages),,1)-_xlfn.XLOOKUP(BB134,Depths,_xlfn.XLOOKUP($G134,Structures,StructureDamages),,-1))/(MIN(IF(Depths&gt;BB134,Depths))-MAX(IF(Depths&lt;BB134,Depths))))*$P134)</f>
        <v>#N/A</v>
      </c>
      <c r="BN134" s="184" t="e" cm="1">
        <f t="array" ref="BN134">IF(BC134="no inundation",0,(_xlfn.XLOOKUP(BC134,Depths,_xlfn.XLOOKUP($G134,Structures,StructureDamages),,-1)+(BC134-MAX(IF(Depths&lt;BC134,Depths)))*(_xlfn.XLOOKUP(BC134,Depths,_xlfn.XLOOKUP($G134,Structures,StructureDamages),,1)-_xlfn.XLOOKUP(BC134,Depths,_xlfn.XLOOKUP($G134,Structures,StructureDamages),,-1))/(MIN(IF(Depths&gt;BC134,Depths))-MAX(IF(Depths&lt;BC134,Depths))))*$P134)</f>
        <v>#N/A</v>
      </c>
      <c r="BO134" s="185"/>
      <c r="BP134" s="182" t="e" cm="1">
        <f t="array" ref="BP134">IF(AT134="no inundation",0,(_xlfn.XLOOKUP(AT134,Depths,_xlfn.XLOOKUP($G134,Structures,ContentDamages),,-1)+(AT134-MAX(IF(Depths&lt;AT134,Depths)))*(_xlfn.XLOOKUP(AT134,Depths,_xlfn.XLOOKUP($G134,Structures,ContentDamages),,1)-_xlfn.XLOOKUP(AT134,Depths,_xlfn.XLOOKUP($G134,Structures,ContentDamages),,-1))/(MIN(IF(Depths&gt;AT134,Depths))-MAX(IF(Depths&lt;AT134,Depths))))*$R134)</f>
        <v>#N/A</v>
      </c>
      <c r="BQ134" s="183" t="e" cm="1">
        <f t="array" ref="BQ134">IF(AU134="no inundation",0,(_xlfn.XLOOKUP(AU134,Depths,_xlfn.XLOOKUP($G134,Structures,ContentDamages),,-1)+(AU134-MAX(IF(Depths&lt;AU134,Depths)))*(_xlfn.XLOOKUP(AU134,Depths,_xlfn.XLOOKUP($G134,Structures,ContentDamages),,1)-_xlfn.XLOOKUP(AU134,Depths,_xlfn.XLOOKUP($G134,Structures,ContentDamages),,-1))/(MIN(IF(Depths&gt;AU134,Depths))-MAX(IF(Depths&lt;AU134,Depths))))*$R134)</f>
        <v>#N/A</v>
      </c>
      <c r="BR134" s="183" t="e" cm="1">
        <f t="array" ref="BR134">IF(AV134="no inundation",0,(_xlfn.XLOOKUP(AV134,Depths,_xlfn.XLOOKUP($G134,Structures,ContentDamages),,-1)+(AV134-MAX(IF(Depths&lt;AV134,Depths)))*(_xlfn.XLOOKUP(AV134,Depths,_xlfn.XLOOKUP($G134,Structures,ContentDamages),,1)-_xlfn.XLOOKUP(AV134,Depths,_xlfn.XLOOKUP($G134,Structures,ContentDamages),,-1))/(MIN(IF(Depths&gt;AV134,Depths))-MAX(IF(Depths&lt;AV134,Depths))))*$R134)</f>
        <v>#N/A</v>
      </c>
      <c r="BS134" s="183" t="e" cm="1">
        <f t="array" ref="BS134">IF(AW134="no inundation",0,(_xlfn.XLOOKUP(AW134,Depths,_xlfn.XLOOKUP($G134,Structures,ContentDamages),,-1)+(AW134-MAX(IF(Depths&lt;AW134,Depths)))*(_xlfn.XLOOKUP(AW134,Depths,_xlfn.XLOOKUP($G134,Structures,ContentDamages),,1)-_xlfn.XLOOKUP(AW134,Depths,_xlfn.XLOOKUP($G134,Structures,ContentDamages),,-1))/(MIN(IF(Depths&gt;AW134,Depths))-MAX(IF(Depths&lt;AW134,Depths))))*$R134)</f>
        <v>#N/A</v>
      </c>
      <c r="BT134" s="183" t="e" cm="1">
        <f t="array" ref="BT134">IF(AX134="no inundation",0,(_xlfn.XLOOKUP(AX134,Depths,_xlfn.XLOOKUP($G134,Structures,ContentDamages),,-1)+(AX134-MAX(IF(Depths&lt;AX134,Depths)))*(_xlfn.XLOOKUP(AX134,Depths,_xlfn.XLOOKUP($G134,Structures,ContentDamages),,1)-_xlfn.XLOOKUP(AX134,Depths,_xlfn.XLOOKUP($G134,Structures,ContentDamages),,-1))/(MIN(IF(Depths&gt;AX134,Depths))-MAX(IF(Depths&lt;AX134,Depths))))*$R134)</f>
        <v>#N/A</v>
      </c>
      <c r="BU134" s="183" t="e" cm="1">
        <f t="array" ref="BU134">IF(AY134="no inundation",0,(_xlfn.XLOOKUP(AY134,Depths,_xlfn.XLOOKUP($G134,Structures,ContentDamages),,-1)+(AY134-MAX(IF(Depths&lt;AY134,Depths)))*(_xlfn.XLOOKUP(AY134,Depths,_xlfn.XLOOKUP($G134,Structures,ContentDamages),,1)-_xlfn.XLOOKUP(AY134,Depths,_xlfn.XLOOKUP($G134,Structures,ContentDamages),,-1))/(MIN(IF(Depths&gt;AY134,Depths))-MAX(IF(Depths&lt;AY134,Depths))))*$R134)</f>
        <v>#N/A</v>
      </c>
      <c r="BV134" s="183" t="e" cm="1">
        <f t="array" ref="BV134">IF(AZ134="no inundation",0,(_xlfn.XLOOKUP(AZ134,Depths,_xlfn.XLOOKUP($G134,Structures,ContentDamages),,-1)+(AZ134-MAX(IF(Depths&lt;AZ134,Depths)))*(_xlfn.XLOOKUP(AZ134,Depths,_xlfn.XLOOKUP($G134,Structures,ContentDamages),,1)-_xlfn.XLOOKUP(AZ134,Depths,_xlfn.XLOOKUP($G134,Structures,ContentDamages),,-1))/(MIN(IF(Depths&gt;AZ134,Depths))-MAX(IF(Depths&lt;AZ134,Depths))))*$R134)</f>
        <v>#N/A</v>
      </c>
      <c r="BW134" s="183" t="e" cm="1">
        <f t="array" ref="BW134">IF(BA134="no inundation",0,(_xlfn.XLOOKUP(BA134,Depths,_xlfn.XLOOKUP($G134,Structures,ContentDamages),,-1)+(BA134-MAX(IF(Depths&lt;BA134,Depths)))*(_xlfn.XLOOKUP(BA134,Depths,_xlfn.XLOOKUP($G134,Structures,ContentDamages),,1)-_xlfn.XLOOKUP(BA134,Depths,_xlfn.XLOOKUP($G134,Structures,ContentDamages),,-1))/(MIN(IF(Depths&gt;BA134,Depths))-MAX(IF(Depths&lt;BA134,Depths))))*$R134)</f>
        <v>#N/A</v>
      </c>
      <c r="BX134" s="183" t="e" cm="1">
        <f t="array" ref="BX134">IF(BB134="no inundation",0,(_xlfn.XLOOKUP(BB134,Depths,_xlfn.XLOOKUP($G134,Structures,ContentDamages),,-1)+(BB134-MAX(IF(Depths&lt;BB134,Depths)))*(_xlfn.XLOOKUP(BB134,Depths,_xlfn.XLOOKUP($G134,Structures,ContentDamages),,1)-_xlfn.XLOOKUP(BB134,Depths,_xlfn.XLOOKUP($G134,Structures,ContentDamages),,-1))/(MIN(IF(Depths&gt;BB134,Depths))-MAX(IF(Depths&lt;BB134,Depths))))*$R134)</f>
        <v>#N/A</v>
      </c>
      <c r="BY134" s="183" t="e" cm="1">
        <f t="array" ref="BY134">IF(BC134="no inundation",0,(_xlfn.XLOOKUP(BC134,Depths,_xlfn.XLOOKUP($G134,Structures,ContentDamages),,-1)+(BC134-MAX(IF(Depths&lt;BC134,Depths)))*(_xlfn.XLOOKUP(BC134,Depths,_xlfn.XLOOKUP($G134,Structures,ContentDamages),,1)-_xlfn.XLOOKUP(BC134,Depths,_xlfn.XLOOKUP($G134,Structures,ContentDamages),,-1))/(MIN(IF(Depths&gt;BC134,Depths))-MAX(IF(Depths&lt;BC134,Depths))))*$R134)</f>
        <v>#N/A</v>
      </c>
      <c r="BZ134" s="181"/>
      <c r="CA134" s="182" t="e">
        <f t="shared" si="128"/>
        <v>#N/A</v>
      </c>
      <c r="CB134" s="183" t="e">
        <f t="shared" si="129"/>
        <v>#N/A</v>
      </c>
      <c r="CC134" s="183" t="e">
        <f t="shared" si="130"/>
        <v>#N/A</v>
      </c>
      <c r="CD134" s="183" t="e">
        <f t="shared" si="131"/>
        <v>#N/A</v>
      </c>
      <c r="CE134" s="183" t="e">
        <f t="shared" si="132"/>
        <v>#N/A</v>
      </c>
      <c r="CF134" s="183" t="e">
        <f t="shared" si="133"/>
        <v>#N/A</v>
      </c>
      <c r="CG134" s="183" t="e">
        <f t="shared" si="134"/>
        <v>#N/A</v>
      </c>
      <c r="CH134" s="183" t="e">
        <f t="shared" si="135"/>
        <v>#N/A</v>
      </c>
      <c r="CI134" s="183" t="e">
        <f t="shared" si="136"/>
        <v>#N/A</v>
      </c>
      <c r="CJ134" s="184" t="e">
        <f t="shared" si="137"/>
        <v>#N/A</v>
      </c>
      <c r="CK134" s="177"/>
    </row>
    <row r="135" spans="5:89" ht="16.5" customHeight="1" x14ac:dyDescent="0.35">
      <c r="E135" s="33" t="s">
        <v>3</v>
      </c>
      <c r="F135" s="35" t="s">
        <v>3</v>
      </c>
      <c r="G135" s="10" t="s">
        <v>200</v>
      </c>
      <c r="H135" s="11" t="s">
        <v>200</v>
      </c>
      <c r="I135" s="12"/>
      <c r="J135" s="14"/>
      <c r="K135" s="26"/>
      <c r="L135" s="12"/>
      <c r="M135" s="14"/>
      <c r="N135" s="138"/>
      <c r="O135" s="140"/>
      <c r="P135" s="195">
        <f t="shared" si="106"/>
        <v>0</v>
      </c>
      <c r="Q135" s="20" t="e">
        <f>_xlfn.XLOOKUP(G135,'Content to Structure Ratios'!$D$3:$D$55,'Content to Structure Ratios'!$E$3:$E$55)</f>
        <v>#N/A</v>
      </c>
      <c r="R135" s="183" t="e">
        <f t="shared" si="107"/>
        <v>#N/A</v>
      </c>
      <c r="S135" s="13"/>
      <c r="T135" s="14"/>
      <c r="U135" s="15"/>
      <c r="V135" s="179">
        <f t="shared" si="138"/>
        <v>0</v>
      </c>
      <c r="W135" s="192"/>
      <c r="X135" s="22"/>
      <c r="Y135" s="16"/>
      <c r="Z135" s="16"/>
      <c r="AA135" s="16"/>
      <c r="AB135" s="16"/>
      <c r="AC135" s="16"/>
      <c r="AD135" s="16"/>
      <c r="AE135" s="16"/>
      <c r="AF135" s="16"/>
      <c r="AG135" s="16"/>
      <c r="AH135" s="177"/>
      <c r="AI135" s="178">
        <f t="shared" si="140"/>
        <v>0</v>
      </c>
      <c r="AJ135" s="179">
        <f t="shared" si="139"/>
        <v>0</v>
      </c>
      <c r="AK135" s="179">
        <f t="shared" si="141"/>
        <v>0</v>
      </c>
      <c r="AL135" s="179">
        <f t="shared" si="142"/>
        <v>0</v>
      </c>
      <c r="AM135" s="179">
        <f t="shared" si="143"/>
        <v>0</v>
      </c>
      <c r="AN135" s="179">
        <f t="shared" si="144"/>
        <v>0</v>
      </c>
      <c r="AO135" s="179">
        <f t="shared" si="145"/>
        <v>0</v>
      </c>
      <c r="AP135" s="179">
        <f t="shared" si="146"/>
        <v>0</v>
      </c>
      <c r="AQ135" s="179">
        <f t="shared" si="147"/>
        <v>0</v>
      </c>
      <c r="AR135" s="180">
        <f t="shared" si="148"/>
        <v>0</v>
      </c>
      <c r="AS135" s="181"/>
      <c r="AT135" s="166">
        <f t="shared" si="149"/>
        <v>0</v>
      </c>
      <c r="AU135" s="87">
        <f t="shared" si="150"/>
        <v>0</v>
      </c>
      <c r="AV135" s="87">
        <f t="shared" si="151"/>
        <v>0</v>
      </c>
      <c r="AW135" s="87">
        <f t="shared" si="152"/>
        <v>0</v>
      </c>
      <c r="AX135" s="87">
        <f t="shared" si="153"/>
        <v>0</v>
      </c>
      <c r="AY135" s="87">
        <f t="shared" si="154"/>
        <v>0</v>
      </c>
      <c r="AZ135" s="87">
        <f t="shared" si="155"/>
        <v>0</v>
      </c>
      <c r="BA135" s="87">
        <f t="shared" si="156"/>
        <v>0</v>
      </c>
      <c r="BB135" s="87">
        <f t="shared" si="157"/>
        <v>0</v>
      </c>
      <c r="BC135" s="157">
        <f t="shared" si="158"/>
        <v>0</v>
      </c>
      <c r="BD135" s="177"/>
      <c r="BE135" s="182" t="e" cm="1">
        <f t="array" ref="BE135">IF(AT135="no inundation",0,(_xlfn.XLOOKUP(AT135,Depths,_xlfn.XLOOKUP($G135,Structures,StructureDamages),,-1)+(AT135-MAX(IF(Depths&lt;AT135,Depths)))*(_xlfn.XLOOKUP(AT135,Depths,_xlfn.XLOOKUP($G135,Structures,StructureDamages),,1)-_xlfn.XLOOKUP(AT135,Depths,_xlfn.XLOOKUP($G135,Structures,StructureDamages),,-1))/(MIN(IF(Depths&gt;AT135,Depths))-MAX(IF(Depths&lt;AT135,Depths))))*$P135)</f>
        <v>#N/A</v>
      </c>
      <c r="BF135" s="183" t="e" cm="1">
        <f t="array" ref="BF135">IF(AU135="no inundation",0,(_xlfn.XLOOKUP(AU135,Depths,_xlfn.XLOOKUP($G135,Structures,StructureDamages),,-1)+(AU135-MAX(IF(Depths&lt;AU135,Depths)))*(_xlfn.XLOOKUP(AU135,Depths,_xlfn.XLOOKUP($G135,Structures,StructureDamages),,1)-_xlfn.XLOOKUP(AU135,Depths,_xlfn.XLOOKUP($G135,Structures,StructureDamages),,-1))/(MIN(IF(Depths&gt;AU135,Depths))-MAX(IF(Depths&lt;AU135,Depths))))*$P135)</f>
        <v>#N/A</v>
      </c>
      <c r="BG135" s="183" t="e" cm="1">
        <f t="array" ref="BG135">IF(AV135="no inundation",0,(_xlfn.XLOOKUP(AV135,Depths,_xlfn.XLOOKUP($G135,Structures,StructureDamages),,-1)+(AV135-MAX(IF(Depths&lt;AV135,Depths)))*(_xlfn.XLOOKUP(AV135,Depths,_xlfn.XLOOKUP($G135,Structures,StructureDamages),,1)-_xlfn.XLOOKUP(AV135,Depths,_xlfn.XLOOKUP($G135,Structures,StructureDamages),,-1))/(MIN(IF(Depths&gt;AV135,Depths))-MAX(IF(Depths&lt;AV135,Depths))))*$P135)</f>
        <v>#N/A</v>
      </c>
      <c r="BH135" s="183" t="e" cm="1">
        <f t="array" ref="BH135">IF(AW135="no inundation",0,(_xlfn.XLOOKUP(AW135,Depths,_xlfn.XLOOKUP($G135,Structures,StructureDamages),,-1)+(AW135-MAX(IF(Depths&lt;AW135,Depths)))*(_xlfn.XLOOKUP(AW135,Depths,_xlfn.XLOOKUP($G135,Structures,StructureDamages),,1)-_xlfn.XLOOKUP(AW135,Depths,_xlfn.XLOOKUP($G135,Structures,StructureDamages),,-1))/(MIN(IF(Depths&gt;AW135,Depths))-MAX(IF(Depths&lt;AW135,Depths))))*$P135)</f>
        <v>#N/A</v>
      </c>
      <c r="BI135" s="183" t="e" cm="1">
        <f t="array" ref="BI135">IF(AX135="no inundation",0,(_xlfn.XLOOKUP(AX135,Depths,_xlfn.XLOOKUP($G135,Structures,StructureDamages),,-1)+(AX135-MAX(IF(Depths&lt;AX135,Depths)))*(_xlfn.XLOOKUP(AX135,Depths,_xlfn.XLOOKUP($G135,Structures,StructureDamages),,1)-_xlfn.XLOOKUP(AX135,Depths,_xlfn.XLOOKUP($G135,Structures,StructureDamages),,-1))/(MIN(IF(Depths&gt;AX135,Depths))-MAX(IF(Depths&lt;AX135,Depths))))*$P135)</f>
        <v>#N/A</v>
      </c>
      <c r="BJ135" s="183" t="e" cm="1">
        <f t="array" ref="BJ135">IF(AY135="no inundation",0,(_xlfn.XLOOKUP(AY135,Depths,_xlfn.XLOOKUP($G135,Structures,StructureDamages),,-1)+(AY135-MAX(IF(Depths&lt;AY135,Depths)))*(_xlfn.XLOOKUP(AY135,Depths,_xlfn.XLOOKUP($G135,Structures,StructureDamages),,1)-_xlfn.XLOOKUP(AY135,Depths,_xlfn.XLOOKUP($G135,Structures,StructureDamages),,-1))/(MIN(IF(Depths&gt;AY135,Depths))-MAX(IF(Depths&lt;AY135,Depths))))*$P135)</f>
        <v>#N/A</v>
      </c>
      <c r="BK135" s="183" t="e" cm="1">
        <f t="array" ref="BK135">IF(AZ135="no inundation",0,(_xlfn.XLOOKUP(AZ135,Depths,_xlfn.XLOOKUP($G135,Structures,StructureDamages),,-1)+(AZ135-MAX(IF(Depths&lt;AZ135,Depths)))*(_xlfn.XLOOKUP(AZ135,Depths,_xlfn.XLOOKUP($G135,Structures,StructureDamages),,1)-_xlfn.XLOOKUP(AZ135,Depths,_xlfn.XLOOKUP($G135,Structures,StructureDamages),,-1))/(MIN(IF(Depths&gt;AZ135,Depths))-MAX(IF(Depths&lt;AZ135,Depths))))*$P135)</f>
        <v>#N/A</v>
      </c>
      <c r="BL135" s="183" t="e" cm="1">
        <f t="array" ref="BL135">IF(BA135="no inundation",0,(_xlfn.XLOOKUP(BA135,Depths,_xlfn.XLOOKUP($G135,Structures,StructureDamages),,-1)+(BA135-MAX(IF(Depths&lt;BA135,Depths)))*(_xlfn.XLOOKUP(BA135,Depths,_xlfn.XLOOKUP($G135,Structures,StructureDamages),,1)-_xlfn.XLOOKUP(BA135,Depths,_xlfn.XLOOKUP($G135,Structures,StructureDamages),,-1))/(MIN(IF(Depths&gt;BA135,Depths))-MAX(IF(Depths&lt;BA135,Depths))))*$P135)</f>
        <v>#N/A</v>
      </c>
      <c r="BM135" s="183" t="e" cm="1">
        <f t="array" ref="BM135">IF(BB135="no inundation",0,(_xlfn.XLOOKUP(BB135,Depths,_xlfn.XLOOKUP($G135,Structures,StructureDamages),,-1)+(BB135-MAX(IF(Depths&lt;BB135,Depths)))*(_xlfn.XLOOKUP(BB135,Depths,_xlfn.XLOOKUP($G135,Structures,StructureDamages),,1)-_xlfn.XLOOKUP(BB135,Depths,_xlfn.XLOOKUP($G135,Structures,StructureDamages),,-1))/(MIN(IF(Depths&gt;BB135,Depths))-MAX(IF(Depths&lt;BB135,Depths))))*$P135)</f>
        <v>#N/A</v>
      </c>
      <c r="BN135" s="184" t="e" cm="1">
        <f t="array" ref="BN135">IF(BC135="no inundation",0,(_xlfn.XLOOKUP(BC135,Depths,_xlfn.XLOOKUP($G135,Structures,StructureDamages),,-1)+(BC135-MAX(IF(Depths&lt;BC135,Depths)))*(_xlfn.XLOOKUP(BC135,Depths,_xlfn.XLOOKUP($G135,Structures,StructureDamages),,1)-_xlfn.XLOOKUP(BC135,Depths,_xlfn.XLOOKUP($G135,Structures,StructureDamages),,-1))/(MIN(IF(Depths&gt;BC135,Depths))-MAX(IF(Depths&lt;BC135,Depths))))*$P135)</f>
        <v>#N/A</v>
      </c>
      <c r="BO135" s="185"/>
      <c r="BP135" s="182" t="e" cm="1">
        <f t="array" ref="BP135">IF(AT135="no inundation",0,(_xlfn.XLOOKUP(AT135,Depths,_xlfn.XLOOKUP($G135,Structures,ContentDamages),,-1)+(AT135-MAX(IF(Depths&lt;AT135,Depths)))*(_xlfn.XLOOKUP(AT135,Depths,_xlfn.XLOOKUP($G135,Structures,ContentDamages),,1)-_xlfn.XLOOKUP(AT135,Depths,_xlfn.XLOOKUP($G135,Structures,ContentDamages),,-1))/(MIN(IF(Depths&gt;AT135,Depths))-MAX(IF(Depths&lt;AT135,Depths))))*$R135)</f>
        <v>#N/A</v>
      </c>
      <c r="BQ135" s="183" t="e" cm="1">
        <f t="array" ref="BQ135">IF(AU135="no inundation",0,(_xlfn.XLOOKUP(AU135,Depths,_xlfn.XLOOKUP($G135,Structures,ContentDamages),,-1)+(AU135-MAX(IF(Depths&lt;AU135,Depths)))*(_xlfn.XLOOKUP(AU135,Depths,_xlfn.XLOOKUP($G135,Structures,ContentDamages),,1)-_xlfn.XLOOKUP(AU135,Depths,_xlfn.XLOOKUP($G135,Structures,ContentDamages),,-1))/(MIN(IF(Depths&gt;AU135,Depths))-MAX(IF(Depths&lt;AU135,Depths))))*$R135)</f>
        <v>#N/A</v>
      </c>
      <c r="BR135" s="183" t="e" cm="1">
        <f t="array" ref="BR135">IF(AV135="no inundation",0,(_xlfn.XLOOKUP(AV135,Depths,_xlfn.XLOOKUP($G135,Structures,ContentDamages),,-1)+(AV135-MAX(IF(Depths&lt;AV135,Depths)))*(_xlfn.XLOOKUP(AV135,Depths,_xlfn.XLOOKUP($G135,Structures,ContentDamages),,1)-_xlfn.XLOOKUP(AV135,Depths,_xlfn.XLOOKUP($G135,Structures,ContentDamages),,-1))/(MIN(IF(Depths&gt;AV135,Depths))-MAX(IF(Depths&lt;AV135,Depths))))*$R135)</f>
        <v>#N/A</v>
      </c>
      <c r="BS135" s="183" t="e" cm="1">
        <f t="array" ref="BS135">IF(AW135="no inundation",0,(_xlfn.XLOOKUP(AW135,Depths,_xlfn.XLOOKUP($G135,Structures,ContentDamages),,-1)+(AW135-MAX(IF(Depths&lt;AW135,Depths)))*(_xlfn.XLOOKUP(AW135,Depths,_xlfn.XLOOKUP($G135,Structures,ContentDamages),,1)-_xlfn.XLOOKUP(AW135,Depths,_xlfn.XLOOKUP($G135,Structures,ContentDamages),,-1))/(MIN(IF(Depths&gt;AW135,Depths))-MAX(IF(Depths&lt;AW135,Depths))))*$R135)</f>
        <v>#N/A</v>
      </c>
      <c r="BT135" s="183" t="e" cm="1">
        <f t="array" ref="BT135">IF(AX135="no inundation",0,(_xlfn.XLOOKUP(AX135,Depths,_xlfn.XLOOKUP($G135,Structures,ContentDamages),,-1)+(AX135-MAX(IF(Depths&lt;AX135,Depths)))*(_xlfn.XLOOKUP(AX135,Depths,_xlfn.XLOOKUP($G135,Structures,ContentDamages),,1)-_xlfn.XLOOKUP(AX135,Depths,_xlfn.XLOOKUP($G135,Structures,ContentDamages),,-1))/(MIN(IF(Depths&gt;AX135,Depths))-MAX(IF(Depths&lt;AX135,Depths))))*$R135)</f>
        <v>#N/A</v>
      </c>
      <c r="BU135" s="183" t="e" cm="1">
        <f t="array" ref="BU135">IF(AY135="no inundation",0,(_xlfn.XLOOKUP(AY135,Depths,_xlfn.XLOOKUP($G135,Structures,ContentDamages),,-1)+(AY135-MAX(IF(Depths&lt;AY135,Depths)))*(_xlfn.XLOOKUP(AY135,Depths,_xlfn.XLOOKUP($G135,Structures,ContentDamages),,1)-_xlfn.XLOOKUP(AY135,Depths,_xlfn.XLOOKUP($G135,Structures,ContentDamages),,-1))/(MIN(IF(Depths&gt;AY135,Depths))-MAX(IF(Depths&lt;AY135,Depths))))*$R135)</f>
        <v>#N/A</v>
      </c>
      <c r="BV135" s="183" t="e" cm="1">
        <f t="array" ref="BV135">IF(AZ135="no inundation",0,(_xlfn.XLOOKUP(AZ135,Depths,_xlfn.XLOOKUP($G135,Structures,ContentDamages),,-1)+(AZ135-MAX(IF(Depths&lt;AZ135,Depths)))*(_xlfn.XLOOKUP(AZ135,Depths,_xlfn.XLOOKUP($G135,Structures,ContentDamages),,1)-_xlfn.XLOOKUP(AZ135,Depths,_xlfn.XLOOKUP($G135,Structures,ContentDamages),,-1))/(MIN(IF(Depths&gt;AZ135,Depths))-MAX(IF(Depths&lt;AZ135,Depths))))*$R135)</f>
        <v>#N/A</v>
      </c>
      <c r="BW135" s="183" t="e" cm="1">
        <f t="array" ref="BW135">IF(BA135="no inundation",0,(_xlfn.XLOOKUP(BA135,Depths,_xlfn.XLOOKUP($G135,Structures,ContentDamages),,-1)+(BA135-MAX(IF(Depths&lt;BA135,Depths)))*(_xlfn.XLOOKUP(BA135,Depths,_xlfn.XLOOKUP($G135,Structures,ContentDamages),,1)-_xlfn.XLOOKUP(BA135,Depths,_xlfn.XLOOKUP($G135,Structures,ContentDamages),,-1))/(MIN(IF(Depths&gt;BA135,Depths))-MAX(IF(Depths&lt;BA135,Depths))))*$R135)</f>
        <v>#N/A</v>
      </c>
      <c r="BX135" s="183" t="e" cm="1">
        <f t="array" ref="BX135">IF(BB135="no inundation",0,(_xlfn.XLOOKUP(BB135,Depths,_xlfn.XLOOKUP($G135,Structures,ContentDamages),,-1)+(BB135-MAX(IF(Depths&lt;BB135,Depths)))*(_xlfn.XLOOKUP(BB135,Depths,_xlfn.XLOOKUP($G135,Structures,ContentDamages),,1)-_xlfn.XLOOKUP(BB135,Depths,_xlfn.XLOOKUP($G135,Structures,ContentDamages),,-1))/(MIN(IF(Depths&gt;BB135,Depths))-MAX(IF(Depths&lt;BB135,Depths))))*$R135)</f>
        <v>#N/A</v>
      </c>
      <c r="BY135" s="183" t="e" cm="1">
        <f t="array" ref="BY135">IF(BC135="no inundation",0,(_xlfn.XLOOKUP(BC135,Depths,_xlfn.XLOOKUP($G135,Structures,ContentDamages),,-1)+(BC135-MAX(IF(Depths&lt;BC135,Depths)))*(_xlfn.XLOOKUP(BC135,Depths,_xlfn.XLOOKUP($G135,Structures,ContentDamages),,1)-_xlfn.XLOOKUP(BC135,Depths,_xlfn.XLOOKUP($G135,Structures,ContentDamages),,-1))/(MIN(IF(Depths&gt;BC135,Depths))-MAX(IF(Depths&lt;BC135,Depths))))*$R135)</f>
        <v>#N/A</v>
      </c>
      <c r="BZ135" s="181"/>
      <c r="CA135" s="182" t="e">
        <f t="shared" si="128"/>
        <v>#N/A</v>
      </c>
      <c r="CB135" s="183" t="e">
        <f t="shared" si="129"/>
        <v>#N/A</v>
      </c>
      <c r="CC135" s="183" t="e">
        <f t="shared" si="130"/>
        <v>#N/A</v>
      </c>
      <c r="CD135" s="183" t="e">
        <f t="shared" si="131"/>
        <v>#N/A</v>
      </c>
      <c r="CE135" s="183" t="e">
        <f t="shared" si="132"/>
        <v>#N/A</v>
      </c>
      <c r="CF135" s="183" t="e">
        <f t="shared" si="133"/>
        <v>#N/A</v>
      </c>
      <c r="CG135" s="183" t="e">
        <f t="shared" si="134"/>
        <v>#N/A</v>
      </c>
      <c r="CH135" s="183" t="e">
        <f t="shared" si="135"/>
        <v>#N/A</v>
      </c>
      <c r="CI135" s="183" t="e">
        <f t="shared" si="136"/>
        <v>#N/A</v>
      </c>
      <c r="CJ135" s="184" t="e">
        <f t="shared" si="137"/>
        <v>#N/A</v>
      </c>
      <c r="CK135" s="177"/>
    </row>
    <row r="136" spans="5:89" ht="16.5" customHeight="1" x14ac:dyDescent="0.35">
      <c r="E136" s="33" t="s">
        <v>3</v>
      </c>
      <c r="F136" s="35" t="s">
        <v>3</v>
      </c>
      <c r="G136" s="10" t="s">
        <v>200</v>
      </c>
      <c r="H136" s="11" t="s">
        <v>200</v>
      </c>
      <c r="I136" s="12"/>
      <c r="J136" s="14"/>
      <c r="K136" s="26"/>
      <c r="L136" s="12"/>
      <c r="M136" s="14"/>
      <c r="N136" s="138"/>
      <c r="O136" s="140"/>
      <c r="P136" s="195">
        <f t="shared" si="106"/>
        <v>0</v>
      </c>
      <c r="Q136" s="20" t="e">
        <f>_xlfn.XLOOKUP(G136,'Content to Structure Ratios'!$D$3:$D$55,'Content to Structure Ratios'!$E$3:$E$55)</f>
        <v>#N/A</v>
      </c>
      <c r="R136" s="183" t="e">
        <f t="shared" si="107"/>
        <v>#N/A</v>
      </c>
      <c r="S136" s="13"/>
      <c r="T136" s="14"/>
      <c r="U136" s="15"/>
      <c r="V136" s="179">
        <f t="shared" si="138"/>
        <v>0</v>
      </c>
      <c r="W136" s="192"/>
      <c r="X136" s="22"/>
      <c r="Y136" s="16"/>
      <c r="Z136" s="16"/>
      <c r="AA136" s="16"/>
      <c r="AB136" s="16"/>
      <c r="AC136" s="16"/>
      <c r="AD136" s="16"/>
      <c r="AE136" s="16"/>
      <c r="AF136" s="16"/>
      <c r="AG136" s="16"/>
      <c r="AH136" s="177"/>
      <c r="AI136" s="178">
        <f t="shared" si="140"/>
        <v>0</v>
      </c>
      <c r="AJ136" s="179">
        <f t="shared" si="139"/>
        <v>0</v>
      </c>
      <c r="AK136" s="179">
        <f t="shared" si="141"/>
        <v>0</v>
      </c>
      <c r="AL136" s="179">
        <f t="shared" si="142"/>
        <v>0</v>
      </c>
      <c r="AM136" s="179">
        <f t="shared" si="143"/>
        <v>0</v>
      </c>
      <c r="AN136" s="179">
        <f t="shared" si="144"/>
        <v>0</v>
      </c>
      <c r="AO136" s="179">
        <f t="shared" si="145"/>
        <v>0</v>
      </c>
      <c r="AP136" s="179">
        <f t="shared" si="146"/>
        <v>0</v>
      </c>
      <c r="AQ136" s="179">
        <f t="shared" si="147"/>
        <v>0</v>
      </c>
      <c r="AR136" s="180">
        <f t="shared" si="148"/>
        <v>0</v>
      </c>
      <c r="AS136" s="181"/>
      <c r="AT136" s="166">
        <f t="shared" si="149"/>
        <v>0</v>
      </c>
      <c r="AU136" s="87">
        <f t="shared" si="150"/>
        <v>0</v>
      </c>
      <c r="AV136" s="87">
        <f t="shared" si="151"/>
        <v>0</v>
      </c>
      <c r="AW136" s="87">
        <f t="shared" si="152"/>
        <v>0</v>
      </c>
      <c r="AX136" s="87">
        <f t="shared" si="153"/>
        <v>0</v>
      </c>
      <c r="AY136" s="87">
        <f t="shared" si="154"/>
        <v>0</v>
      </c>
      <c r="AZ136" s="87">
        <f t="shared" si="155"/>
        <v>0</v>
      </c>
      <c r="BA136" s="87">
        <f t="shared" si="156"/>
        <v>0</v>
      </c>
      <c r="BB136" s="87">
        <f t="shared" si="157"/>
        <v>0</v>
      </c>
      <c r="BC136" s="157">
        <f t="shared" si="158"/>
        <v>0</v>
      </c>
      <c r="BD136" s="177"/>
      <c r="BE136" s="182" t="e" cm="1">
        <f t="array" ref="BE136">IF(AT136="no inundation",0,(_xlfn.XLOOKUP(AT136,Depths,_xlfn.XLOOKUP($G136,Structures,StructureDamages),,-1)+(AT136-MAX(IF(Depths&lt;AT136,Depths)))*(_xlfn.XLOOKUP(AT136,Depths,_xlfn.XLOOKUP($G136,Structures,StructureDamages),,1)-_xlfn.XLOOKUP(AT136,Depths,_xlfn.XLOOKUP($G136,Structures,StructureDamages),,-1))/(MIN(IF(Depths&gt;AT136,Depths))-MAX(IF(Depths&lt;AT136,Depths))))*$P136)</f>
        <v>#N/A</v>
      </c>
      <c r="BF136" s="183" t="e" cm="1">
        <f t="array" ref="BF136">IF(AU136="no inundation",0,(_xlfn.XLOOKUP(AU136,Depths,_xlfn.XLOOKUP($G136,Structures,StructureDamages),,-1)+(AU136-MAX(IF(Depths&lt;AU136,Depths)))*(_xlfn.XLOOKUP(AU136,Depths,_xlfn.XLOOKUP($G136,Structures,StructureDamages),,1)-_xlfn.XLOOKUP(AU136,Depths,_xlfn.XLOOKUP($G136,Structures,StructureDamages),,-1))/(MIN(IF(Depths&gt;AU136,Depths))-MAX(IF(Depths&lt;AU136,Depths))))*$P136)</f>
        <v>#N/A</v>
      </c>
      <c r="BG136" s="183" t="e" cm="1">
        <f t="array" ref="BG136">IF(AV136="no inundation",0,(_xlfn.XLOOKUP(AV136,Depths,_xlfn.XLOOKUP($G136,Structures,StructureDamages),,-1)+(AV136-MAX(IF(Depths&lt;AV136,Depths)))*(_xlfn.XLOOKUP(AV136,Depths,_xlfn.XLOOKUP($G136,Structures,StructureDamages),,1)-_xlfn.XLOOKUP(AV136,Depths,_xlfn.XLOOKUP($G136,Structures,StructureDamages),,-1))/(MIN(IF(Depths&gt;AV136,Depths))-MAX(IF(Depths&lt;AV136,Depths))))*$P136)</f>
        <v>#N/A</v>
      </c>
      <c r="BH136" s="183" t="e" cm="1">
        <f t="array" ref="BH136">IF(AW136="no inundation",0,(_xlfn.XLOOKUP(AW136,Depths,_xlfn.XLOOKUP($G136,Structures,StructureDamages),,-1)+(AW136-MAX(IF(Depths&lt;AW136,Depths)))*(_xlfn.XLOOKUP(AW136,Depths,_xlfn.XLOOKUP($G136,Structures,StructureDamages),,1)-_xlfn.XLOOKUP(AW136,Depths,_xlfn.XLOOKUP($G136,Structures,StructureDamages),,-1))/(MIN(IF(Depths&gt;AW136,Depths))-MAX(IF(Depths&lt;AW136,Depths))))*$P136)</f>
        <v>#N/A</v>
      </c>
      <c r="BI136" s="183" t="e" cm="1">
        <f t="array" ref="BI136">IF(AX136="no inundation",0,(_xlfn.XLOOKUP(AX136,Depths,_xlfn.XLOOKUP($G136,Structures,StructureDamages),,-1)+(AX136-MAX(IF(Depths&lt;AX136,Depths)))*(_xlfn.XLOOKUP(AX136,Depths,_xlfn.XLOOKUP($G136,Structures,StructureDamages),,1)-_xlfn.XLOOKUP(AX136,Depths,_xlfn.XLOOKUP($G136,Structures,StructureDamages),,-1))/(MIN(IF(Depths&gt;AX136,Depths))-MAX(IF(Depths&lt;AX136,Depths))))*$P136)</f>
        <v>#N/A</v>
      </c>
      <c r="BJ136" s="183" t="e" cm="1">
        <f t="array" ref="BJ136">IF(AY136="no inundation",0,(_xlfn.XLOOKUP(AY136,Depths,_xlfn.XLOOKUP($G136,Structures,StructureDamages),,-1)+(AY136-MAX(IF(Depths&lt;AY136,Depths)))*(_xlfn.XLOOKUP(AY136,Depths,_xlfn.XLOOKUP($G136,Structures,StructureDamages),,1)-_xlfn.XLOOKUP(AY136,Depths,_xlfn.XLOOKUP($G136,Structures,StructureDamages),,-1))/(MIN(IF(Depths&gt;AY136,Depths))-MAX(IF(Depths&lt;AY136,Depths))))*$P136)</f>
        <v>#N/A</v>
      </c>
      <c r="BK136" s="183" t="e" cm="1">
        <f t="array" ref="BK136">IF(AZ136="no inundation",0,(_xlfn.XLOOKUP(AZ136,Depths,_xlfn.XLOOKUP($G136,Structures,StructureDamages),,-1)+(AZ136-MAX(IF(Depths&lt;AZ136,Depths)))*(_xlfn.XLOOKUP(AZ136,Depths,_xlfn.XLOOKUP($G136,Structures,StructureDamages),,1)-_xlfn.XLOOKUP(AZ136,Depths,_xlfn.XLOOKUP($G136,Structures,StructureDamages),,-1))/(MIN(IF(Depths&gt;AZ136,Depths))-MAX(IF(Depths&lt;AZ136,Depths))))*$P136)</f>
        <v>#N/A</v>
      </c>
      <c r="BL136" s="183" t="e" cm="1">
        <f t="array" ref="BL136">IF(BA136="no inundation",0,(_xlfn.XLOOKUP(BA136,Depths,_xlfn.XLOOKUP($G136,Structures,StructureDamages),,-1)+(BA136-MAX(IF(Depths&lt;BA136,Depths)))*(_xlfn.XLOOKUP(BA136,Depths,_xlfn.XLOOKUP($G136,Structures,StructureDamages),,1)-_xlfn.XLOOKUP(BA136,Depths,_xlfn.XLOOKUP($G136,Structures,StructureDamages),,-1))/(MIN(IF(Depths&gt;BA136,Depths))-MAX(IF(Depths&lt;BA136,Depths))))*$P136)</f>
        <v>#N/A</v>
      </c>
      <c r="BM136" s="183" t="e" cm="1">
        <f t="array" ref="BM136">IF(BB136="no inundation",0,(_xlfn.XLOOKUP(BB136,Depths,_xlfn.XLOOKUP($G136,Structures,StructureDamages),,-1)+(BB136-MAX(IF(Depths&lt;BB136,Depths)))*(_xlfn.XLOOKUP(BB136,Depths,_xlfn.XLOOKUP($G136,Structures,StructureDamages),,1)-_xlfn.XLOOKUP(BB136,Depths,_xlfn.XLOOKUP($G136,Structures,StructureDamages),,-1))/(MIN(IF(Depths&gt;BB136,Depths))-MAX(IF(Depths&lt;BB136,Depths))))*$P136)</f>
        <v>#N/A</v>
      </c>
      <c r="BN136" s="184" t="e" cm="1">
        <f t="array" ref="BN136">IF(BC136="no inundation",0,(_xlfn.XLOOKUP(BC136,Depths,_xlfn.XLOOKUP($G136,Structures,StructureDamages),,-1)+(BC136-MAX(IF(Depths&lt;BC136,Depths)))*(_xlfn.XLOOKUP(BC136,Depths,_xlfn.XLOOKUP($G136,Structures,StructureDamages),,1)-_xlfn.XLOOKUP(BC136,Depths,_xlfn.XLOOKUP($G136,Structures,StructureDamages),,-1))/(MIN(IF(Depths&gt;BC136,Depths))-MAX(IF(Depths&lt;BC136,Depths))))*$P136)</f>
        <v>#N/A</v>
      </c>
      <c r="BO136" s="185"/>
      <c r="BP136" s="182" t="e" cm="1">
        <f t="array" ref="BP136">IF(AT136="no inundation",0,(_xlfn.XLOOKUP(AT136,Depths,_xlfn.XLOOKUP($G136,Structures,ContentDamages),,-1)+(AT136-MAX(IF(Depths&lt;AT136,Depths)))*(_xlfn.XLOOKUP(AT136,Depths,_xlfn.XLOOKUP($G136,Structures,ContentDamages),,1)-_xlfn.XLOOKUP(AT136,Depths,_xlfn.XLOOKUP($G136,Structures,ContentDamages),,-1))/(MIN(IF(Depths&gt;AT136,Depths))-MAX(IF(Depths&lt;AT136,Depths))))*$R136)</f>
        <v>#N/A</v>
      </c>
      <c r="BQ136" s="183" t="e" cm="1">
        <f t="array" ref="BQ136">IF(AU136="no inundation",0,(_xlfn.XLOOKUP(AU136,Depths,_xlfn.XLOOKUP($G136,Structures,ContentDamages),,-1)+(AU136-MAX(IF(Depths&lt;AU136,Depths)))*(_xlfn.XLOOKUP(AU136,Depths,_xlfn.XLOOKUP($G136,Structures,ContentDamages),,1)-_xlfn.XLOOKUP(AU136,Depths,_xlfn.XLOOKUP($G136,Structures,ContentDamages),,-1))/(MIN(IF(Depths&gt;AU136,Depths))-MAX(IF(Depths&lt;AU136,Depths))))*$R136)</f>
        <v>#N/A</v>
      </c>
      <c r="BR136" s="183" t="e" cm="1">
        <f t="array" ref="BR136">IF(AV136="no inundation",0,(_xlfn.XLOOKUP(AV136,Depths,_xlfn.XLOOKUP($G136,Structures,ContentDamages),,-1)+(AV136-MAX(IF(Depths&lt;AV136,Depths)))*(_xlfn.XLOOKUP(AV136,Depths,_xlfn.XLOOKUP($G136,Structures,ContentDamages),,1)-_xlfn.XLOOKUP(AV136,Depths,_xlfn.XLOOKUP($G136,Structures,ContentDamages),,-1))/(MIN(IF(Depths&gt;AV136,Depths))-MAX(IF(Depths&lt;AV136,Depths))))*$R136)</f>
        <v>#N/A</v>
      </c>
      <c r="BS136" s="183" t="e" cm="1">
        <f t="array" ref="BS136">IF(AW136="no inundation",0,(_xlfn.XLOOKUP(AW136,Depths,_xlfn.XLOOKUP($G136,Structures,ContentDamages),,-1)+(AW136-MAX(IF(Depths&lt;AW136,Depths)))*(_xlfn.XLOOKUP(AW136,Depths,_xlfn.XLOOKUP($G136,Structures,ContentDamages),,1)-_xlfn.XLOOKUP(AW136,Depths,_xlfn.XLOOKUP($G136,Structures,ContentDamages),,-1))/(MIN(IF(Depths&gt;AW136,Depths))-MAX(IF(Depths&lt;AW136,Depths))))*$R136)</f>
        <v>#N/A</v>
      </c>
      <c r="BT136" s="183" t="e" cm="1">
        <f t="array" ref="BT136">IF(AX136="no inundation",0,(_xlfn.XLOOKUP(AX136,Depths,_xlfn.XLOOKUP($G136,Structures,ContentDamages),,-1)+(AX136-MAX(IF(Depths&lt;AX136,Depths)))*(_xlfn.XLOOKUP(AX136,Depths,_xlfn.XLOOKUP($G136,Structures,ContentDamages),,1)-_xlfn.XLOOKUP(AX136,Depths,_xlfn.XLOOKUP($G136,Structures,ContentDamages),,-1))/(MIN(IF(Depths&gt;AX136,Depths))-MAX(IF(Depths&lt;AX136,Depths))))*$R136)</f>
        <v>#N/A</v>
      </c>
      <c r="BU136" s="183" t="e" cm="1">
        <f t="array" ref="BU136">IF(AY136="no inundation",0,(_xlfn.XLOOKUP(AY136,Depths,_xlfn.XLOOKUP($G136,Structures,ContentDamages),,-1)+(AY136-MAX(IF(Depths&lt;AY136,Depths)))*(_xlfn.XLOOKUP(AY136,Depths,_xlfn.XLOOKUP($G136,Structures,ContentDamages),,1)-_xlfn.XLOOKUP(AY136,Depths,_xlfn.XLOOKUP($G136,Structures,ContentDamages),,-1))/(MIN(IF(Depths&gt;AY136,Depths))-MAX(IF(Depths&lt;AY136,Depths))))*$R136)</f>
        <v>#N/A</v>
      </c>
      <c r="BV136" s="183" t="e" cm="1">
        <f t="array" ref="BV136">IF(AZ136="no inundation",0,(_xlfn.XLOOKUP(AZ136,Depths,_xlfn.XLOOKUP($G136,Structures,ContentDamages),,-1)+(AZ136-MAX(IF(Depths&lt;AZ136,Depths)))*(_xlfn.XLOOKUP(AZ136,Depths,_xlfn.XLOOKUP($G136,Structures,ContentDamages),,1)-_xlfn.XLOOKUP(AZ136,Depths,_xlfn.XLOOKUP($G136,Structures,ContentDamages),,-1))/(MIN(IF(Depths&gt;AZ136,Depths))-MAX(IF(Depths&lt;AZ136,Depths))))*$R136)</f>
        <v>#N/A</v>
      </c>
      <c r="BW136" s="183" t="e" cm="1">
        <f t="array" ref="BW136">IF(BA136="no inundation",0,(_xlfn.XLOOKUP(BA136,Depths,_xlfn.XLOOKUP($G136,Structures,ContentDamages),,-1)+(BA136-MAX(IF(Depths&lt;BA136,Depths)))*(_xlfn.XLOOKUP(BA136,Depths,_xlfn.XLOOKUP($G136,Structures,ContentDamages),,1)-_xlfn.XLOOKUP(BA136,Depths,_xlfn.XLOOKUP($G136,Structures,ContentDamages),,-1))/(MIN(IF(Depths&gt;BA136,Depths))-MAX(IF(Depths&lt;BA136,Depths))))*$R136)</f>
        <v>#N/A</v>
      </c>
      <c r="BX136" s="183" t="e" cm="1">
        <f t="array" ref="BX136">IF(BB136="no inundation",0,(_xlfn.XLOOKUP(BB136,Depths,_xlfn.XLOOKUP($G136,Structures,ContentDamages),,-1)+(BB136-MAX(IF(Depths&lt;BB136,Depths)))*(_xlfn.XLOOKUP(BB136,Depths,_xlfn.XLOOKUP($G136,Structures,ContentDamages),,1)-_xlfn.XLOOKUP(BB136,Depths,_xlfn.XLOOKUP($G136,Structures,ContentDamages),,-1))/(MIN(IF(Depths&gt;BB136,Depths))-MAX(IF(Depths&lt;BB136,Depths))))*$R136)</f>
        <v>#N/A</v>
      </c>
      <c r="BY136" s="183" t="e" cm="1">
        <f t="array" ref="BY136">IF(BC136="no inundation",0,(_xlfn.XLOOKUP(BC136,Depths,_xlfn.XLOOKUP($G136,Structures,ContentDamages),,-1)+(BC136-MAX(IF(Depths&lt;BC136,Depths)))*(_xlfn.XLOOKUP(BC136,Depths,_xlfn.XLOOKUP($G136,Structures,ContentDamages),,1)-_xlfn.XLOOKUP(BC136,Depths,_xlfn.XLOOKUP($G136,Structures,ContentDamages),,-1))/(MIN(IF(Depths&gt;BC136,Depths))-MAX(IF(Depths&lt;BC136,Depths))))*$R136)</f>
        <v>#N/A</v>
      </c>
      <c r="BZ136" s="181"/>
      <c r="CA136" s="182" t="e">
        <f t="shared" si="128"/>
        <v>#N/A</v>
      </c>
      <c r="CB136" s="183" t="e">
        <f t="shared" si="129"/>
        <v>#N/A</v>
      </c>
      <c r="CC136" s="183" t="e">
        <f t="shared" si="130"/>
        <v>#N/A</v>
      </c>
      <c r="CD136" s="183" t="e">
        <f t="shared" si="131"/>
        <v>#N/A</v>
      </c>
      <c r="CE136" s="183" t="e">
        <f t="shared" si="132"/>
        <v>#N/A</v>
      </c>
      <c r="CF136" s="183" t="e">
        <f t="shared" si="133"/>
        <v>#N/A</v>
      </c>
      <c r="CG136" s="183" t="e">
        <f t="shared" si="134"/>
        <v>#N/A</v>
      </c>
      <c r="CH136" s="183" t="e">
        <f t="shared" si="135"/>
        <v>#N/A</v>
      </c>
      <c r="CI136" s="183" t="e">
        <f t="shared" si="136"/>
        <v>#N/A</v>
      </c>
      <c r="CJ136" s="184" t="e">
        <f t="shared" si="137"/>
        <v>#N/A</v>
      </c>
      <c r="CK136" s="177"/>
    </row>
    <row r="137" spans="5:89" ht="16.5" customHeight="1" x14ac:dyDescent="0.35">
      <c r="E137" s="33" t="s">
        <v>3</v>
      </c>
      <c r="F137" s="35" t="s">
        <v>3</v>
      </c>
      <c r="G137" s="10" t="s">
        <v>200</v>
      </c>
      <c r="H137" s="11" t="s">
        <v>200</v>
      </c>
      <c r="I137" s="12"/>
      <c r="J137" s="14"/>
      <c r="K137" s="26"/>
      <c r="L137" s="12"/>
      <c r="M137" s="14"/>
      <c r="N137" s="138"/>
      <c r="O137" s="140"/>
      <c r="P137" s="195">
        <f t="shared" si="106"/>
        <v>0</v>
      </c>
      <c r="Q137" s="20" t="e">
        <f>_xlfn.XLOOKUP(G137,'Content to Structure Ratios'!$D$3:$D$55,'Content to Structure Ratios'!$E$3:$E$55)</f>
        <v>#N/A</v>
      </c>
      <c r="R137" s="183" t="e">
        <f t="shared" si="107"/>
        <v>#N/A</v>
      </c>
      <c r="S137" s="13"/>
      <c r="T137" s="14"/>
      <c r="U137" s="15"/>
      <c r="V137" s="179">
        <f t="shared" ref="V137:V158" si="159">S137+U137</f>
        <v>0</v>
      </c>
      <c r="W137" s="192"/>
      <c r="X137" s="22"/>
      <c r="Y137" s="16"/>
      <c r="Z137" s="16"/>
      <c r="AA137" s="16"/>
      <c r="AB137" s="16"/>
      <c r="AC137" s="16"/>
      <c r="AD137" s="16"/>
      <c r="AE137" s="16"/>
      <c r="AF137" s="16"/>
      <c r="AG137" s="16"/>
      <c r="AH137" s="177"/>
      <c r="AI137" s="178">
        <f t="shared" si="140"/>
        <v>0</v>
      </c>
      <c r="AJ137" s="179">
        <f t="shared" si="139"/>
        <v>0</v>
      </c>
      <c r="AK137" s="179">
        <f t="shared" si="141"/>
        <v>0</v>
      </c>
      <c r="AL137" s="179">
        <f t="shared" si="142"/>
        <v>0</v>
      </c>
      <c r="AM137" s="179">
        <f t="shared" si="143"/>
        <v>0</v>
      </c>
      <c r="AN137" s="179">
        <f t="shared" si="144"/>
        <v>0</v>
      </c>
      <c r="AO137" s="179">
        <f t="shared" si="145"/>
        <v>0</v>
      </c>
      <c r="AP137" s="179">
        <f t="shared" si="146"/>
        <v>0</v>
      </c>
      <c r="AQ137" s="179">
        <f t="shared" si="147"/>
        <v>0</v>
      </c>
      <c r="AR137" s="180">
        <f t="shared" si="148"/>
        <v>0</v>
      </c>
      <c r="AS137" s="181"/>
      <c r="AT137" s="166">
        <f t="shared" si="149"/>
        <v>0</v>
      </c>
      <c r="AU137" s="87">
        <f t="shared" si="150"/>
        <v>0</v>
      </c>
      <c r="AV137" s="87">
        <f t="shared" si="151"/>
        <v>0</v>
      </c>
      <c r="AW137" s="87">
        <f t="shared" si="152"/>
        <v>0</v>
      </c>
      <c r="AX137" s="87">
        <f t="shared" si="153"/>
        <v>0</v>
      </c>
      <c r="AY137" s="87">
        <f t="shared" si="154"/>
        <v>0</v>
      </c>
      <c r="AZ137" s="87">
        <f t="shared" si="155"/>
        <v>0</v>
      </c>
      <c r="BA137" s="87">
        <f t="shared" si="156"/>
        <v>0</v>
      </c>
      <c r="BB137" s="87">
        <f t="shared" si="157"/>
        <v>0</v>
      </c>
      <c r="BC137" s="157">
        <f t="shared" si="158"/>
        <v>0</v>
      </c>
      <c r="BD137" s="177"/>
      <c r="BE137" s="182" t="e" cm="1">
        <f t="array" ref="BE137">IF(AT137="no inundation",0,(_xlfn.XLOOKUP(AT137,Depths,_xlfn.XLOOKUP($G137,Structures,StructureDamages),,-1)+(AT137-MAX(IF(Depths&lt;AT137,Depths)))*(_xlfn.XLOOKUP(AT137,Depths,_xlfn.XLOOKUP($G137,Structures,StructureDamages),,1)-_xlfn.XLOOKUP(AT137,Depths,_xlfn.XLOOKUP($G137,Structures,StructureDamages),,-1))/(MIN(IF(Depths&gt;AT137,Depths))-MAX(IF(Depths&lt;AT137,Depths))))*$P137)</f>
        <v>#N/A</v>
      </c>
      <c r="BF137" s="183" t="e" cm="1">
        <f t="array" ref="BF137">IF(AU137="no inundation",0,(_xlfn.XLOOKUP(AU137,Depths,_xlfn.XLOOKUP($G137,Structures,StructureDamages),,-1)+(AU137-MAX(IF(Depths&lt;AU137,Depths)))*(_xlfn.XLOOKUP(AU137,Depths,_xlfn.XLOOKUP($G137,Structures,StructureDamages),,1)-_xlfn.XLOOKUP(AU137,Depths,_xlfn.XLOOKUP($G137,Structures,StructureDamages),,-1))/(MIN(IF(Depths&gt;AU137,Depths))-MAX(IF(Depths&lt;AU137,Depths))))*$P137)</f>
        <v>#N/A</v>
      </c>
      <c r="BG137" s="183" t="e" cm="1">
        <f t="array" ref="BG137">IF(AV137="no inundation",0,(_xlfn.XLOOKUP(AV137,Depths,_xlfn.XLOOKUP($G137,Structures,StructureDamages),,-1)+(AV137-MAX(IF(Depths&lt;AV137,Depths)))*(_xlfn.XLOOKUP(AV137,Depths,_xlfn.XLOOKUP($G137,Structures,StructureDamages),,1)-_xlfn.XLOOKUP(AV137,Depths,_xlfn.XLOOKUP($G137,Structures,StructureDamages),,-1))/(MIN(IF(Depths&gt;AV137,Depths))-MAX(IF(Depths&lt;AV137,Depths))))*$P137)</f>
        <v>#N/A</v>
      </c>
      <c r="BH137" s="183" t="e" cm="1">
        <f t="array" ref="BH137">IF(AW137="no inundation",0,(_xlfn.XLOOKUP(AW137,Depths,_xlfn.XLOOKUP($G137,Structures,StructureDamages),,-1)+(AW137-MAX(IF(Depths&lt;AW137,Depths)))*(_xlfn.XLOOKUP(AW137,Depths,_xlfn.XLOOKUP($G137,Structures,StructureDamages),,1)-_xlfn.XLOOKUP(AW137,Depths,_xlfn.XLOOKUP($G137,Structures,StructureDamages),,-1))/(MIN(IF(Depths&gt;AW137,Depths))-MAX(IF(Depths&lt;AW137,Depths))))*$P137)</f>
        <v>#N/A</v>
      </c>
      <c r="BI137" s="183" t="e" cm="1">
        <f t="array" ref="BI137">IF(AX137="no inundation",0,(_xlfn.XLOOKUP(AX137,Depths,_xlfn.XLOOKUP($G137,Structures,StructureDamages),,-1)+(AX137-MAX(IF(Depths&lt;AX137,Depths)))*(_xlfn.XLOOKUP(AX137,Depths,_xlfn.XLOOKUP($G137,Structures,StructureDamages),,1)-_xlfn.XLOOKUP(AX137,Depths,_xlfn.XLOOKUP($G137,Structures,StructureDamages),,-1))/(MIN(IF(Depths&gt;AX137,Depths))-MAX(IF(Depths&lt;AX137,Depths))))*$P137)</f>
        <v>#N/A</v>
      </c>
      <c r="BJ137" s="183" t="e" cm="1">
        <f t="array" ref="BJ137">IF(AY137="no inundation",0,(_xlfn.XLOOKUP(AY137,Depths,_xlfn.XLOOKUP($G137,Structures,StructureDamages),,-1)+(AY137-MAX(IF(Depths&lt;AY137,Depths)))*(_xlfn.XLOOKUP(AY137,Depths,_xlfn.XLOOKUP($G137,Structures,StructureDamages),,1)-_xlfn.XLOOKUP(AY137,Depths,_xlfn.XLOOKUP($G137,Structures,StructureDamages),,-1))/(MIN(IF(Depths&gt;AY137,Depths))-MAX(IF(Depths&lt;AY137,Depths))))*$P137)</f>
        <v>#N/A</v>
      </c>
      <c r="BK137" s="183" t="e" cm="1">
        <f t="array" ref="BK137">IF(AZ137="no inundation",0,(_xlfn.XLOOKUP(AZ137,Depths,_xlfn.XLOOKUP($G137,Structures,StructureDamages),,-1)+(AZ137-MAX(IF(Depths&lt;AZ137,Depths)))*(_xlfn.XLOOKUP(AZ137,Depths,_xlfn.XLOOKUP($G137,Structures,StructureDamages),,1)-_xlfn.XLOOKUP(AZ137,Depths,_xlfn.XLOOKUP($G137,Structures,StructureDamages),,-1))/(MIN(IF(Depths&gt;AZ137,Depths))-MAX(IF(Depths&lt;AZ137,Depths))))*$P137)</f>
        <v>#N/A</v>
      </c>
      <c r="BL137" s="183" t="e" cm="1">
        <f t="array" ref="BL137">IF(BA137="no inundation",0,(_xlfn.XLOOKUP(BA137,Depths,_xlfn.XLOOKUP($G137,Structures,StructureDamages),,-1)+(BA137-MAX(IF(Depths&lt;BA137,Depths)))*(_xlfn.XLOOKUP(BA137,Depths,_xlfn.XLOOKUP($G137,Structures,StructureDamages),,1)-_xlfn.XLOOKUP(BA137,Depths,_xlfn.XLOOKUP($G137,Structures,StructureDamages),,-1))/(MIN(IF(Depths&gt;BA137,Depths))-MAX(IF(Depths&lt;BA137,Depths))))*$P137)</f>
        <v>#N/A</v>
      </c>
      <c r="BM137" s="183" t="e" cm="1">
        <f t="array" ref="BM137">IF(BB137="no inundation",0,(_xlfn.XLOOKUP(BB137,Depths,_xlfn.XLOOKUP($G137,Structures,StructureDamages),,-1)+(BB137-MAX(IF(Depths&lt;BB137,Depths)))*(_xlfn.XLOOKUP(BB137,Depths,_xlfn.XLOOKUP($G137,Structures,StructureDamages),,1)-_xlfn.XLOOKUP(BB137,Depths,_xlfn.XLOOKUP($G137,Structures,StructureDamages),,-1))/(MIN(IF(Depths&gt;BB137,Depths))-MAX(IF(Depths&lt;BB137,Depths))))*$P137)</f>
        <v>#N/A</v>
      </c>
      <c r="BN137" s="184" t="e" cm="1">
        <f t="array" ref="BN137">IF(BC137="no inundation",0,(_xlfn.XLOOKUP(BC137,Depths,_xlfn.XLOOKUP($G137,Structures,StructureDamages),,-1)+(BC137-MAX(IF(Depths&lt;BC137,Depths)))*(_xlfn.XLOOKUP(BC137,Depths,_xlfn.XLOOKUP($G137,Structures,StructureDamages),,1)-_xlfn.XLOOKUP(BC137,Depths,_xlfn.XLOOKUP($G137,Structures,StructureDamages),,-1))/(MIN(IF(Depths&gt;BC137,Depths))-MAX(IF(Depths&lt;BC137,Depths))))*$P137)</f>
        <v>#N/A</v>
      </c>
      <c r="BO137" s="185"/>
      <c r="BP137" s="182" t="e" cm="1">
        <f t="array" ref="BP137">IF(AT137="no inundation",0,(_xlfn.XLOOKUP(AT137,Depths,_xlfn.XLOOKUP($G137,Structures,ContentDamages),,-1)+(AT137-MAX(IF(Depths&lt;AT137,Depths)))*(_xlfn.XLOOKUP(AT137,Depths,_xlfn.XLOOKUP($G137,Structures,ContentDamages),,1)-_xlfn.XLOOKUP(AT137,Depths,_xlfn.XLOOKUP($G137,Structures,ContentDamages),,-1))/(MIN(IF(Depths&gt;AT137,Depths))-MAX(IF(Depths&lt;AT137,Depths))))*$R137)</f>
        <v>#N/A</v>
      </c>
      <c r="BQ137" s="183" t="e" cm="1">
        <f t="array" ref="BQ137">IF(AU137="no inundation",0,(_xlfn.XLOOKUP(AU137,Depths,_xlfn.XLOOKUP($G137,Structures,ContentDamages),,-1)+(AU137-MAX(IF(Depths&lt;AU137,Depths)))*(_xlfn.XLOOKUP(AU137,Depths,_xlfn.XLOOKUP($G137,Structures,ContentDamages),,1)-_xlfn.XLOOKUP(AU137,Depths,_xlfn.XLOOKUP($G137,Structures,ContentDamages),,-1))/(MIN(IF(Depths&gt;AU137,Depths))-MAX(IF(Depths&lt;AU137,Depths))))*$R137)</f>
        <v>#N/A</v>
      </c>
      <c r="BR137" s="183" t="e" cm="1">
        <f t="array" ref="BR137">IF(AV137="no inundation",0,(_xlfn.XLOOKUP(AV137,Depths,_xlfn.XLOOKUP($G137,Structures,ContentDamages),,-1)+(AV137-MAX(IF(Depths&lt;AV137,Depths)))*(_xlfn.XLOOKUP(AV137,Depths,_xlfn.XLOOKUP($G137,Structures,ContentDamages),,1)-_xlfn.XLOOKUP(AV137,Depths,_xlfn.XLOOKUP($G137,Structures,ContentDamages),,-1))/(MIN(IF(Depths&gt;AV137,Depths))-MAX(IF(Depths&lt;AV137,Depths))))*$R137)</f>
        <v>#N/A</v>
      </c>
      <c r="BS137" s="183" t="e" cm="1">
        <f t="array" ref="BS137">IF(AW137="no inundation",0,(_xlfn.XLOOKUP(AW137,Depths,_xlfn.XLOOKUP($G137,Structures,ContentDamages),,-1)+(AW137-MAX(IF(Depths&lt;AW137,Depths)))*(_xlfn.XLOOKUP(AW137,Depths,_xlfn.XLOOKUP($G137,Structures,ContentDamages),,1)-_xlfn.XLOOKUP(AW137,Depths,_xlfn.XLOOKUP($G137,Structures,ContentDamages),,-1))/(MIN(IF(Depths&gt;AW137,Depths))-MAX(IF(Depths&lt;AW137,Depths))))*$R137)</f>
        <v>#N/A</v>
      </c>
      <c r="BT137" s="183" t="e" cm="1">
        <f t="array" ref="BT137">IF(AX137="no inundation",0,(_xlfn.XLOOKUP(AX137,Depths,_xlfn.XLOOKUP($G137,Structures,ContentDamages),,-1)+(AX137-MAX(IF(Depths&lt;AX137,Depths)))*(_xlfn.XLOOKUP(AX137,Depths,_xlfn.XLOOKUP($G137,Structures,ContentDamages),,1)-_xlfn.XLOOKUP(AX137,Depths,_xlfn.XLOOKUP($G137,Structures,ContentDamages),,-1))/(MIN(IF(Depths&gt;AX137,Depths))-MAX(IF(Depths&lt;AX137,Depths))))*$R137)</f>
        <v>#N/A</v>
      </c>
      <c r="BU137" s="183" t="e" cm="1">
        <f t="array" ref="BU137">IF(AY137="no inundation",0,(_xlfn.XLOOKUP(AY137,Depths,_xlfn.XLOOKUP($G137,Structures,ContentDamages),,-1)+(AY137-MAX(IF(Depths&lt;AY137,Depths)))*(_xlfn.XLOOKUP(AY137,Depths,_xlfn.XLOOKUP($G137,Structures,ContentDamages),,1)-_xlfn.XLOOKUP(AY137,Depths,_xlfn.XLOOKUP($G137,Structures,ContentDamages),,-1))/(MIN(IF(Depths&gt;AY137,Depths))-MAX(IF(Depths&lt;AY137,Depths))))*$R137)</f>
        <v>#N/A</v>
      </c>
      <c r="BV137" s="183" t="e" cm="1">
        <f t="array" ref="BV137">IF(AZ137="no inundation",0,(_xlfn.XLOOKUP(AZ137,Depths,_xlfn.XLOOKUP($G137,Structures,ContentDamages),,-1)+(AZ137-MAX(IF(Depths&lt;AZ137,Depths)))*(_xlfn.XLOOKUP(AZ137,Depths,_xlfn.XLOOKUP($G137,Structures,ContentDamages),,1)-_xlfn.XLOOKUP(AZ137,Depths,_xlfn.XLOOKUP($G137,Structures,ContentDamages),,-1))/(MIN(IF(Depths&gt;AZ137,Depths))-MAX(IF(Depths&lt;AZ137,Depths))))*$R137)</f>
        <v>#N/A</v>
      </c>
      <c r="BW137" s="183" t="e" cm="1">
        <f t="array" ref="BW137">IF(BA137="no inundation",0,(_xlfn.XLOOKUP(BA137,Depths,_xlfn.XLOOKUP($G137,Structures,ContentDamages),,-1)+(BA137-MAX(IF(Depths&lt;BA137,Depths)))*(_xlfn.XLOOKUP(BA137,Depths,_xlfn.XLOOKUP($G137,Structures,ContentDamages),,1)-_xlfn.XLOOKUP(BA137,Depths,_xlfn.XLOOKUP($G137,Structures,ContentDamages),,-1))/(MIN(IF(Depths&gt;BA137,Depths))-MAX(IF(Depths&lt;BA137,Depths))))*$R137)</f>
        <v>#N/A</v>
      </c>
      <c r="BX137" s="183" t="e" cm="1">
        <f t="array" ref="BX137">IF(BB137="no inundation",0,(_xlfn.XLOOKUP(BB137,Depths,_xlfn.XLOOKUP($G137,Structures,ContentDamages),,-1)+(BB137-MAX(IF(Depths&lt;BB137,Depths)))*(_xlfn.XLOOKUP(BB137,Depths,_xlfn.XLOOKUP($G137,Structures,ContentDamages),,1)-_xlfn.XLOOKUP(BB137,Depths,_xlfn.XLOOKUP($G137,Structures,ContentDamages),,-1))/(MIN(IF(Depths&gt;BB137,Depths))-MAX(IF(Depths&lt;BB137,Depths))))*$R137)</f>
        <v>#N/A</v>
      </c>
      <c r="BY137" s="183" t="e" cm="1">
        <f t="array" ref="BY137">IF(BC137="no inundation",0,(_xlfn.XLOOKUP(BC137,Depths,_xlfn.XLOOKUP($G137,Structures,ContentDamages),,-1)+(BC137-MAX(IF(Depths&lt;BC137,Depths)))*(_xlfn.XLOOKUP(BC137,Depths,_xlfn.XLOOKUP($G137,Structures,ContentDamages),,1)-_xlfn.XLOOKUP(BC137,Depths,_xlfn.XLOOKUP($G137,Structures,ContentDamages),,-1))/(MIN(IF(Depths&gt;BC137,Depths))-MAX(IF(Depths&lt;BC137,Depths))))*$R137)</f>
        <v>#N/A</v>
      </c>
      <c r="BZ137" s="181"/>
      <c r="CA137" s="182" t="e">
        <f t="shared" si="128"/>
        <v>#N/A</v>
      </c>
      <c r="CB137" s="183" t="e">
        <f t="shared" si="129"/>
        <v>#N/A</v>
      </c>
      <c r="CC137" s="183" t="e">
        <f t="shared" si="130"/>
        <v>#N/A</v>
      </c>
      <c r="CD137" s="183" t="e">
        <f t="shared" si="131"/>
        <v>#N/A</v>
      </c>
      <c r="CE137" s="183" t="e">
        <f t="shared" si="132"/>
        <v>#N/A</v>
      </c>
      <c r="CF137" s="183" t="e">
        <f t="shared" si="133"/>
        <v>#N/A</v>
      </c>
      <c r="CG137" s="183" t="e">
        <f t="shared" si="134"/>
        <v>#N/A</v>
      </c>
      <c r="CH137" s="183" t="e">
        <f t="shared" si="135"/>
        <v>#N/A</v>
      </c>
      <c r="CI137" s="183" t="e">
        <f t="shared" si="136"/>
        <v>#N/A</v>
      </c>
      <c r="CJ137" s="184" t="e">
        <f t="shared" si="137"/>
        <v>#N/A</v>
      </c>
      <c r="CK137" s="177"/>
    </row>
    <row r="138" spans="5:89" ht="16.5" customHeight="1" x14ac:dyDescent="0.35">
      <c r="E138" s="33" t="s">
        <v>3</v>
      </c>
      <c r="F138" s="35" t="s">
        <v>3</v>
      </c>
      <c r="G138" s="10" t="s">
        <v>200</v>
      </c>
      <c r="H138" s="11" t="s">
        <v>200</v>
      </c>
      <c r="I138" s="12"/>
      <c r="J138" s="14"/>
      <c r="K138" s="26"/>
      <c r="L138" s="12"/>
      <c r="M138" s="14"/>
      <c r="N138" s="138"/>
      <c r="O138" s="140"/>
      <c r="P138" s="195">
        <f t="shared" ref="P138:P158" si="160">N138*(1-O138)</f>
        <v>0</v>
      </c>
      <c r="Q138" s="20" t="e">
        <f>_xlfn.XLOOKUP(G138,'Content to Structure Ratios'!$D$3:$D$55,'Content to Structure Ratios'!$E$3:$E$55)</f>
        <v>#N/A</v>
      </c>
      <c r="R138" s="183" t="e">
        <f t="shared" ref="R138:R158" si="161">P138*Q138</f>
        <v>#N/A</v>
      </c>
      <c r="S138" s="13"/>
      <c r="T138" s="14"/>
      <c r="U138" s="15"/>
      <c r="V138" s="179">
        <f t="shared" si="159"/>
        <v>0</v>
      </c>
      <c r="W138" s="192"/>
      <c r="X138" s="22"/>
      <c r="Y138" s="16"/>
      <c r="Z138" s="16"/>
      <c r="AA138" s="16"/>
      <c r="AB138" s="16"/>
      <c r="AC138" s="16"/>
      <c r="AD138" s="16"/>
      <c r="AE138" s="16"/>
      <c r="AF138" s="16"/>
      <c r="AG138" s="16"/>
      <c r="AH138" s="177"/>
      <c r="AI138" s="178">
        <f t="shared" si="140"/>
        <v>0</v>
      </c>
      <c r="AJ138" s="179">
        <f t="shared" si="139"/>
        <v>0</v>
      </c>
      <c r="AK138" s="179">
        <f t="shared" si="141"/>
        <v>0</v>
      </c>
      <c r="AL138" s="179">
        <f t="shared" si="142"/>
        <v>0</v>
      </c>
      <c r="AM138" s="179">
        <f t="shared" si="143"/>
        <v>0</v>
      </c>
      <c r="AN138" s="179">
        <f t="shared" si="144"/>
        <v>0</v>
      </c>
      <c r="AO138" s="179">
        <f t="shared" si="145"/>
        <v>0</v>
      </c>
      <c r="AP138" s="179">
        <f t="shared" si="146"/>
        <v>0</v>
      </c>
      <c r="AQ138" s="179">
        <f t="shared" si="147"/>
        <v>0</v>
      </c>
      <c r="AR138" s="180">
        <f t="shared" si="148"/>
        <v>0</v>
      </c>
      <c r="AS138" s="181"/>
      <c r="AT138" s="166">
        <f t="shared" si="149"/>
        <v>0</v>
      </c>
      <c r="AU138" s="87">
        <f t="shared" si="150"/>
        <v>0</v>
      </c>
      <c r="AV138" s="87">
        <f t="shared" si="151"/>
        <v>0</v>
      </c>
      <c r="AW138" s="87">
        <f t="shared" si="152"/>
        <v>0</v>
      </c>
      <c r="AX138" s="87">
        <f t="shared" si="153"/>
        <v>0</v>
      </c>
      <c r="AY138" s="87">
        <f t="shared" si="154"/>
        <v>0</v>
      </c>
      <c r="AZ138" s="87">
        <f t="shared" si="155"/>
        <v>0</v>
      </c>
      <c r="BA138" s="87">
        <f t="shared" si="156"/>
        <v>0</v>
      </c>
      <c r="BB138" s="87">
        <f t="shared" si="157"/>
        <v>0</v>
      </c>
      <c r="BC138" s="157">
        <f t="shared" si="158"/>
        <v>0</v>
      </c>
      <c r="BD138" s="177"/>
      <c r="BE138" s="182" t="e" cm="1">
        <f t="array" ref="BE138">IF(AT138="no inundation",0,(_xlfn.XLOOKUP(AT138,Depths,_xlfn.XLOOKUP($G138,Structures,StructureDamages),,-1)+(AT138-MAX(IF(Depths&lt;AT138,Depths)))*(_xlfn.XLOOKUP(AT138,Depths,_xlfn.XLOOKUP($G138,Structures,StructureDamages),,1)-_xlfn.XLOOKUP(AT138,Depths,_xlfn.XLOOKUP($G138,Structures,StructureDamages),,-1))/(MIN(IF(Depths&gt;AT138,Depths))-MAX(IF(Depths&lt;AT138,Depths))))*$P138)</f>
        <v>#N/A</v>
      </c>
      <c r="BF138" s="183" t="e" cm="1">
        <f t="array" ref="BF138">IF(AU138="no inundation",0,(_xlfn.XLOOKUP(AU138,Depths,_xlfn.XLOOKUP($G138,Structures,StructureDamages),,-1)+(AU138-MAX(IF(Depths&lt;AU138,Depths)))*(_xlfn.XLOOKUP(AU138,Depths,_xlfn.XLOOKUP($G138,Structures,StructureDamages),,1)-_xlfn.XLOOKUP(AU138,Depths,_xlfn.XLOOKUP($G138,Structures,StructureDamages),,-1))/(MIN(IF(Depths&gt;AU138,Depths))-MAX(IF(Depths&lt;AU138,Depths))))*$P138)</f>
        <v>#N/A</v>
      </c>
      <c r="BG138" s="183" t="e" cm="1">
        <f t="array" ref="BG138">IF(AV138="no inundation",0,(_xlfn.XLOOKUP(AV138,Depths,_xlfn.XLOOKUP($G138,Structures,StructureDamages),,-1)+(AV138-MAX(IF(Depths&lt;AV138,Depths)))*(_xlfn.XLOOKUP(AV138,Depths,_xlfn.XLOOKUP($G138,Structures,StructureDamages),,1)-_xlfn.XLOOKUP(AV138,Depths,_xlfn.XLOOKUP($G138,Structures,StructureDamages),,-1))/(MIN(IF(Depths&gt;AV138,Depths))-MAX(IF(Depths&lt;AV138,Depths))))*$P138)</f>
        <v>#N/A</v>
      </c>
      <c r="BH138" s="183" t="e" cm="1">
        <f t="array" ref="BH138">IF(AW138="no inundation",0,(_xlfn.XLOOKUP(AW138,Depths,_xlfn.XLOOKUP($G138,Structures,StructureDamages),,-1)+(AW138-MAX(IF(Depths&lt;AW138,Depths)))*(_xlfn.XLOOKUP(AW138,Depths,_xlfn.XLOOKUP($G138,Structures,StructureDamages),,1)-_xlfn.XLOOKUP(AW138,Depths,_xlfn.XLOOKUP($G138,Structures,StructureDamages),,-1))/(MIN(IF(Depths&gt;AW138,Depths))-MAX(IF(Depths&lt;AW138,Depths))))*$P138)</f>
        <v>#N/A</v>
      </c>
      <c r="BI138" s="183" t="e" cm="1">
        <f t="array" ref="BI138">IF(AX138="no inundation",0,(_xlfn.XLOOKUP(AX138,Depths,_xlfn.XLOOKUP($G138,Structures,StructureDamages),,-1)+(AX138-MAX(IF(Depths&lt;AX138,Depths)))*(_xlfn.XLOOKUP(AX138,Depths,_xlfn.XLOOKUP($G138,Structures,StructureDamages),,1)-_xlfn.XLOOKUP(AX138,Depths,_xlfn.XLOOKUP($G138,Structures,StructureDamages),,-1))/(MIN(IF(Depths&gt;AX138,Depths))-MAX(IF(Depths&lt;AX138,Depths))))*$P138)</f>
        <v>#N/A</v>
      </c>
      <c r="BJ138" s="183" t="e" cm="1">
        <f t="array" ref="BJ138">IF(AY138="no inundation",0,(_xlfn.XLOOKUP(AY138,Depths,_xlfn.XLOOKUP($G138,Structures,StructureDamages),,-1)+(AY138-MAX(IF(Depths&lt;AY138,Depths)))*(_xlfn.XLOOKUP(AY138,Depths,_xlfn.XLOOKUP($G138,Structures,StructureDamages),,1)-_xlfn.XLOOKUP(AY138,Depths,_xlfn.XLOOKUP($G138,Structures,StructureDamages),,-1))/(MIN(IF(Depths&gt;AY138,Depths))-MAX(IF(Depths&lt;AY138,Depths))))*$P138)</f>
        <v>#N/A</v>
      </c>
      <c r="BK138" s="183" t="e" cm="1">
        <f t="array" ref="BK138">IF(AZ138="no inundation",0,(_xlfn.XLOOKUP(AZ138,Depths,_xlfn.XLOOKUP($G138,Structures,StructureDamages),,-1)+(AZ138-MAX(IF(Depths&lt;AZ138,Depths)))*(_xlfn.XLOOKUP(AZ138,Depths,_xlfn.XLOOKUP($G138,Structures,StructureDamages),,1)-_xlfn.XLOOKUP(AZ138,Depths,_xlfn.XLOOKUP($G138,Structures,StructureDamages),,-1))/(MIN(IF(Depths&gt;AZ138,Depths))-MAX(IF(Depths&lt;AZ138,Depths))))*$P138)</f>
        <v>#N/A</v>
      </c>
      <c r="BL138" s="183" t="e" cm="1">
        <f t="array" ref="BL138">IF(BA138="no inundation",0,(_xlfn.XLOOKUP(BA138,Depths,_xlfn.XLOOKUP($G138,Structures,StructureDamages),,-1)+(BA138-MAX(IF(Depths&lt;BA138,Depths)))*(_xlfn.XLOOKUP(BA138,Depths,_xlfn.XLOOKUP($G138,Structures,StructureDamages),,1)-_xlfn.XLOOKUP(BA138,Depths,_xlfn.XLOOKUP($G138,Structures,StructureDamages),,-1))/(MIN(IF(Depths&gt;BA138,Depths))-MAX(IF(Depths&lt;BA138,Depths))))*$P138)</f>
        <v>#N/A</v>
      </c>
      <c r="BM138" s="183" t="e" cm="1">
        <f t="array" ref="BM138">IF(BB138="no inundation",0,(_xlfn.XLOOKUP(BB138,Depths,_xlfn.XLOOKUP($G138,Structures,StructureDamages),,-1)+(BB138-MAX(IF(Depths&lt;BB138,Depths)))*(_xlfn.XLOOKUP(BB138,Depths,_xlfn.XLOOKUP($G138,Structures,StructureDamages),,1)-_xlfn.XLOOKUP(BB138,Depths,_xlfn.XLOOKUP($G138,Structures,StructureDamages),,-1))/(MIN(IF(Depths&gt;BB138,Depths))-MAX(IF(Depths&lt;BB138,Depths))))*$P138)</f>
        <v>#N/A</v>
      </c>
      <c r="BN138" s="184" t="e" cm="1">
        <f t="array" ref="BN138">IF(BC138="no inundation",0,(_xlfn.XLOOKUP(BC138,Depths,_xlfn.XLOOKUP($G138,Structures,StructureDamages),,-1)+(BC138-MAX(IF(Depths&lt;BC138,Depths)))*(_xlfn.XLOOKUP(BC138,Depths,_xlfn.XLOOKUP($G138,Structures,StructureDamages),,1)-_xlfn.XLOOKUP(BC138,Depths,_xlfn.XLOOKUP($G138,Structures,StructureDamages),,-1))/(MIN(IF(Depths&gt;BC138,Depths))-MAX(IF(Depths&lt;BC138,Depths))))*$P138)</f>
        <v>#N/A</v>
      </c>
      <c r="BO138" s="185"/>
      <c r="BP138" s="182" t="e" cm="1">
        <f t="array" ref="BP138">IF(AT138="no inundation",0,(_xlfn.XLOOKUP(AT138,Depths,_xlfn.XLOOKUP($G138,Structures,ContentDamages),,-1)+(AT138-MAX(IF(Depths&lt;AT138,Depths)))*(_xlfn.XLOOKUP(AT138,Depths,_xlfn.XLOOKUP($G138,Structures,ContentDamages),,1)-_xlfn.XLOOKUP(AT138,Depths,_xlfn.XLOOKUP($G138,Structures,ContentDamages),,-1))/(MIN(IF(Depths&gt;AT138,Depths))-MAX(IF(Depths&lt;AT138,Depths))))*$R138)</f>
        <v>#N/A</v>
      </c>
      <c r="BQ138" s="183" t="e" cm="1">
        <f t="array" ref="BQ138">IF(AU138="no inundation",0,(_xlfn.XLOOKUP(AU138,Depths,_xlfn.XLOOKUP($G138,Structures,ContentDamages),,-1)+(AU138-MAX(IF(Depths&lt;AU138,Depths)))*(_xlfn.XLOOKUP(AU138,Depths,_xlfn.XLOOKUP($G138,Structures,ContentDamages),,1)-_xlfn.XLOOKUP(AU138,Depths,_xlfn.XLOOKUP($G138,Structures,ContentDamages),,-1))/(MIN(IF(Depths&gt;AU138,Depths))-MAX(IF(Depths&lt;AU138,Depths))))*$R138)</f>
        <v>#N/A</v>
      </c>
      <c r="BR138" s="183" t="e" cm="1">
        <f t="array" ref="BR138">IF(AV138="no inundation",0,(_xlfn.XLOOKUP(AV138,Depths,_xlfn.XLOOKUP($G138,Structures,ContentDamages),,-1)+(AV138-MAX(IF(Depths&lt;AV138,Depths)))*(_xlfn.XLOOKUP(AV138,Depths,_xlfn.XLOOKUP($G138,Structures,ContentDamages),,1)-_xlfn.XLOOKUP(AV138,Depths,_xlfn.XLOOKUP($G138,Structures,ContentDamages),,-1))/(MIN(IF(Depths&gt;AV138,Depths))-MAX(IF(Depths&lt;AV138,Depths))))*$R138)</f>
        <v>#N/A</v>
      </c>
      <c r="BS138" s="183" t="e" cm="1">
        <f t="array" ref="BS138">IF(AW138="no inundation",0,(_xlfn.XLOOKUP(AW138,Depths,_xlfn.XLOOKUP($G138,Structures,ContentDamages),,-1)+(AW138-MAX(IF(Depths&lt;AW138,Depths)))*(_xlfn.XLOOKUP(AW138,Depths,_xlfn.XLOOKUP($G138,Structures,ContentDamages),,1)-_xlfn.XLOOKUP(AW138,Depths,_xlfn.XLOOKUP($G138,Structures,ContentDamages),,-1))/(MIN(IF(Depths&gt;AW138,Depths))-MAX(IF(Depths&lt;AW138,Depths))))*$R138)</f>
        <v>#N/A</v>
      </c>
      <c r="BT138" s="183" t="e" cm="1">
        <f t="array" ref="BT138">IF(AX138="no inundation",0,(_xlfn.XLOOKUP(AX138,Depths,_xlfn.XLOOKUP($G138,Structures,ContentDamages),,-1)+(AX138-MAX(IF(Depths&lt;AX138,Depths)))*(_xlfn.XLOOKUP(AX138,Depths,_xlfn.XLOOKUP($G138,Structures,ContentDamages),,1)-_xlfn.XLOOKUP(AX138,Depths,_xlfn.XLOOKUP($G138,Structures,ContentDamages),,-1))/(MIN(IF(Depths&gt;AX138,Depths))-MAX(IF(Depths&lt;AX138,Depths))))*$R138)</f>
        <v>#N/A</v>
      </c>
      <c r="BU138" s="183" t="e" cm="1">
        <f t="array" ref="BU138">IF(AY138="no inundation",0,(_xlfn.XLOOKUP(AY138,Depths,_xlfn.XLOOKUP($G138,Structures,ContentDamages),,-1)+(AY138-MAX(IF(Depths&lt;AY138,Depths)))*(_xlfn.XLOOKUP(AY138,Depths,_xlfn.XLOOKUP($G138,Structures,ContentDamages),,1)-_xlfn.XLOOKUP(AY138,Depths,_xlfn.XLOOKUP($G138,Structures,ContentDamages),,-1))/(MIN(IF(Depths&gt;AY138,Depths))-MAX(IF(Depths&lt;AY138,Depths))))*$R138)</f>
        <v>#N/A</v>
      </c>
      <c r="BV138" s="183" t="e" cm="1">
        <f t="array" ref="BV138">IF(AZ138="no inundation",0,(_xlfn.XLOOKUP(AZ138,Depths,_xlfn.XLOOKUP($G138,Structures,ContentDamages),,-1)+(AZ138-MAX(IF(Depths&lt;AZ138,Depths)))*(_xlfn.XLOOKUP(AZ138,Depths,_xlfn.XLOOKUP($G138,Structures,ContentDamages),,1)-_xlfn.XLOOKUP(AZ138,Depths,_xlfn.XLOOKUP($G138,Structures,ContentDamages),,-1))/(MIN(IF(Depths&gt;AZ138,Depths))-MAX(IF(Depths&lt;AZ138,Depths))))*$R138)</f>
        <v>#N/A</v>
      </c>
      <c r="BW138" s="183" t="e" cm="1">
        <f t="array" ref="BW138">IF(BA138="no inundation",0,(_xlfn.XLOOKUP(BA138,Depths,_xlfn.XLOOKUP($G138,Structures,ContentDamages),,-1)+(BA138-MAX(IF(Depths&lt;BA138,Depths)))*(_xlfn.XLOOKUP(BA138,Depths,_xlfn.XLOOKUP($G138,Structures,ContentDamages),,1)-_xlfn.XLOOKUP(BA138,Depths,_xlfn.XLOOKUP($G138,Structures,ContentDamages),,-1))/(MIN(IF(Depths&gt;BA138,Depths))-MAX(IF(Depths&lt;BA138,Depths))))*$R138)</f>
        <v>#N/A</v>
      </c>
      <c r="BX138" s="183" t="e" cm="1">
        <f t="array" ref="BX138">IF(BB138="no inundation",0,(_xlfn.XLOOKUP(BB138,Depths,_xlfn.XLOOKUP($G138,Structures,ContentDamages),,-1)+(BB138-MAX(IF(Depths&lt;BB138,Depths)))*(_xlfn.XLOOKUP(BB138,Depths,_xlfn.XLOOKUP($G138,Structures,ContentDamages),,1)-_xlfn.XLOOKUP(BB138,Depths,_xlfn.XLOOKUP($G138,Structures,ContentDamages),,-1))/(MIN(IF(Depths&gt;BB138,Depths))-MAX(IF(Depths&lt;BB138,Depths))))*$R138)</f>
        <v>#N/A</v>
      </c>
      <c r="BY138" s="183" t="e" cm="1">
        <f t="array" ref="BY138">IF(BC138="no inundation",0,(_xlfn.XLOOKUP(BC138,Depths,_xlfn.XLOOKUP($G138,Structures,ContentDamages),,-1)+(BC138-MAX(IF(Depths&lt;BC138,Depths)))*(_xlfn.XLOOKUP(BC138,Depths,_xlfn.XLOOKUP($G138,Structures,ContentDamages),,1)-_xlfn.XLOOKUP(BC138,Depths,_xlfn.XLOOKUP($G138,Structures,ContentDamages),,-1))/(MIN(IF(Depths&gt;BC138,Depths))-MAX(IF(Depths&lt;BC138,Depths))))*$R138)</f>
        <v>#N/A</v>
      </c>
      <c r="BZ138" s="181"/>
      <c r="CA138" s="182" t="e">
        <f t="shared" si="128"/>
        <v>#N/A</v>
      </c>
      <c r="CB138" s="183" t="e">
        <f t="shared" si="129"/>
        <v>#N/A</v>
      </c>
      <c r="CC138" s="183" t="e">
        <f t="shared" si="130"/>
        <v>#N/A</v>
      </c>
      <c r="CD138" s="183" t="e">
        <f t="shared" si="131"/>
        <v>#N/A</v>
      </c>
      <c r="CE138" s="183" t="e">
        <f t="shared" si="132"/>
        <v>#N/A</v>
      </c>
      <c r="CF138" s="183" t="e">
        <f t="shared" si="133"/>
        <v>#N/A</v>
      </c>
      <c r="CG138" s="183" t="e">
        <f t="shared" si="134"/>
        <v>#N/A</v>
      </c>
      <c r="CH138" s="183" t="e">
        <f t="shared" si="135"/>
        <v>#N/A</v>
      </c>
      <c r="CI138" s="183" t="e">
        <f t="shared" si="136"/>
        <v>#N/A</v>
      </c>
      <c r="CJ138" s="184" t="e">
        <f t="shared" si="137"/>
        <v>#N/A</v>
      </c>
      <c r="CK138" s="177"/>
    </row>
    <row r="139" spans="5:89" ht="16.5" customHeight="1" x14ac:dyDescent="0.35">
      <c r="E139" s="33" t="s">
        <v>3</v>
      </c>
      <c r="F139" s="35" t="s">
        <v>3</v>
      </c>
      <c r="G139" s="10" t="s">
        <v>200</v>
      </c>
      <c r="H139" s="11" t="s">
        <v>200</v>
      </c>
      <c r="I139" s="12"/>
      <c r="J139" s="14"/>
      <c r="K139" s="26"/>
      <c r="L139" s="12"/>
      <c r="M139" s="14"/>
      <c r="N139" s="138"/>
      <c r="O139" s="140"/>
      <c r="P139" s="195">
        <f t="shared" si="160"/>
        <v>0</v>
      </c>
      <c r="Q139" s="20" t="e">
        <f>_xlfn.XLOOKUP(G139,'Content to Structure Ratios'!$D$3:$D$55,'Content to Structure Ratios'!$E$3:$E$55)</f>
        <v>#N/A</v>
      </c>
      <c r="R139" s="183" t="e">
        <f t="shared" si="161"/>
        <v>#N/A</v>
      </c>
      <c r="S139" s="13"/>
      <c r="T139" s="14"/>
      <c r="U139" s="15"/>
      <c r="V139" s="179">
        <f t="shared" si="159"/>
        <v>0</v>
      </c>
      <c r="W139" s="192"/>
      <c r="X139" s="22"/>
      <c r="Y139" s="16"/>
      <c r="Z139" s="16"/>
      <c r="AA139" s="16"/>
      <c r="AB139" s="16"/>
      <c r="AC139" s="16"/>
      <c r="AD139" s="16"/>
      <c r="AE139" s="16"/>
      <c r="AF139" s="16"/>
      <c r="AG139" s="16"/>
      <c r="AH139" s="177"/>
      <c r="AI139" s="178">
        <f t="shared" si="140"/>
        <v>0</v>
      </c>
      <c r="AJ139" s="179">
        <f t="shared" si="139"/>
        <v>0</v>
      </c>
      <c r="AK139" s="179">
        <f t="shared" si="141"/>
        <v>0</v>
      </c>
      <c r="AL139" s="179">
        <f t="shared" si="142"/>
        <v>0</v>
      </c>
      <c r="AM139" s="179">
        <f t="shared" si="143"/>
        <v>0</v>
      </c>
      <c r="AN139" s="179">
        <f t="shared" si="144"/>
        <v>0</v>
      </c>
      <c r="AO139" s="179">
        <f t="shared" si="145"/>
        <v>0</v>
      </c>
      <c r="AP139" s="179">
        <f t="shared" si="146"/>
        <v>0</v>
      </c>
      <c r="AQ139" s="179">
        <f t="shared" si="147"/>
        <v>0</v>
      </c>
      <c r="AR139" s="180">
        <f t="shared" si="148"/>
        <v>0</v>
      </c>
      <c r="AS139" s="181"/>
      <c r="AT139" s="166">
        <f t="shared" si="149"/>
        <v>0</v>
      </c>
      <c r="AU139" s="87">
        <f t="shared" si="150"/>
        <v>0</v>
      </c>
      <c r="AV139" s="87">
        <f t="shared" si="151"/>
        <v>0</v>
      </c>
      <c r="AW139" s="87">
        <f t="shared" si="152"/>
        <v>0</v>
      </c>
      <c r="AX139" s="87">
        <f t="shared" si="153"/>
        <v>0</v>
      </c>
      <c r="AY139" s="87">
        <f t="shared" si="154"/>
        <v>0</v>
      </c>
      <c r="AZ139" s="87">
        <f t="shared" si="155"/>
        <v>0</v>
      </c>
      <c r="BA139" s="87">
        <f t="shared" si="156"/>
        <v>0</v>
      </c>
      <c r="BB139" s="87">
        <f t="shared" si="157"/>
        <v>0</v>
      </c>
      <c r="BC139" s="157">
        <f t="shared" si="158"/>
        <v>0</v>
      </c>
      <c r="BD139" s="177"/>
      <c r="BE139" s="182" t="e" cm="1">
        <f t="array" ref="BE139">IF(AT139="no inundation",0,(_xlfn.XLOOKUP(AT139,Depths,_xlfn.XLOOKUP($G139,Structures,StructureDamages),,-1)+(AT139-MAX(IF(Depths&lt;AT139,Depths)))*(_xlfn.XLOOKUP(AT139,Depths,_xlfn.XLOOKUP($G139,Structures,StructureDamages),,1)-_xlfn.XLOOKUP(AT139,Depths,_xlfn.XLOOKUP($G139,Structures,StructureDamages),,-1))/(MIN(IF(Depths&gt;AT139,Depths))-MAX(IF(Depths&lt;AT139,Depths))))*$P139)</f>
        <v>#N/A</v>
      </c>
      <c r="BF139" s="183" t="e" cm="1">
        <f t="array" ref="BF139">IF(AU139="no inundation",0,(_xlfn.XLOOKUP(AU139,Depths,_xlfn.XLOOKUP($G139,Structures,StructureDamages),,-1)+(AU139-MAX(IF(Depths&lt;AU139,Depths)))*(_xlfn.XLOOKUP(AU139,Depths,_xlfn.XLOOKUP($G139,Structures,StructureDamages),,1)-_xlfn.XLOOKUP(AU139,Depths,_xlfn.XLOOKUP($G139,Structures,StructureDamages),,-1))/(MIN(IF(Depths&gt;AU139,Depths))-MAX(IF(Depths&lt;AU139,Depths))))*$P139)</f>
        <v>#N/A</v>
      </c>
      <c r="BG139" s="183" t="e" cm="1">
        <f t="array" ref="BG139">IF(AV139="no inundation",0,(_xlfn.XLOOKUP(AV139,Depths,_xlfn.XLOOKUP($G139,Structures,StructureDamages),,-1)+(AV139-MAX(IF(Depths&lt;AV139,Depths)))*(_xlfn.XLOOKUP(AV139,Depths,_xlfn.XLOOKUP($G139,Structures,StructureDamages),,1)-_xlfn.XLOOKUP(AV139,Depths,_xlfn.XLOOKUP($G139,Structures,StructureDamages),,-1))/(MIN(IF(Depths&gt;AV139,Depths))-MAX(IF(Depths&lt;AV139,Depths))))*$P139)</f>
        <v>#N/A</v>
      </c>
      <c r="BH139" s="183" t="e" cm="1">
        <f t="array" ref="BH139">IF(AW139="no inundation",0,(_xlfn.XLOOKUP(AW139,Depths,_xlfn.XLOOKUP($G139,Structures,StructureDamages),,-1)+(AW139-MAX(IF(Depths&lt;AW139,Depths)))*(_xlfn.XLOOKUP(AW139,Depths,_xlfn.XLOOKUP($G139,Structures,StructureDamages),,1)-_xlfn.XLOOKUP(AW139,Depths,_xlfn.XLOOKUP($G139,Structures,StructureDamages),,-1))/(MIN(IF(Depths&gt;AW139,Depths))-MAX(IF(Depths&lt;AW139,Depths))))*$P139)</f>
        <v>#N/A</v>
      </c>
      <c r="BI139" s="183" t="e" cm="1">
        <f t="array" ref="BI139">IF(AX139="no inundation",0,(_xlfn.XLOOKUP(AX139,Depths,_xlfn.XLOOKUP($G139,Structures,StructureDamages),,-1)+(AX139-MAX(IF(Depths&lt;AX139,Depths)))*(_xlfn.XLOOKUP(AX139,Depths,_xlfn.XLOOKUP($G139,Structures,StructureDamages),,1)-_xlfn.XLOOKUP(AX139,Depths,_xlfn.XLOOKUP($G139,Structures,StructureDamages),,-1))/(MIN(IF(Depths&gt;AX139,Depths))-MAX(IF(Depths&lt;AX139,Depths))))*$P139)</f>
        <v>#N/A</v>
      </c>
      <c r="BJ139" s="183" t="e" cm="1">
        <f t="array" ref="BJ139">IF(AY139="no inundation",0,(_xlfn.XLOOKUP(AY139,Depths,_xlfn.XLOOKUP($G139,Structures,StructureDamages),,-1)+(AY139-MAX(IF(Depths&lt;AY139,Depths)))*(_xlfn.XLOOKUP(AY139,Depths,_xlfn.XLOOKUP($G139,Structures,StructureDamages),,1)-_xlfn.XLOOKUP(AY139,Depths,_xlfn.XLOOKUP($G139,Structures,StructureDamages),,-1))/(MIN(IF(Depths&gt;AY139,Depths))-MAX(IF(Depths&lt;AY139,Depths))))*$P139)</f>
        <v>#N/A</v>
      </c>
      <c r="BK139" s="183" t="e" cm="1">
        <f t="array" ref="BK139">IF(AZ139="no inundation",0,(_xlfn.XLOOKUP(AZ139,Depths,_xlfn.XLOOKUP($G139,Structures,StructureDamages),,-1)+(AZ139-MAX(IF(Depths&lt;AZ139,Depths)))*(_xlfn.XLOOKUP(AZ139,Depths,_xlfn.XLOOKUP($G139,Structures,StructureDamages),,1)-_xlfn.XLOOKUP(AZ139,Depths,_xlfn.XLOOKUP($G139,Structures,StructureDamages),,-1))/(MIN(IF(Depths&gt;AZ139,Depths))-MAX(IF(Depths&lt;AZ139,Depths))))*$P139)</f>
        <v>#N/A</v>
      </c>
      <c r="BL139" s="183" t="e" cm="1">
        <f t="array" ref="BL139">IF(BA139="no inundation",0,(_xlfn.XLOOKUP(BA139,Depths,_xlfn.XLOOKUP($G139,Structures,StructureDamages),,-1)+(BA139-MAX(IF(Depths&lt;BA139,Depths)))*(_xlfn.XLOOKUP(BA139,Depths,_xlfn.XLOOKUP($G139,Structures,StructureDamages),,1)-_xlfn.XLOOKUP(BA139,Depths,_xlfn.XLOOKUP($G139,Structures,StructureDamages),,-1))/(MIN(IF(Depths&gt;BA139,Depths))-MAX(IF(Depths&lt;BA139,Depths))))*$P139)</f>
        <v>#N/A</v>
      </c>
      <c r="BM139" s="183" t="e" cm="1">
        <f t="array" ref="BM139">IF(BB139="no inundation",0,(_xlfn.XLOOKUP(BB139,Depths,_xlfn.XLOOKUP($G139,Structures,StructureDamages),,-1)+(BB139-MAX(IF(Depths&lt;BB139,Depths)))*(_xlfn.XLOOKUP(BB139,Depths,_xlfn.XLOOKUP($G139,Structures,StructureDamages),,1)-_xlfn.XLOOKUP(BB139,Depths,_xlfn.XLOOKUP($G139,Structures,StructureDamages),,-1))/(MIN(IF(Depths&gt;BB139,Depths))-MAX(IF(Depths&lt;BB139,Depths))))*$P139)</f>
        <v>#N/A</v>
      </c>
      <c r="BN139" s="184" t="e" cm="1">
        <f t="array" ref="BN139">IF(BC139="no inundation",0,(_xlfn.XLOOKUP(BC139,Depths,_xlfn.XLOOKUP($G139,Structures,StructureDamages),,-1)+(BC139-MAX(IF(Depths&lt;BC139,Depths)))*(_xlfn.XLOOKUP(BC139,Depths,_xlfn.XLOOKUP($G139,Structures,StructureDamages),,1)-_xlfn.XLOOKUP(BC139,Depths,_xlfn.XLOOKUP($G139,Structures,StructureDamages),,-1))/(MIN(IF(Depths&gt;BC139,Depths))-MAX(IF(Depths&lt;BC139,Depths))))*$P139)</f>
        <v>#N/A</v>
      </c>
      <c r="BO139" s="185"/>
      <c r="BP139" s="182" t="e" cm="1">
        <f t="array" ref="BP139">IF(AT139="no inundation",0,(_xlfn.XLOOKUP(AT139,Depths,_xlfn.XLOOKUP($G139,Structures,ContentDamages),,-1)+(AT139-MAX(IF(Depths&lt;AT139,Depths)))*(_xlfn.XLOOKUP(AT139,Depths,_xlfn.XLOOKUP($G139,Structures,ContentDamages),,1)-_xlfn.XLOOKUP(AT139,Depths,_xlfn.XLOOKUP($G139,Structures,ContentDamages),,-1))/(MIN(IF(Depths&gt;AT139,Depths))-MAX(IF(Depths&lt;AT139,Depths))))*$R139)</f>
        <v>#N/A</v>
      </c>
      <c r="BQ139" s="183" t="e" cm="1">
        <f t="array" ref="BQ139">IF(AU139="no inundation",0,(_xlfn.XLOOKUP(AU139,Depths,_xlfn.XLOOKUP($G139,Structures,ContentDamages),,-1)+(AU139-MAX(IF(Depths&lt;AU139,Depths)))*(_xlfn.XLOOKUP(AU139,Depths,_xlfn.XLOOKUP($G139,Structures,ContentDamages),,1)-_xlfn.XLOOKUP(AU139,Depths,_xlfn.XLOOKUP($G139,Structures,ContentDamages),,-1))/(MIN(IF(Depths&gt;AU139,Depths))-MAX(IF(Depths&lt;AU139,Depths))))*$R139)</f>
        <v>#N/A</v>
      </c>
      <c r="BR139" s="183" t="e" cm="1">
        <f t="array" ref="BR139">IF(AV139="no inundation",0,(_xlfn.XLOOKUP(AV139,Depths,_xlfn.XLOOKUP($G139,Structures,ContentDamages),,-1)+(AV139-MAX(IF(Depths&lt;AV139,Depths)))*(_xlfn.XLOOKUP(AV139,Depths,_xlfn.XLOOKUP($G139,Structures,ContentDamages),,1)-_xlfn.XLOOKUP(AV139,Depths,_xlfn.XLOOKUP($G139,Structures,ContentDamages),,-1))/(MIN(IF(Depths&gt;AV139,Depths))-MAX(IF(Depths&lt;AV139,Depths))))*$R139)</f>
        <v>#N/A</v>
      </c>
      <c r="BS139" s="183" t="e" cm="1">
        <f t="array" ref="BS139">IF(AW139="no inundation",0,(_xlfn.XLOOKUP(AW139,Depths,_xlfn.XLOOKUP($G139,Structures,ContentDamages),,-1)+(AW139-MAX(IF(Depths&lt;AW139,Depths)))*(_xlfn.XLOOKUP(AW139,Depths,_xlfn.XLOOKUP($G139,Structures,ContentDamages),,1)-_xlfn.XLOOKUP(AW139,Depths,_xlfn.XLOOKUP($G139,Structures,ContentDamages),,-1))/(MIN(IF(Depths&gt;AW139,Depths))-MAX(IF(Depths&lt;AW139,Depths))))*$R139)</f>
        <v>#N/A</v>
      </c>
      <c r="BT139" s="183" t="e" cm="1">
        <f t="array" ref="BT139">IF(AX139="no inundation",0,(_xlfn.XLOOKUP(AX139,Depths,_xlfn.XLOOKUP($G139,Structures,ContentDamages),,-1)+(AX139-MAX(IF(Depths&lt;AX139,Depths)))*(_xlfn.XLOOKUP(AX139,Depths,_xlfn.XLOOKUP($G139,Structures,ContentDamages),,1)-_xlfn.XLOOKUP(AX139,Depths,_xlfn.XLOOKUP($G139,Structures,ContentDamages),,-1))/(MIN(IF(Depths&gt;AX139,Depths))-MAX(IF(Depths&lt;AX139,Depths))))*$R139)</f>
        <v>#N/A</v>
      </c>
      <c r="BU139" s="183" t="e" cm="1">
        <f t="array" ref="BU139">IF(AY139="no inundation",0,(_xlfn.XLOOKUP(AY139,Depths,_xlfn.XLOOKUP($G139,Structures,ContentDamages),,-1)+(AY139-MAX(IF(Depths&lt;AY139,Depths)))*(_xlfn.XLOOKUP(AY139,Depths,_xlfn.XLOOKUP($G139,Structures,ContentDamages),,1)-_xlfn.XLOOKUP(AY139,Depths,_xlfn.XLOOKUP($G139,Structures,ContentDamages),,-1))/(MIN(IF(Depths&gt;AY139,Depths))-MAX(IF(Depths&lt;AY139,Depths))))*$R139)</f>
        <v>#N/A</v>
      </c>
      <c r="BV139" s="183" t="e" cm="1">
        <f t="array" ref="BV139">IF(AZ139="no inundation",0,(_xlfn.XLOOKUP(AZ139,Depths,_xlfn.XLOOKUP($G139,Structures,ContentDamages),,-1)+(AZ139-MAX(IF(Depths&lt;AZ139,Depths)))*(_xlfn.XLOOKUP(AZ139,Depths,_xlfn.XLOOKUP($G139,Structures,ContentDamages),,1)-_xlfn.XLOOKUP(AZ139,Depths,_xlfn.XLOOKUP($G139,Structures,ContentDamages),,-1))/(MIN(IF(Depths&gt;AZ139,Depths))-MAX(IF(Depths&lt;AZ139,Depths))))*$R139)</f>
        <v>#N/A</v>
      </c>
      <c r="BW139" s="183" t="e" cm="1">
        <f t="array" ref="BW139">IF(BA139="no inundation",0,(_xlfn.XLOOKUP(BA139,Depths,_xlfn.XLOOKUP($G139,Structures,ContentDamages),,-1)+(BA139-MAX(IF(Depths&lt;BA139,Depths)))*(_xlfn.XLOOKUP(BA139,Depths,_xlfn.XLOOKUP($G139,Structures,ContentDamages),,1)-_xlfn.XLOOKUP(BA139,Depths,_xlfn.XLOOKUP($G139,Structures,ContentDamages),,-1))/(MIN(IF(Depths&gt;BA139,Depths))-MAX(IF(Depths&lt;BA139,Depths))))*$R139)</f>
        <v>#N/A</v>
      </c>
      <c r="BX139" s="183" t="e" cm="1">
        <f t="array" ref="BX139">IF(BB139="no inundation",0,(_xlfn.XLOOKUP(BB139,Depths,_xlfn.XLOOKUP($G139,Structures,ContentDamages),,-1)+(BB139-MAX(IF(Depths&lt;BB139,Depths)))*(_xlfn.XLOOKUP(BB139,Depths,_xlfn.XLOOKUP($G139,Structures,ContentDamages),,1)-_xlfn.XLOOKUP(BB139,Depths,_xlfn.XLOOKUP($G139,Structures,ContentDamages),,-1))/(MIN(IF(Depths&gt;BB139,Depths))-MAX(IF(Depths&lt;BB139,Depths))))*$R139)</f>
        <v>#N/A</v>
      </c>
      <c r="BY139" s="183" t="e" cm="1">
        <f t="array" ref="BY139">IF(BC139="no inundation",0,(_xlfn.XLOOKUP(BC139,Depths,_xlfn.XLOOKUP($G139,Structures,ContentDamages),,-1)+(BC139-MAX(IF(Depths&lt;BC139,Depths)))*(_xlfn.XLOOKUP(BC139,Depths,_xlfn.XLOOKUP($G139,Structures,ContentDamages),,1)-_xlfn.XLOOKUP(BC139,Depths,_xlfn.XLOOKUP($G139,Structures,ContentDamages),,-1))/(MIN(IF(Depths&gt;BC139,Depths))-MAX(IF(Depths&lt;BC139,Depths))))*$R139)</f>
        <v>#N/A</v>
      </c>
      <c r="BZ139" s="181"/>
      <c r="CA139" s="182" t="e">
        <f t="shared" si="128"/>
        <v>#N/A</v>
      </c>
      <c r="CB139" s="183" t="e">
        <f t="shared" si="129"/>
        <v>#N/A</v>
      </c>
      <c r="CC139" s="183" t="e">
        <f t="shared" si="130"/>
        <v>#N/A</v>
      </c>
      <c r="CD139" s="183" t="e">
        <f t="shared" si="131"/>
        <v>#N/A</v>
      </c>
      <c r="CE139" s="183" t="e">
        <f t="shared" si="132"/>
        <v>#N/A</v>
      </c>
      <c r="CF139" s="183" t="e">
        <f t="shared" si="133"/>
        <v>#N/A</v>
      </c>
      <c r="CG139" s="183" t="e">
        <f t="shared" si="134"/>
        <v>#N/A</v>
      </c>
      <c r="CH139" s="183" t="e">
        <f t="shared" si="135"/>
        <v>#N/A</v>
      </c>
      <c r="CI139" s="183" t="e">
        <f t="shared" si="136"/>
        <v>#N/A</v>
      </c>
      <c r="CJ139" s="184" t="e">
        <f t="shared" si="137"/>
        <v>#N/A</v>
      </c>
      <c r="CK139" s="177"/>
    </row>
    <row r="140" spans="5:89" ht="16.5" customHeight="1" x14ac:dyDescent="0.35">
      <c r="E140" s="33" t="s">
        <v>3</v>
      </c>
      <c r="F140" s="35" t="s">
        <v>3</v>
      </c>
      <c r="G140" s="10" t="s">
        <v>200</v>
      </c>
      <c r="H140" s="11" t="s">
        <v>200</v>
      </c>
      <c r="I140" s="12"/>
      <c r="J140" s="14"/>
      <c r="K140" s="26"/>
      <c r="L140" s="12"/>
      <c r="M140" s="14"/>
      <c r="N140" s="138"/>
      <c r="O140" s="140"/>
      <c r="P140" s="195">
        <f t="shared" si="160"/>
        <v>0</v>
      </c>
      <c r="Q140" s="20" t="e">
        <f>_xlfn.XLOOKUP(G140,'Content to Structure Ratios'!$D$3:$D$55,'Content to Structure Ratios'!$E$3:$E$55)</f>
        <v>#N/A</v>
      </c>
      <c r="R140" s="183" t="e">
        <f t="shared" si="161"/>
        <v>#N/A</v>
      </c>
      <c r="S140" s="13"/>
      <c r="T140" s="14"/>
      <c r="U140" s="15"/>
      <c r="V140" s="179">
        <f t="shared" si="159"/>
        <v>0</v>
      </c>
      <c r="W140" s="192"/>
      <c r="X140" s="22"/>
      <c r="Y140" s="16"/>
      <c r="Z140" s="16"/>
      <c r="AA140" s="16"/>
      <c r="AB140" s="16"/>
      <c r="AC140" s="16"/>
      <c r="AD140" s="16"/>
      <c r="AE140" s="16"/>
      <c r="AF140" s="16"/>
      <c r="AG140" s="16"/>
      <c r="AH140" s="177"/>
      <c r="AI140" s="178">
        <f t="shared" si="140"/>
        <v>0</v>
      </c>
      <c r="AJ140" s="179">
        <f t="shared" si="139"/>
        <v>0</v>
      </c>
      <c r="AK140" s="179">
        <f t="shared" si="141"/>
        <v>0</v>
      </c>
      <c r="AL140" s="179">
        <f t="shared" si="142"/>
        <v>0</v>
      </c>
      <c r="AM140" s="179">
        <f t="shared" si="143"/>
        <v>0</v>
      </c>
      <c r="AN140" s="179">
        <f t="shared" si="144"/>
        <v>0</v>
      </c>
      <c r="AO140" s="179">
        <f t="shared" si="145"/>
        <v>0</v>
      </c>
      <c r="AP140" s="179">
        <f t="shared" si="146"/>
        <v>0</v>
      </c>
      <c r="AQ140" s="179">
        <f t="shared" si="147"/>
        <v>0</v>
      </c>
      <c r="AR140" s="180">
        <f t="shared" si="148"/>
        <v>0</v>
      </c>
      <c r="AS140" s="181"/>
      <c r="AT140" s="166">
        <f t="shared" si="149"/>
        <v>0</v>
      </c>
      <c r="AU140" s="87">
        <f t="shared" si="150"/>
        <v>0</v>
      </c>
      <c r="AV140" s="87">
        <f t="shared" si="151"/>
        <v>0</v>
      </c>
      <c r="AW140" s="87">
        <f t="shared" si="152"/>
        <v>0</v>
      </c>
      <c r="AX140" s="87">
        <f t="shared" si="153"/>
        <v>0</v>
      </c>
      <c r="AY140" s="87">
        <f t="shared" si="154"/>
        <v>0</v>
      </c>
      <c r="AZ140" s="87">
        <f t="shared" si="155"/>
        <v>0</v>
      </c>
      <c r="BA140" s="87">
        <f t="shared" si="156"/>
        <v>0</v>
      </c>
      <c r="BB140" s="87">
        <f t="shared" si="157"/>
        <v>0</v>
      </c>
      <c r="BC140" s="157">
        <f t="shared" si="158"/>
        <v>0</v>
      </c>
      <c r="BD140" s="177"/>
      <c r="BE140" s="182" t="e" cm="1">
        <f t="array" ref="BE140">IF(AT140="no inundation",0,(_xlfn.XLOOKUP(AT140,Depths,_xlfn.XLOOKUP($G140,Structures,StructureDamages),,-1)+(AT140-MAX(IF(Depths&lt;AT140,Depths)))*(_xlfn.XLOOKUP(AT140,Depths,_xlfn.XLOOKUP($G140,Structures,StructureDamages),,1)-_xlfn.XLOOKUP(AT140,Depths,_xlfn.XLOOKUP($G140,Structures,StructureDamages),,-1))/(MIN(IF(Depths&gt;AT140,Depths))-MAX(IF(Depths&lt;AT140,Depths))))*$P140)</f>
        <v>#N/A</v>
      </c>
      <c r="BF140" s="183" t="e" cm="1">
        <f t="array" ref="BF140">IF(AU140="no inundation",0,(_xlfn.XLOOKUP(AU140,Depths,_xlfn.XLOOKUP($G140,Structures,StructureDamages),,-1)+(AU140-MAX(IF(Depths&lt;AU140,Depths)))*(_xlfn.XLOOKUP(AU140,Depths,_xlfn.XLOOKUP($G140,Structures,StructureDamages),,1)-_xlfn.XLOOKUP(AU140,Depths,_xlfn.XLOOKUP($G140,Structures,StructureDamages),,-1))/(MIN(IF(Depths&gt;AU140,Depths))-MAX(IF(Depths&lt;AU140,Depths))))*$P140)</f>
        <v>#N/A</v>
      </c>
      <c r="BG140" s="183" t="e" cm="1">
        <f t="array" ref="BG140">IF(AV140="no inundation",0,(_xlfn.XLOOKUP(AV140,Depths,_xlfn.XLOOKUP($G140,Structures,StructureDamages),,-1)+(AV140-MAX(IF(Depths&lt;AV140,Depths)))*(_xlfn.XLOOKUP(AV140,Depths,_xlfn.XLOOKUP($G140,Structures,StructureDamages),,1)-_xlfn.XLOOKUP(AV140,Depths,_xlfn.XLOOKUP($G140,Structures,StructureDamages),,-1))/(MIN(IF(Depths&gt;AV140,Depths))-MAX(IF(Depths&lt;AV140,Depths))))*$P140)</f>
        <v>#N/A</v>
      </c>
      <c r="BH140" s="183" t="e" cm="1">
        <f t="array" ref="BH140">IF(AW140="no inundation",0,(_xlfn.XLOOKUP(AW140,Depths,_xlfn.XLOOKUP($G140,Structures,StructureDamages),,-1)+(AW140-MAX(IF(Depths&lt;AW140,Depths)))*(_xlfn.XLOOKUP(AW140,Depths,_xlfn.XLOOKUP($G140,Structures,StructureDamages),,1)-_xlfn.XLOOKUP(AW140,Depths,_xlfn.XLOOKUP($G140,Structures,StructureDamages),,-1))/(MIN(IF(Depths&gt;AW140,Depths))-MAX(IF(Depths&lt;AW140,Depths))))*$P140)</f>
        <v>#N/A</v>
      </c>
      <c r="BI140" s="183" t="e" cm="1">
        <f t="array" ref="BI140">IF(AX140="no inundation",0,(_xlfn.XLOOKUP(AX140,Depths,_xlfn.XLOOKUP($G140,Structures,StructureDamages),,-1)+(AX140-MAX(IF(Depths&lt;AX140,Depths)))*(_xlfn.XLOOKUP(AX140,Depths,_xlfn.XLOOKUP($G140,Structures,StructureDamages),,1)-_xlfn.XLOOKUP(AX140,Depths,_xlfn.XLOOKUP($G140,Structures,StructureDamages),,-1))/(MIN(IF(Depths&gt;AX140,Depths))-MAX(IF(Depths&lt;AX140,Depths))))*$P140)</f>
        <v>#N/A</v>
      </c>
      <c r="BJ140" s="183" t="e" cm="1">
        <f t="array" ref="BJ140">IF(AY140="no inundation",0,(_xlfn.XLOOKUP(AY140,Depths,_xlfn.XLOOKUP($G140,Structures,StructureDamages),,-1)+(AY140-MAX(IF(Depths&lt;AY140,Depths)))*(_xlfn.XLOOKUP(AY140,Depths,_xlfn.XLOOKUP($G140,Structures,StructureDamages),,1)-_xlfn.XLOOKUP(AY140,Depths,_xlfn.XLOOKUP($G140,Structures,StructureDamages),,-1))/(MIN(IF(Depths&gt;AY140,Depths))-MAX(IF(Depths&lt;AY140,Depths))))*$P140)</f>
        <v>#N/A</v>
      </c>
      <c r="BK140" s="183" t="e" cm="1">
        <f t="array" ref="BK140">IF(AZ140="no inundation",0,(_xlfn.XLOOKUP(AZ140,Depths,_xlfn.XLOOKUP($G140,Structures,StructureDamages),,-1)+(AZ140-MAX(IF(Depths&lt;AZ140,Depths)))*(_xlfn.XLOOKUP(AZ140,Depths,_xlfn.XLOOKUP($G140,Structures,StructureDamages),,1)-_xlfn.XLOOKUP(AZ140,Depths,_xlfn.XLOOKUP($G140,Structures,StructureDamages),,-1))/(MIN(IF(Depths&gt;AZ140,Depths))-MAX(IF(Depths&lt;AZ140,Depths))))*$P140)</f>
        <v>#N/A</v>
      </c>
      <c r="BL140" s="183" t="e" cm="1">
        <f t="array" ref="BL140">IF(BA140="no inundation",0,(_xlfn.XLOOKUP(BA140,Depths,_xlfn.XLOOKUP($G140,Structures,StructureDamages),,-1)+(BA140-MAX(IF(Depths&lt;BA140,Depths)))*(_xlfn.XLOOKUP(BA140,Depths,_xlfn.XLOOKUP($G140,Structures,StructureDamages),,1)-_xlfn.XLOOKUP(BA140,Depths,_xlfn.XLOOKUP($G140,Structures,StructureDamages),,-1))/(MIN(IF(Depths&gt;BA140,Depths))-MAX(IF(Depths&lt;BA140,Depths))))*$P140)</f>
        <v>#N/A</v>
      </c>
      <c r="BM140" s="183" t="e" cm="1">
        <f t="array" ref="BM140">IF(BB140="no inundation",0,(_xlfn.XLOOKUP(BB140,Depths,_xlfn.XLOOKUP($G140,Structures,StructureDamages),,-1)+(BB140-MAX(IF(Depths&lt;BB140,Depths)))*(_xlfn.XLOOKUP(BB140,Depths,_xlfn.XLOOKUP($G140,Structures,StructureDamages),,1)-_xlfn.XLOOKUP(BB140,Depths,_xlfn.XLOOKUP($G140,Structures,StructureDamages),,-1))/(MIN(IF(Depths&gt;BB140,Depths))-MAX(IF(Depths&lt;BB140,Depths))))*$P140)</f>
        <v>#N/A</v>
      </c>
      <c r="BN140" s="184" t="e" cm="1">
        <f t="array" ref="BN140">IF(BC140="no inundation",0,(_xlfn.XLOOKUP(BC140,Depths,_xlfn.XLOOKUP($G140,Structures,StructureDamages),,-1)+(BC140-MAX(IF(Depths&lt;BC140,Depths)))*(_xlfn.XLOOKUP(BC140,Depths,_xlfn.XLOOKUP($G140,Structures,StructureDamages),,1)-_xlfn.XLOOKUP(BC140,Depths,_xlfn.XLOOKUP($G140,Structures,StructureDamages),,-1))/(MIN(IF(Depths&gt;BC140,Depths))-MAX(IF(Depths&lt;BC140,Depths))))*$P140)</f>
        <v>#N/A</v>
      </c>
      <c r="BO140" s="185"/>
      <c r="BP140" s="182" t="e" cm="1">
        <f t="array" ref="BP140">IF(AT140="no inundation",0,(_xlfn.XLOOKUP(AT140,Depths,_xlfn.XLOOKUP($G140,Structures,ContentDamages),,-1)+(AT140-MAX(IF(Depths&lt;AT140,Depths)))*(_xlfn.XLOOKUP(AT140,Depths,_xlfn.XLOOKUP($G140,Structures,ContentDamages),,1)-_xlfn.XLOOKUP(AT140,Depths,_xlfn.XLOOKUP($G140,Structures,ContentDamages),,-1))/(MIN(IF(Depths&gt;AT140,Depths))-MAX(IF(Depths&lt;AT140,Depths))))*$R140)</f>
        <v>#N/A</v>
      </c>
      <c r="BQ140" s="183" t="e" cm="1">
        <f t="array" ref="BQ140">IF(AU140="no inundation",0,(_xlfn.XLOOKUP(AU140,Depths,_xlfn.XLOOKUP($G140,Structures,ContentDamages),,-1)+(AU140-MAX(IF(Depths&lt;AU140,Depths)))*(_xlfn.XLOOKUP(AU140,Depths,_xlfn.XLOOKUP($G140,Structures,ContentDamages),,1)-_xlfn.XLOOKUP(AU140,Depths,_xlfn.XLOOKUP($G140,Structures,ContentDamages),,-1))/(MIN(IF(Depths&gt;AU140,Depths))-MAX(IF(Depths&lt;AU140,Depths))))*$R140)</f>
        <v>#N/A</v>
      </c>
      <c r="BR140" s="183" t="e" cm="1">
        <f t="array" ref="BR140">IF(AV140="no inundation",0,(_xlfn.XLOOKUP(AV140,Depths,_xlfn.XLOOKUP($G140,Structures,ContentDamages),,-1)+(AV140-MAX(IF(Depths&lt;AV140,Depths)))*(_xlfn.XLOOKUP(AV140,Depths,_xlfn.XLOOKUP($G140,Structures,ContentDamages),,1)-_xlfn.XLOOKUP(AV140,Depths,_xlfn.XLOOKUP($G140,Structures,ContentDamages),,-1))/(MIN(IF(Depths&gt;AV140,Depths))-MAX(IF(Depths&lt;AV140,Depths))))*$R140)</f>
        <v>#N/A</v>
      </c>
      <c r="BS140" s="183" t="e" cm="1">
        <f t="array" ref="BS140">IF(AW140="no inundation",0,(_xlfn.XLOOKUP(AW140,Depths,_xlfn.XLOOKUP($G140,Structures,ContentDamages),,-1)+(AW140-MAX(IF(Depths&lt;AW140,Depths)))*(_xlfn.XLOOKUP(AW140,Depths,_xlfn.XLOOKUP($G140,Structures,ContentDamages),,1)-_xlfn.XLOOKUP(AW140,Depths,_xlfn.XLOOKUP($G140,Structures,ContentDamages),,-1))/(MIN(IF(Depths&gt;AW140,Depths))-MAX(IF(Depths&lt;AW140,Depths))))*$R140)</f>
        <v>#N/A</v>
      </c>
      <c r="BT140" s="183" t="e" cm="1">
        <f t="array" ref="BT140">IF(AX140="no inundation",0,(_xlfn.XLOOKUP(AX140,Depths,_xlfn.XLOOKUP($G140,Structures,ContentDamages),,-1)+(AX140-MAX(IF(Depths&lt;AX140,Depths)))*(_xlfn.XLOOKUP(AX140,Depths,_xlfn.XLOOKUP($G140,Structures,ContentDamages),,1)-_xlfn.XLOOKUP(AX140,Depths,_xlfn.XLOOKUP($G140,Structures,ContentDamages),,-1))/(MIN(IF(Depths&gt;AX140,Depths))-MAX(IF(Depths&lt;AX140,Depths))))*$R140)</f>
        <v>#N/A</v>
      </c>
      <c r="BU140" s="183" t="e" cm="1">
        <f t="array" ref="BU140">IF(AY140="no inundation",0,(_xlfn.XLOOKUP(AY140,Depths,_xlfn.XLOOKUP($G140,Structures,ContentDamages),,-1)+(AY140-MAX(IF(Depths&lt;AY140,Depths)))*(_xlfn.XLOOKUP(AY140,Depths,_xlfn.XLOOKUP($G140,Structures,ContentDamages),,1)-_xlfn.XLOOKUP(AY140,Depths,_xlfn.XLOOKUP($G140,Structures,ContentDamages),,-1))/(MIN(IF(Depths&gt;AY140,Depths))-MAX(IF(Depths&lt;AY140,Depths))))*$R140)</f>
        <v>#N/A</v>
      </c>
      <c r="BV140" s="183" t="e" cm="1">
        <f t="array" ref="BV140">IF(AZ140="no inundation",0,(_xlfn.XLOOKUP(AZ140,Depths,_xlfn.XLOOKUP($G140,Structures,ContentDamages),,-1)+(AZ140-MAX(IF(Depths&lt;AZ140,Depths)))*(_xlfn.XLOOKUP(AZ140,Depths,_xlfn.XLOOKUP($G140,Structures,ContentDamages),,1)-_xlfn.XLOOKUP(AZ140,Depths,_xlfn.XLOOKUP($G140,Structures,ContentDamages),,-1))/(MIN(IF(Depths&gt;AZ140,Depths))-MAX(IF(Depths&lt;AZ140,Depths))))*$R140)</f>
        <v>#N/A</v>
      </c>
      <c r="BW140" s="183" t="e" cm="1">
        <f t="array" ref="BW140">IF(BA140="no inundation",0,(_xlfn.XLOOKUP(BA140,Depths,_xlfn.XLOOKUP($G140,Structures,ContentDamages),,-1)+(BA140-MAX(IF(Depths&lt;BA140,Depths)))*(_xlfn.XLOOKUP(BA140,Depths,_xlfn.XLOOKUP($G140,Structures,ContentDamages),,1)-_xlfn.XLOOKUP(BA140,Depths,_xlfn.XLOOKUP($G140,Structures,ContentDamages),,-1))/(MIN(IF(Depths&gt;BA140,Depths))-MAX(IF(Depths&lt;BA140,Depths))))*$R140)</f>
        <v>#N/A</v>
      </c>
      <c r="BX140" s="183" t="e" cm="1">
        <f t="array" ref="BX140">IF(BB140="no inundation",0,(_xlfn.XLOOKUP(BB140,Depths,_xlfn.XLOOKUP($G140,Structures,ContentDamages),,-1)+(BB140-MAX(IF(Depths&lt;BB140,Depths)))*(_xlfn.XLOOKUP(BB140,Depths,_xlfn.XLOOKUP($G140,Structures,ContentDamages),,1)-_xlfn.XLOOKUP(BB140,Depths,_xlfn.XLOOKUP($G140,Structures,ContentDamages),,-1))/(MIN(IF(Depths&gt;BB140,Depths))-MAX(IF(Depths&lt;BB140,Depths))))*$R140)</f>
        <v>#N/A</v>
      </c>
      <c r="BY140" s="183" t="e" cm="1">
        <f t="array" ref="BY140">IF(BC140="no inundation",0,(_xlfn.XLOOKUP(BC140,Depths,_xlfn.XLOOKUP($G140,Structures,ContentDamages),,-1)+(BC140-MAX(IF(Depths&lt;BC140,Depths)))*(_xlfn.XLOOKUP(BC140,Depths,_xlfn.XLOOKUP($G140,Structures,ContentDamages),,1)-_xlfn.XLOOKUP(BC140,Depths,_xlfn.XLOOKUP($G140,Structures,ContentDamages),,-1))/(MIN(IF(Depths&gt;BC140,Depths))-MAX(IF(Depths&lt;BC140,Depths))))*$R140)</f>
        <v>#N/A</v>
      </c>
      <c r="BZ140" s="181"/>
      <c r="CA140" s="182" t="e">
        <f t="shared" si="128"/>
        <v>#N/A</v>
      </c>
      <c r="CB140" s="183" t="e">
        <f t="shared" si="129"/>
        <v>#N/A</v>
      </c>
      <c r="CC140" s="183" t="e">
        <f t="shared" si="130"/>
        <v>#N/A</v>
      </c>
      <c r="CD140" s="183" t="e">
        <f t="shared" si="131"/>
        <v>#N/A</v>
      </c>
      <c r="CE140" s="183" t="e">
        <f t="shared" si="132"/>
        <v>#N/A</v>
      </c>
      <c r="CF140" s="183" t="e">
        <f t="shared" si="133"/>
        <v>#N/A</v>
      </c>
      <c r="CG140" s="183" t="e">
        <f t="shared" si="134"/>
        <v>#N/A</v>
      </c>
      <c r="CH140" s="183" t="e">
        <f t="shared" si="135"/>
        <v>#N/A</v>
      </c>
      <c r="CI140" s="183" t="e">
        <f t="shared" si="136"/>
        <v>#N/A</v>
      </c>
      <c r="CJ140" s="184" t="e">
        <f t="shared" si="137"/>
        <v>#N/A</v>
      </c>
      <c r="CK140" s="177"/>
    </row>
    <row r="141" spans="5:89" ht="16.5" customHeight="1" x14ac:dyDescent="0.35">
      <c r="E141" s="33" t="s">
        <v>3</v>
      </c>
      <c r="F141" s="35" t="s">
        <v>3</v>
      </c>
      <c r="G141" s="10" t="s">
        <v>200</v>
      </c>
      <c r="H141" s="11" t="s">
        <v>200</v>
      </c>
      <c r="I141" s="12"/>
      <c r="J141" s="14"/>
      <c r="K141" s="26"/>
      <c r="L141" s="12"/>
      <c r="M141" s="14"/>
      <c r="N141" s="138"/>
      <c r="O141" s="140"/>
      <c r="P141" s="195">
        <f t="shared" si="160"/>
        <v>0</v>
      </c>
      <c r="Q141" s="20" t="e">
        <f>_xlfn.XLOOKUP(G141,'Content to Structure Ratios'!$D$3:$D$55,'Content to Structure Ratios'!$E$3:$E$55)</f>
        <v>#N/A</v>
      </c>
      <c r="R141" s="183" t="e">
        <f t="shared" si="161"/>
        <v>#N/A</v>
      </c>
      <c r="S141" s="13"/>
      <c r="T141" s="14"/>
      <c r="U141" s="15"/>
      <c r="V141" s="179">
        <f t="shared" si="159"/>
        <v>0</v>
      </c>
      <c r="W141" s="192"/>
      <c r="X141" s="22"/>
      <c r="Y141" s="16"/>
      <c r="Z141" s="16"/>
      <c r="AA141" s="16"/>
      <c r="AB141" s="16"/>
      <c r="AC141" s="16"/>
      <c r="AD141" s="16"/>
      <c r="AE141" s="16"/>
      <c r="AF141" s="16"/>
      <c r="AG141" s="16"/>
      <c r="AH141" s="177"/>
      <c r="AI141" s="178">
        <f t="shared" si="140"/>
        <v>0</v>
      </c>
      <c r="AJ141" s="179">
        <f t="shared" si="139"/>
        <v>0</v>
      </c>
      <c r="AK141" s="179">
        <f t="shared" si="141"/>
        <v>0</v>
      </c>
      <c r="AL141" s="179">
        <f t="shared" si="142"/>
        <v>0</v>
      </c>
      <c r="AM141" s="179">
        <f t="shared" si="143"/>
        <v>0</v>
      </c>
      <c r="AN141" s="179">
        <f t="shared" si="144"/>
        <v>0</v>
      </c>
      <c r="AO141" s="179">
        <f t="shared" si="145"/>
        <v>0</v>
      </c>
      <c r="AP141" s="179">
        <f t="shared" si="146"/>
        <v>0</v>
      </c>
      <c r="AQ141" s="179">
        <f t="shared" si="147"/>
        <v>0</v>
      </c>
      <c r="AR141" s="180">
        <f t="shared" si="148"/>
        <v>0</v>
      </c>
      <c r="AS141" s="181"/>
      <c r="AT141" s="166">
        <f t="shared" si="149"/>
        <v>0</v>
      </c>
      <c r="AU141" s="87">
        <f t="shared" si="150"/>
        <v>0</v>
      </c>
      <c r="AV141" s="87">
        <f t="shared" si="151"/>
        <v>0</v>
      </c>
      <c r="AW141" s="87">
        <f t="shared" si="152"/>
        <v>0</v>
      </c>
      <c r="AX141" s="87">
        <f t="shared" si="153"/>
        <v>0</v>
      </c>
      <c r="AY141" s="87">
        <f t="shared" si="154"/>
        <v>0</v>
      </c>
      <c r="AZ141" s="87">
        <f t="shared" si="155"/>
        <v>0</v>
      </c>
      <c r="BA141" s="87">
        <f t="shared" si="156"/>
        <v>0</v>
      </c>
      <c r="BB141" s="87">
        <f t="shared" si="157"/>
        <v>0</v>
      </c>
      <c r="BC141" s="157">
        <f t="shared" si="158"/>
        <v>0</v>
      </c>
      <c r="BD141" s="177"/>
      <c r="BE141" s="182" t="e" cm="1">
        <f t="array" ref="BE141">IF(AT141="no inundation",0,(_xlfn.XLOOKUP(AT141,Depths,_xlfn.XLOOKUP($G141,Structures,StructureDamages),,-1)+(AT141-MAX(IF(Depths&lt;AT141,Depths)))*(_xlfn.XLOOKUP(AT141,Depths,_xlfn.XLOOKUP($G141,Structures,StructureDamages),,1)-_xlfn.XLOOKUP(AT141,Depths,_xlfn.XLOOKUP($G141,Structures,StructureDamages),,-1))/(MIN(IF(Depths&gt;AT141,Depths))-MAX(IF(Depths&lt;AT141,Depths))))*$P141)</f>
        <v>#N/A</v>
      </c>
      <c r="BF141" s="183" t="e" cm="1">
        <f t="array" ref="BF141">IF(AU141="no inundation",0,(_xlfn.XLOOKUP(AU141,Depths,_xlfn.XLOOKUP($G141,Structures,StructureDamages),,-1)+(AU141-MAX(IF(Depths&lt;AU141,Depths)))*(_xlfn.XLOOKUP(AU141,Depths,_xlfn.XLOOKUP($G141,Structures,StructureDamages),,1)-_xlfn.XLOOKUP(AU141,Depths,_xlfn.XLOOKUP($G141,Structures,StructureDamages),,-1))/(MIN(IF(Depths&gt;AU141,Depths))-MAX(IF(Depths&lt;AU141,Depths))))*$P141)</f>
        <v>#N/A</v>
      </c>
      <c r="BG141" s="183" t="e" cm="1">
        <f t="array" ref="BG141">IF(AV141="no inundation",0,(_xlfn.XLOOKUP(AV141,Depths,_xlfn.XLOOKUP($G141,Structures,StructureDamages),,-1)+(AV141-MAX(IF(Depths&lt;AV141,Depths)))*(_xlfn.XLOOKUP(AV141,Depths,_xlfn.XLOOKUP($G141,Structures,StructureDamages),,1)-_xlfn.XLOOKUP(AV141,Depths,_xlfn.XLOOKUP($G141,Structures,StructureDamages),,-1))/(MIN(IF(Depths&gt;AV141,Depths))-MAX(IF(Depths&lt;AV141,Depths))))*$P141)</f>
        <v>#N/A</v>
      </c>
      <c r="BH141" s="183" t="e" cm="1">
        <f t="array" ref="BH141">IF(AW141="no inundation",0,(_xlfn.XLOOKUP(AW141,Depths,_xlfn.XLOOKUP($G141,Structures,StructureDamages),,-1)+(AW141-MAX(IF(Depths&lt;AW141,Depths)))*(_xlfn.XLOOKUP(AW141,Depths,_xlfn.XLOOKUP($G141,Structures,StructureDamages),,1)-_xlfn.XLOOKUP(AW141,Depths,_xlfn.XLOOKUP($G141,Structures,StructureDamages),,-1))/(MIN(IF(Depths&gt;AW141,Depths))-MAX(IF(Depths&lt;AW141,Depths))))*$P141)</f>
        <v>#N/A</v>
      </c>
      <c r="BI141" s="183" t="e" cm="1">
        <f t="array" ref="BI141">IF(AX141="no inundation",0,(_xlfn.XLOOKUP(AX141,Depths,_xlfn.XLOOKUP($G141,Structures,StructureDamages),,-1)+(AX141-MAX(IF(Depths&lt;AX141,Depths)))*(_xlfn.XLOOKUP(AX141,Depths,_xlfn.XLOOKUP($G141,Structures,StructureDamages),,1)-_xlfn.XLOOKUP(AX141,Depths,_xlfn.XLOOKUP($G141,Structures,StructureDamages),,-1))/(MIN(IF(Depths&gt;AX141,Depths))-MAX(IF(Depths&lt;AX141,Depths))))*$P141)</f>
        <v>#N/A</v>
      </c>
      <c r="BJ141" s="183" t="e" cm="1">
        <f t="array" ref="BJ141">IF(AY141="no inundation",0,(_xlfn.XLOOKUP(AY141,Depths,_xlfn.XLOOKUP($G141,Structures,StructureDamages),,-1)+(AY141-MAX(IF(Depths&lt;AY141,Depths)))*(_xlfn.XLOOKUP(AY141,Depths,_xlfn.XLOOKUP($G141,Structures,StructureDamages),,1)-_xlfn.XLOOKUP(AY141,Depths,_xlfn.XLOOKUP($G141,Structures,StructureDamages),,-1))/(MIN(IF(Depths&gt;AY141,Depths))-MAX(IF(Depths&lt;AY141,Depths))))*$P141)</f>
        <v>#N/A</v>
      </c>
      <c r="BK141" s="183" t="e" cm="1">
        <f t="array" ref="BK141">IF(AZ141="no inundation",0,(_xlfn.XLOOKUP(AZ141,Depths,_xlfn.XLOOKUP($G141,Structures,StructureDamages),,-1)+(AZ141-MAX(IF(Depths&lt;AZ141,Depths)))*(_xlfn.XLOOKUP(AZ141,Depths,_xlfn.XLOOKUP($G141,Structures,StructureDamages),,1)-_xlfn.XLOOKUP(AZ141,Depths,_xlfn.XLOOKUP($G141,Structures,StructureDamages),,-1))/(MIN(IF(Depths&gt;AZ141,Depths))-MAX(IF(Depths&lt;AZ141,Depths))))*$P141)</f>
        <v>#N/A</v>
      </c>
      <c r="BL141" s="183" t="e" cm="1">
        <f t="array" ref="BL141">IF(BA141="no inundation",0,(_xlfn.XLOOKUP(BA141,Depths,_xlfn.XLOOKUP($G141,Structures,StructureDamages),,-1)+(BA141-MAX(IF(Depths&lt;BA141,Depths)))*(_xlfn.XLOOKUP(BA141,Depths,_xlfn.XLOOKUP($G141,Structures,StructureDamages),,1)-_xlfn.XLOOKUP(BA141,Depths,_xlfn.XLOOKUP($G141,Structures,StructureDamages),,-1))/(MIN(IF(Depths&gt;BA141,Depths))-MAX(IF(Depths&lt;BA141,Depths))))*$P141)</f>
        <v>#N/A</v>
      </c>
      <c r="BM141" s="183" t="e" cm="1">
        <f t="array" ref="BM141">IF(BB141="no inundation",0,(_xlfn.XLOOKUP(BB141,Depths,_xlfn.XLOOKUP($G141,Structures,StructureDamages),,-1)+(BB141-MAX(IF(Depths&lt;BB141,Depths)))*(_xlfn.XLOOKUP(BB141,Depths,_xlfn.XLOOKUP($G141,Structures,StructureDamages),,1)-_xlfn.XLOOKUP(BB141,Depths,_xlfn.XLOOKUP($G141,Structures,StructureDamages),,-1))/(MIN(IF(Depths&gt;BB141,Depths))-MAX(IF(Depths&lt;BB141,Depths))))*$P141)</f>
        <v>#N/A</v>
      </c>
      <c r="BN141" s="184" t="e" cm="1">
        <f t="array" ref="BN141">IF(BC141="no inundation",0,(_xlfn.XLOOKUP(BC141,Depths,_xlfn.XLOOKUP($G141,Structures,StructureDamages),,-1)+(BC141-MAX(IF(Depths&lt;BC141,Depths)))*(_xlfn.XLOOKUP(BC141,Depths,_xlfn.XLOOKUP($G141,Structures,StructureDamages),,1)-_xlfn.XLOOKUP(BC141,Depths,_xlfn.XLOOKUP($G141,Structures,StructureDamages),,-1))/(MIN(IF(Depths&gt;BC141,Depths))-MAX(IF(Depths&lt;BC141,Depths))))*$P141)</f>
        <v>#N/A</v>
      </c>
      <c r="BO141" s="185"/>
      <c r="BP141" s="182" t="e" cm="1">
        <f t="array" ref="BP141">IF(AT141="no inundation",0,(_xlfn.XLOOKUP(AT141,Depths,_xlfn.XLOOKUP($G141,Structures,ContentDamages),,-1)+(AT141-MAX(IF(Depths&lt;AT141,Depths)))*(_xlfn.XLOOKUP(AT141,Depths,_xlfn.XLOOKUP($G141,Structures,ContentDamages),,1)-_xlfn.XLOOKUP(AT141,Depths,_xlfn.XLOOKUP($G141,Structures,ContentDamages),,-1))/(MIN(IF(Depths&gt;AT141,Depths))-MAX(IF(Depths&lt;AT141,Depths))))*$R141)</f>
        <v>#N/A</v>
      </c>
      <c r="BQ141" s="183" t="e" cm="1">
        <f t="array" ref="BQ141">IF(AU141="no inundation",0,(_xlfn.XLOOKUP(AU141,Depths,_xlfn.XLOOKUP($G141,Structures,ContentDamages),,-1)+(AU141-MAX(IF(Depths&lt;AU141,Depths)))*(_xlfn.XLOOKUP(AU141,Depths,_xlfn.XLOOKUP($G141,Structures,ContentDamages),,1)-_xlfn.XLOOKUP(AU141,Depths,_xlfn.XLOOKUP($G141,Structures,ContentDamages),,-1))/(MIN(IF(Depths&gt;AU141,Depths))-MAX(IF(Depths&lt;AU141,Depths))))*$R141)</f>
        <v>#N/A</v>
      </c>
      <c r="BR141" s="183" t="e" cm="1">
        <f t="array" ref="BR141">IF(AV141="no inundation",0,(_xlfn.XLOOKUP(AV141,Depths,_xlfn.XLOOKUP($G141,Structures,ContentDamages),,-1)+(AV141-MAX(IF(Depths&lt;AV141,Depths)))*(_xlfn.XLOOKUP(AV141,Depths,_xlfn.XLOOKUP($G141,Structures,ContentDamages),,1)-_xlfn.XLOOKUP(AV141,Depths,_xlfn.XLOOKUP($G141,Structures,ContentDamages),,-1))/(MIN(IF(Depths&gt;AV141,Depths))-MAX(IF(Depths&lt;AV141,Depths))))*$R141)</f>
        <v>#N/A</v>
      </c>
      <c r="BS141" s="183" t="e" cm="1">
        <f t="array" ref="BS141">IF(AW141="no inundation",0,(_xlfn.XLOOKUP(AW141,Depths,_xlfn.XLOOKUP($G141,Structures,ContentDamages),,-1)+(AW141-MAX(IF(Depths&lt;AW141,Depths)))*(_xlfn.XLOOKUP(AW141,Depths,_xlfn.XLOOKUP($G141,Structures,ContentDamages),,1)-_xlfn.XLOOKUP(AW141,Depths,_xlfn.XLOOKUP($G141,Structures,ContentDamages),,-1))/(MIN(IF(Depths&gt;AW141,Depths))-MAX(IF(Depths&lt;AW141,Depths))))*$R141)</f>
        <v>#N/A</v>
      </c>
      <c r="BT141" s="183" t="e" cm="1">
        <f t="array" ref="BT141">IF(AX141="no inundation",0,(_xlfn.XLOOKUP(AX141,Depths,_xlfn.XLOOKUP($G141,Structures,ContentDamages),,-1)+(AX141-MAX(IF(Depths&lt;AX141,Depths)))*(_xlfn.XLOOKUP(AX141,Depths,_xlfn.XLOOKUP($G141,Structures,ContentDamages),,1)-_xlfn.XLOOKUP(AX141,Depths,_xlfn.XLOOKUP($G141,Structures,ContentDamages),,-1))/(MIN(IF(Depths&gt;AX141,Depths))-MAX(IF(Depths&lt;AX141,Depths))))*$R141)</f>
        <v>#N/A</v>
      </c>
      <c r="BU141" s="183" t="e" cm="1">
        <f t="array" ref="BU141">IF(AY141="no inundation",0,(_xlfn.XLOOKUP(AY141,Depths,_xlfn.XLOOKUP($G141,Structures,ContentDamages),,-1)+(AY141-MAX(IF(Depths&lt;AY141,Depths)))*(_xlfn.XLOOKUP(AY141,Depths,_xlfn.XLOOKUP($G141,Structures,ContentDamages),,1)-_xlfn.XLOOKUP(AY141,Depths,_xlfn.XLOOKUP($G141,Structures,ContentDamages),,-1))/(MIN(IF(Depths&gt;AY141,Depths))-MAX(IF(Depths&lt;AY141,Depths))))*$R141)</f>
        <v>#N/A</v>
      </c>
      <c r="BV141" s="183" t="e" cm="1">
        <f t="array" ref="BV141">IF(AZ141="no inundation",0,(_xlfn.XLOOKUP(AZ141,Depths,_xlfn.XLOOKUP($G141,Structures,ContentDamages),,-1)+(AZ141-MAX(IF(Depths&lt;AZ141,Depths)))*(_xlfn.XLOOKUP(AZ141,Depths,_xlfn.XLOOKUP($G141,Structures,ContentDamages),,1)-_xlfn.XLOOKUP(AZ141,Depths,_xlfn.XLOOKUP($G141,Structures,ContentDamages),,-1))/(MIN(IF(Depths&gt;AZ141,Depths))-MAX(IF(Depths&lt;AZ141,Depths))))*$R141)</f>
        <v>#N/A</v>
      </c>
      <c r="BW141" s="183" t="e" cm="1">
        <f t="array" ref="BW141">IF(BA141="no inundation",0,(_xlfn.XLOOKUP(BA141,Depths,_xlfn.XLOOKUP($G141,Structures,ContentDamages),,-1)+(BA141-MAX(IF(Depths&lt;BA141,Depths)))*(_xlfn.XLOOKUP(BA141,Depths,_xlfn.XLOOKUP($G141,Structures,ContentDamages),,1)-_xlfn.XLOOKUP(BA141,Depths,_xlfn.XLOOKUP($G141,Structures,ContentDamages),,-1))/(MIN(IF(Depths&gt;BA141,Depths))-MAX(IF(Depths&lt;BA141,Depths))))*$R141)</f>
        <v>#N/A</v>
      </c>
      <c r="BX141" s="183" t="e" cm="1">
        <f t="array" ref="BX141">IF(BB141="no inundation",0,(_xlfn.XLOOKUP(BB141,Depths,_xlfn.XLOOKUP($G141,Structures,ContentDamages),,-1)+(BB141-MAX(IF(Depths&lt;BB141,Depths)))*(_xlfn.XLOOKUP(BB141,Depths,_xlfn.XLOOKUP($G141,Structures,ContentDamages),,1)-_xlfn.XLOOKUP(BB141,Depths,_xlfn.XLOOKUP($G141,Structures,ContentDamages),,-1))/(MIN(IF(Depths&gt;BB141,Depths))-MAX(IF(Depths&lt;BB141,Depths))))*$R141)</f>
        <v>#N/A</v>
      </c>
      <c r="BY141" s="183" t="e" cm="1">
        <f t="array" ref="BY141">IF(BC141="no inundation",0,(_xlfn.XLOOKUP(BC141,Depths,_xlfn.XLOOKUP($G141,Structures,ContentDamages),,-1)+(BC141-MAX(IF(Depths&lt;BC141,Depths)))*(_xlfn.XLOOKUP(BC141,Depths,_xlfn.XLOOKUP($G141,Structures,ContentDamages),,1)-_xlfn.XLOOKUP(BC141,Depths,_xlfn.XLOOKUP($G141,Structures,ContentDamages),,-1))/(MIN(IF(Depths&gt;BC141,Depths))-MAX(IF(Depths&lt;BC141,Depths))))*$R141)</f>
        <v>#N/A</v>
      </c>
      <c r="BZ141" s="181"/>
      <c r="CA141" s="182" t="e">
        <f t="shared" si="128"/>
        <v>#N/A</v>
      </c>
      <c r="CB141" s="183" t="e">
        <f t="shared" si="129"/>
        <v>#N/A</v>
      </c>
      <c r="CC141" s="183" t="e">
        <f t="shared" si="130"/>
        <v>#N/A</v>
      </c>
      <c r="CD141" s="183" t="e">
        <f t="shared" si="131"/>
        <v>#N/A</v>
      </c>
      <c r="CE141" s="183" t="e">
        <f t="shared" si="132"/>
        <v>#N/A</v>
      </c>
      <c r="CF141" s="183" t="e">
        <f t="shared" si="133"/>
        <v>#N/A</v>
      </c>
      <c r="CG141" s="183" t="e">
        <f t="shared" si="134"/>
        <v>#N/A</v>
      </c>
      <c r="CH141" s="183" t="e">
        <f t="shared" si="135"/>
        <v>#N/A</v>
      </c>
      <c r="CI141" s="183" t="e">
        <f t="shared" si="136"/>
        <v>#N/A</v>
      </c>
      <c r="CJ141" s="184" t="e">
        <f t="shared" si="137"/>
        <v>#N/A</v>
      </c>
      <c r="CK141" s="177"/>
    </row>
    <row r="142" spans="5:89" ht="16.5" customHeight="1" x14ac:dyDescent="0.35">
      <c r="E142" s="33" t="s">
        <v>3</v>
      </c>
      <c r="F142" s="35" t="s">
        <v>3</v>
      </c>
      <c r="G142" s="10" t="s">
        <v>200</v>
      </c>
      <c r="H142" s="11" t="s">
        <v>200</v>
      </c>
      <c r="I142" s="12"/>
      <c r="J142" s="14"/>
      <c r="K142" s="26"/>
      <c r="L142" s="12"/>
      <c r="M142" s="14"/>
      <c r="N142" s="138"/>
      <c r="O142" s="140"/>
      <c r="P142" s="195">
        <f t="shared" si="160"/>
        <v>0</v>
      </c>
      <c r="Q142" s="20" t="e">
        <f>_xlfn.XLOOKUP(G142,'Content to Structure Ratios'!$D$3:$D$55,'Content to Structure Ratios'!$E$3:$E$55)</f>
        <v>#N/A</v>
      </c>
      <c r="R142" s="183" t="e">
        <f t="shared" si="161"/>
        <v>#N/A</v>
      </c>
      <c r="S142" s="13"/>
      <c r="T142" s="14"/>
      <c r="U142" s="15"/>
      <c r="V142" s="179">
        <f t="shared" si="159"/>
        <v>0</v>
      </c>
      <c r="W142" s="192"/>
      <c r="X142" s="22"/>
      <c r="Y142" s="16"/>
      <c r="Z142" s="16"/>
      <c r="AA142" s="16"/>
      <c r="AB142" s="16"/>
      <c r="AC142" s="16"/>
      <c r="AD142" s="16"/>
      <c r="AE142" s="16"/>
      <c r="AF142" s="16"/>
      <c r="AG142" s="16"/>
      <c r="AH142" s="177"/>
      <c r="AI142" s="178">
        <f t="shared" si="140"/>
        <v>0</v>
      </c>
      <c r="AJ142" s="179">
        <f t="shared" si="139"/>
        <v>0</v>
      </c>
      <c r="AK142" s="179">
        <f t="shared" si="141"/>
        <v>0</v>
      </c>
      <c r="AL142" s="179">
        <f t="shared" si="142"/>
        <v>0</v>
      </c>
      <c r="AM142" s="179">
        <f t="shared" si="143"/>
        <v>0</v>
      </c>
      <c r="AN142" s="179">
        <f t="shared" si="144"/>
        <v>0</v>
      </c>
      <c r="AO142" s="179">
        <f t="shared" si="145"/>
        <v>0</v>
      </c>
      <c r="AP142" s="179">
        <f t="shared" si="146"/>
        <v>0</v>
      </c>
      <c r="AQ142" s="179">
        <f t="shared" si="147"/>
        <v>0</v>
      </c>
      <c r="AR142" s="180">
        <f t="shared" si="148"/>
        <v>0</v>
      </c>
      <c r="AS142" s="181"/>
      <c r="AT142" s="166">
        <f t="shared" si="149"/>
        <v>0</v>
      </c>
      <c r="AU142" s="87">
        <f t="shared" si="150"/>
        <v>0</v>
      </c>
      <c r="AV142" s="87">
        <f t="shared" si="151"/>
        <v>0</v>
      </c>
      <c r="AW142" s="87">
        <f t="shared" si="152"/>
        <v>0</v>
      </c>
      <c r="AX142" s="87">
        <f t="shared" si="153"/>
        <v>0</v>
      </c>
      <c r="AY142" s="87">
        <f t="shared" si="154"/>
        <v>0</v>
      </c>
      <c r="AZ142" s="87">
        <f t="shared" si="155"/>
        <v>0</v>
      </c>
      <c r="BA142" s="87">
        <f t="shared" si="156"/>
        <v>0</v>
      </c>
      <c r="BB142" s="87">
        <f t="shared" si="157"/>
        <v>0</v>
      </c>
      <c r="BC142" s="157">
        <f t="shared" si="158"/>
        <v>0</v>
      </c>
      <c r="BD142" s="177"/>
      <c r="BE142" s="182" t="e" cm="1">
        <f t="array" ref="BE142">IF(AT142="no inundation",0,(_xlfn.XLOOKUP(AT142,Depths,_xlfn.XLOOKUP($G142,Structures,StructureDamages),,-1)+(AT142-MAX(IF(Depths&lt;AT142,Depths)))*(_xlfn.XLOOKUP(AT142,Depths,_xlfn.XLOOKUP($G142,Structures,StructureDamages),,1)-_xlfn.XLOOKUP(AT142,Depths,_xlfn.XLOOKUP($G142,Structures,StructureDamages),,-1))/(MIN(IF(Depths&gt;AT142,Depths))-MAX(IF(Depths&lt;AT142,Depths))))*$P142)</f>
        <v>#N/A</v>
      </c>
      <c r="BF142" s="183" t="e" cm="1">
        <f t="array" ref="BF142">IF(AU142="no inundation",0,(_xlfn.XLOOKUP(AU142,Depths,_xlfn.XLOOKUP($G142,Structures,StructureDamages),,-1)+(AU142-MAX(IF(Depths&lt;AU142,Depths)))*(_xlfn.XLOOKUP(AU142,Depths,_xlfn.XLOOKUP($G142,Structures,StructureDamages),,1)-_xlfn.XLOOKUP(AU142,Depths,_xlfn.XLOOKUP($G142,Structures,StructureDamages),,-1))/(MIN(IF(Depths&gt;AU142,Depths))-MAX(IF(Depths&lt;AU142,Depths))))*$P142)</f>
        <v>#N/A</v>
      </c>
      <c r="BG142" s="183" t="e" cm="1">
        <f t="array" ref="BG142">IF(AV142="no inundation",0,(_xlfn.XLOOKUP(AV142,Depths,_xlfn.XLOOKUP($G142,Structures,StructureDamages),,-1)+(AV142-MAX(IF(Depths&lt;AV142,Depths)))*(_xlfn.XLOOKUP(AV142,Depths,_xlfn.XLOOKUP($G142,Structures,StructureDamages),,1)-_xlfn.XLOOKUP(AV142,Depths,_xlfn.XLOOKUP($G142,Structures,StructureDamages),,-1))/(MIN(IF(Depths&gt;AV142,Depths))-MAX(IF(Depths&lt;AV142,Depths))))*$P142)</f>
        <v>#N/A</v>
      </c>
      <c r="BH142" s="183" t="e" cm="1">
        <f t="array" ref="BH142">IF(AW142="no inundation",0,(_xlfn.XLOOKUP(AW142,Depths,_xlfn.XLOOKUP($G142,Structures,StructureDamages),,-1)+(AW142-MAX(IF(Depths&lt;AW142,Depths)))*(_xlfn.XLOOKUP(AW142,Depths,_xlfn.XLOOKUP($G142,Structures,StructureDamages),,1)-_xlfn.XLOOKUP(AW142,Depths,_xlfn.XLOOKUP($G142,Structures,StructureDamages),,-1))/(MIN(IF(Depths&gt;AW142,Depths))-MAX(IF(Depths&lt;AW142,Depths))))*$P142)</f>
        <v>#N/A</v>
      </c>
      <c r="BI142" s="183" t="e" cm="1">
        <f t="array" ref="BI142">IF(AX142="no inundation",0,(_xlfn.XLOOKUP(AX142,Depths,_xlfn.XLOOKUP($G142,Structures,StructureDamages),,-1)+(AX142-MAX(IF(Depths&lt;AX142,Depths)))*(_xlfn.XLOOKUP(AX142,Depths,_xlfn.XLOOKUP($G142,Structures,StructureDamages),,1)-_xlfn.XLOOKUP(AX142,Depths,_xlfn.XLOOKUP($G142,Structures,StructureDamages),,-1))/(MIN(IF(Depths&gt;AX142,Depths))-MAX(IF(Depths&lt;AX142,Depths))))*$P142)</f>
        <v>#N/A</v>
      </c>
      <c r="BJ142" s="183" t="e" cm="1">
        <f t="array" ref="BJ142">IF(AY142="no inundation",0,(_xlfn.XLOOKUP(AY142,Depths,_xlfn.XLOOKUP($G142,Structures,StructureDamages),,-1)+(AY142-MAX(IF(Depths&lt;AY142,Depths)))*(_xlfn.XLOOKUP(AY142,Depths,_xlfn.XLOOKUP($G142,Structures,StructureDamages),,1)-_xlfn.XLOOKUP(AY142,Depths,_xlfn.XLOOKUP($G142,Structures,StructureDamages),,-1))/(MIN(IF(Depths&gt;AY142,Depths))-MAX(IF(Depths&lt;AY142,Depths))))*$P142)</f>
        <v>#N/A</v>
      </c>
      <c r="BK142" s="183" t="e" cm="1">
        <f t="array" ref="BK142">IF(AZ142="no inundation",0,(_xlfn.XLOOKUP(AZ142,Depths,_xlfn.XLOOKUP($G142,Structures,StructureDamages),,-1)+(AZ142-MAX(IF(Depths&lt;AZ142,Depths)))*(_xlfn.XLOOKUP(AZ142,Depths,_xlfn.XLOOKUP($G142,Structures,StructureDamages),,1)-_xlfn.XLOOKUP(AZ142,Depths,_xlfn.XLOOKUP($G142,Structures,StructureDamages),,-1))/(MIN(IF(Depths&gt;AZ142,Depths))-MAX(IF(Depths&lt;AZ142,Depths))))*$P142)</f>
        <v>#N/A</v>
      </c>
      <c r="BL142" s="183" t="e" cm="1">
        <f t="array" ref="BL142">IF(BA142="no inundation",0,(_xlfn.XLOOKUP(BA142,Depths,_xlfn.XLOOKUP($G142,Structures,StructureDamages),,-1)+(BA142-MAX(IF(Depths&lt;BA142,Depths)))*(_xlfn.XLOOKUP(BA142,Depths,_xlfn.XLOOKUP($G142,Structures,StructureDamages),,1)-_xlfn.XLOOKUP(BA142,Depths,_xlfn.XLOOKUP($G142,Structures,StructureDamages),,-1))/(MIN(IF(Depths&gt;BA142,Depths))-MAX(IF(Depths&lt;BA142,Depths))))*$P142)</f>
        <v>#N/A</v>
      </c>
      <c r="BM142" s="183" t="e" cm="1">
        <f t="array" ref="BM142">IF(BB142="no inundation",0,(_xlfn.XLOOKUP(BB142,Depths,_xlfn.XLOOKUP($G142,Structures,StructureDamages),,-1)+(BB142-MAX(IF(Depths&lt;BB142,Depths)))*(_xlfn.XLOOKUP(BB142,Depths,_xlfn.XLOOKUP($G142,Structures,StructureDamages),,1)-_xlfn.XLOOKUP(BB142,Depths,_xlfn.XLOOKUP($G142,Structures,StructureDamages),,-1))/(MIN(IF(Depths&gt;BB142,Depths))-MAX(IF(Depths&lt;BB142,Depths))))*$P142)</f>
        <v>#N/A</v>
      </c>
      <c r="BN142" s="184" t="e" cm="1">
        <f t="array" ref="BN142">IF(BC142="no inundation",0,(_xlfn.XLOOKUP(BC142,Depths,_xlfn.XLOOKUP($G142,Structures,StructureDamages),,-1)+(BC142-MAX(IF(Depths&lt;BC142,Depths)))*(_xlfn.XLOOKUP(BC142,Depths,_xlfn.XLOOKUP($G142,Structures,StructureDamages),,1)-_xlfn.XLOOKUP(BC142,Depths,_xlfn.XLOOKUP($G142,Structures,StructureDamages),,-1))/(MIN(IF(Depths&gt;BC142,Depths))-MAX(IF(Depths&lt;BC142,Depths))))*$P142)</f>
        <v>#N/A</v>
      </c>
      <c r="BO142" s="185"/>
      <c r="BP142" s="182" t="e" cm="1">
        <f t="array" ref="BP142">IF(AT142="no inundation",0,(_xlfn.XLOOKUP(AT142,Depths,_xlfn.XLOOKUP($G142,Structures,ContentDamages),,-1)+(AT142-MAX(IF(Depths&lt;AT142,Depths)))*(_xlfn.XLOOKUP(AT142,Depths,_xlfn.XLOOKUP($G142,Structures,ContentDamages),,1)-_xlfn.XLOOKUP(AT142,Depths,_xlfn.XLOOKUP($G142,Structures,ContentDamages),,-1))/(MIN(IF(Depths&gt;AT142,Depths))-MAX(IF(Depths&lt;AT142,Depths))))*$R142)</f>
        <v>#N/A</v>
      </c>
      <c r="BQ142" s="183" t="e" cm="1">
        <f t="array" ref="BQ142">IF(AU142="no inundation",0,(_xlfn.XLOOKUP(AU142,Depths,_xlfn.XLOOKUP($G142,Structures,ContentDamages),,-1)+(AU142-MAX(IF(Depths&lt;AU142,Depths)))*(_xlfn.XLOOKUP(AU142,Depths,_xlfn.XLOOKUP($G142,Structures,ContentDamages),,1)-_xlfn.XLOOKUP(AU142,Depths,_xlfn.XLOOKUP($G142,Structures,ContentDamages),,-1))/(MIN(IF(Depths&gt;AU142,Depths))-MAX(IF(Depths&lt;AU142,Depths))))*$R142)</f>
        <v>#N/A</v>
      </c>
      <c r="BR142" s="183" t="e" cm="1">
        <f t="array" ref="BR142">IF(AV142="no inundation",0,(_xlfn.XLOOKUP(AV142,Depths,_xlfn.XLOOKUP($G142,Structures,ContentDamages),,-1)+(AV142-MAX(IF(Depths&lt;AV142,Depths)))*(_xlfn.XLOOKUP(AV142,Depths,_xlfn.XLOOKUP($G142,Structures,ContentDamages),,1)-_xlfn.XLOOKUP(AV142,Depths,_xlfn.XLOOKUP($G142,Structures,ContentDamages),,-1))/(MIN(IF(Depths&gt;AV142,Depths))-MAX(IF(Depths&lt;AV142,Depths))))*$R142)</f>
        <v>#N/A</v>
      </c>
      <c r="BS142" s="183" t="e" cm="1">
        <f t="array" ref="BS142">IF(AW142="no inundation",0,(_xlfn.XLOOKUP(AW142,Depths,_xlfn.XLOOKUP($G142,Structures,ContentDamages),,-1)+(AW142-MAX(IF(Depths&lt;AW142,Depths)))*(_xlfn.XLOOKUP(AW142,Depths,_xlfn.XLOOKUP($G142,Structures,ContentDamages),,1)-_xlfn.XLOOKUP(AW142,Depths,_xlfn.XLOOKUP($G142,Structures,ContentDamages),,-1))/(MIN(IF(Depths&gt;AW142,Depths))-MAX(IF(Depths&lt;AW142,Depths))))*$R142)</f>
        <v>#N/A</v>
      </c>
      <c r="BT142" s="183" t="e" cm="1">
        <f t="array" ref="BT142">IF(AX142="no inundation",0,(_xlfn.XLOOKUP(AX142,Depths,_xlfn.XLOOKUP($G142,Structures,ContentDamages),,-1)+(AX142-MAX(IF(Depths&lt;AX142,Depths)))*(_xlfn.XLOOKUP(AX142,Depths,_xlfn.XLOOKUP($G142,Structures,ContentDamages),,1)-_xlfn.XLOOKUP(AX142,Depths,_xlfn.XLOOKUP($G142,Structures,ContentDamages),,-1))/(MIN(IF(Depths&gt;AX142,Depths))-MAX(IF(Depths&lt;AX142,Depths))))*$R142)</f>
        <v>#N/A</v>
      </c>
      <c r="BU142" s="183" t="e" cm="1">
        <f t="array" ref="BU142">IF(AY142="no inundation",0,(_xlfn.XLOOKUP(AY142,Depths,_xlfn.XLOOKUP($G142,Structures,ContentDamages),,-1)+(AY142-MAX(IF(Depths&lt;AY142,Depths)))*(_xlfn.XLOOKUP(AY142,Depths,_xlfn.XLOOKUP($G142,Structures,ContentDamages),,1)-_xlfn.XLOOKUP(AY142,Depths,_xlfn.XLOOKUP($G142,Structures,ContentDamages),,-1))/(MIN(IF(Depths&gt;AY142,Depths))-MAX(IF(Depths&lt;AY142,Depths))))*$R142)</f>
        <v>#N/A</v>
      </c>
      <c r="BV142" s="183" t="e" cm="1">
        <f t="array" ref="BV142">IF(AZ142="no inundation",0,(_xlfn.XLOOKUP(AZ142,Depths,_xlfn.XLOOKUP($G142,Structures,ContentDamages),,-1)+(AZ142-MAX(IF(Depths&lt;AZ142,Depths)))*(_xlfn.XLOOKUP(AZ142,Depths,_xlfn.XLOOKUP($G142,Structures,ContentDamages),,1)-_xlfn.XLOOKUP(AZ142,Depths,_xlfn.XLOOKUP($G142,Structures,ContentDamages),,-1))/(MIN(IF(Depths&gt;AZ142,Depths))-MAX(IF(Depths&lt;AZ142,Depths))))*$R142)</f>
        <v>#N/A</v>
      </c>
      <c r="BW142" s="183" t="e" cm="1">
        <f t="array" ref="BW142">IF(BA142="no inundation",0,(_xlfn.XLOOKUP(BA142,Depths,_xlfn.XLOOKUP($G142,Structures,ContentDamages),,-1)+(BA142-MAX(IF(Depths&lt;BA142,Depths)))*(_xlfn.XLOOKUP(BA142,Depths,_xlfn.XLOOKUP($G142,Structures,ContentDamages),,1)-_xlfn.XLOOKUP(BA142,Depths,_xlfn.XLOOKUP($G142,Structures,ContentDamages),,-1))/(MIN(IF(Depths&gt;BA142,Depths))-MAX(IF(Depths&lt;BA142,Depths))))*$R142)</f>
        <v>#N/A</v>
      </c>
      <c r="BX142" s="183" t="e" cm="1">
        <f t="array" ref="BX142">IF(BB142="no inundation",0,(_xlfn.XLOOKUP(BB142,Depths,_xlfn.XLOOKUP($G142,Structures,ContentDamages),,-1)+(BB142-MAX(IF(Depths&lt;BB142,Depths)))*(_xlfn.XLOOKUP(BB142,Depths,_xlfn.XLOOKUP($G142,Structures,ContentDamages),,1)-_xlfn.XLOOKUP(BB142,Depths,_xlfn.XLOOKUP($G142,Structures,ContentDamages),,-1))/(MIN(IF(Depths&gt;BB142,Depths))-MAX(IF(Depths&lt;BB142,Depths))))*$R142)</f>
        <v>#N/A</v>
      </c>
      <c r="BY142" s="183" t="e" cm="1">
        <f t="array" ref="BY142">IF(BC142="no inundation",0,(_xlfn.XLOOKUP(BC142,Depths,_xlfn.XLOOKUP($G142,Structures,ContentDamages),,-1)+(BC142-MAX(IF(Depths&lt;BC142,Depths)))*(_xlfn.XLOOKUP(BC142,Depths,_xlfn.XLOOKUP($G142,Structures,ContentDamages),,1)-_xlfn.XLOOKUP(BC142,Depths,_xlfn.XLOOKUP($G142,Structures,ContentDamages),,-1))/(MIN(IF(Depths&gt;BC142,Depths))-MAX(IF(Depths&lt;BC142,Depths))))*$R142)</f>
        <v>#N/A</v>
      </c>
      <c r="BZ142" s="181"/>
      <c r="CA142" s="182" t="e">
        <f t="shared" si="128"/>
        <v>#N/A</v>
      </c>
      <c r="CB142" s="183" t="e">
        <f t="shared" si="129"/>
        <v>#N/A</v>
      </c>
      <c r="CC142" s="183" t="e">
        <f t="shared" si="130"/>
        <v>#N/A</v>
      </c>
      <c r="CD142" s="183" t="e">
        <f t="shared" si="131"/>
        <v>#N/A</v>
      </c>
      <c r="CE142" s="183" t="e">
        <f t="shared" si="132"/>
        <v>#N/A</v>
      </c>
      <c r="CF142" s="183" t="e">
        <f t="shared" si="133"/>
        <v>#N/A</v>
      </c>
      <c r="CG142" s="183" t="e">
        <f t="shared" si="134"/>
        <v>#N/A</v>
      </c>
      <c r="CH142" s="183" t="e">
        <f t="shared" si="135"/>
        <v>#N/A</v>
      </c>
      <c r="CI142" s="183" t="e">
        <f t="shared" si="136"/>
        <v>#N/A</v>
      </c>
      <c r="CJ142" s="184" t="e">
        <f t="shared" si="137"/>
        <v>#N/A</v>
      </c>
      <c r="CK142" s="177"/>
    </row>
    <row r="143" spans="5:89" ht="16.5" customHeight="1" x14ac:dyDescent="0.35">
      <c r="E143" s="33" t="s">
        <v>3</v>
      </c>
      <c r="F143" s="35" t="s">
        <v>3</v>
      </c>
      <c r="G143" s="10" t="s">
        <v>200</v>
      </c>
      <c r="H143" s="11" t="s">
        <v>200</v>
      </c>
      <c r="I143" s="12"/>
      <c r="J143" s="14"/>
      <c r="K143" s="26"/>
      <c r="L143" s="12"/>
      <c r="M143" s="14"/>
      <c r="N143" s="138"/>
      <c r="O143" s="140"/>
      <c r="P143" s="195">
        <f t="shared" si="160"/>
        <v>0</v>
      </c>
      <c r="Q143" s="20" t="e">
        <f>_xlfn.XLOOKUP(G143,'Content to Structure Ratios'!$D$3:$D$55,'Content to Structure Ratios'!$E$3:$E$55)</f>
        <v>#N/A</v>
      </c>
      <c r="R143" s="183" t="e">
        <f t="shared" si="161"/>
        <v>#N/A</v>
      </c>
      <c r="S143" s="13"/>
      <c r="T143" s="14"/>
      <c r="U143" s="15"/>
      <c r="V143" s="179">
        <f t="shared" si="159"/>
        <v>0</v>
      </c>
      <c r="W143" s="192"/>
      <c r="X143" s="22"/>
      <c r="Y143" s="16"/>
      <c r="Z143" s="16"/>
      <c r="AA143" s="16"/>
      <c r="AB143" s="16"/>
      <c r="AC143" s="16"/>
      <c r="AD143" s="16"/>
      <c r="AE143" s="16"/>
      <c r="AF143" s="16"/>
      <c r="AG143" s="16"/>
      <c r="AH143" s="177"/>
      <c r="AI143" s="178">
        <f t="shared" si="140"/>
        <v>0</v>
      </c>
      <c r="AJ143" s="179">
        <f t="shared" si="139"/>
        <v>0</v>
      </c>
      <c r="AK143" s="179">
        <f t="shared" si="141"/>
        <v>0</v>
      </c>
      <c r="AL143" s="179">
        <f t="shared" si="142"/>
        <v>0</v>
      </c>
      <c r="AM143" s="179">
        <f t="shared" si="143"/>
        <v>0</v>
      </c>
      <c r="AN143" s="179">
        <f t="shared" si="144"/>
        <v>0</v>
      </c>
      <c r="AO143" s="179">
        <f t="shared" si="145"/>
        <v>0</v>
      </c>
      <c r="AP143" s="179">
        <f t="shared" si="146"/>
        <v>0</v>
      </c>
      <c r="AQ143" s="179">
        <f t="shared" si="147"/>
        <v>0</v>
      </c>
      <c r="AR143" s="180">
        <f t="shared" si="148"/>
        <v>0</v>
      </c>
      <c r="AS143" s="181"/>
      <c r="AT143" s="166">
        <f t="shared" si="149"/>
        <v>0</v>
      </c>
      <c r="AU143" s="87">
        <f t="shared" si="150"/>
        <v>0</v>
      </c>
      <c r="AV143" s="87">
        <f t="shared" si="151"/>
        <v>0</v>
      </c>
      <c r="AW143" s="87">
        <f t="shared" si="152"/>
        <v>0</v>
      </c>
      <c r="AX143" s="87">
        <f t="shared" si="153"/>
        <v>0</v>
      </c>
      <c r="AY143" s="87">
        <f t="shared" si="154"/>
        <v>0</v>
      </c>
      <c r="AZ143" s="87">
        <f t="shared" si="155"/>
        <v>0</v>
      </c>
      <c r="BA143" s="87">
        <f t="shared" si="156"/>
        <v>0</v>
      </c>
      <c r="BB143" s="87">
        <f t="shared" si="157"/>
        <v>0</v>
      </c>
      <c r="BC143" s="157">
        <f t="shared" si="158"/>
        <v>0</v>
      </c>
      <c r="BD143" s="177"/>
      <c r="BE143" s="182" t="e" cm="1">
        <f t="array" ref="BE143">IF(AT143="no inundation",0,(_xlfn.XLOOKUP(AT143,Depths,_xlfn.XLOOKUP($G143,Structures,StructureDamages),,-1)+(AT143-MAX(IF(Depths&lt;AT143,Depths)))*(_xlfn.XLOOKUP(AT143,Depths,_xlfn.XLOOKUP($G143,Structures,StructureDamages),,1)-_xlfn.XLOOKUP(AT143,Depths,_xlfn.XLOOKUP($G143,Structures,StructureDamages),,-1))/(MIN(IF(Depths&gt;AT143,Depths))-MAX(IF(Depths&lt;AT143,Depths))))*$P143)</f>
        <v>#N/A</v>
      </c>
      <c r="BF143" s="183" t="e" cm="1">
        <f t="array" ref="BF143">IF(AU143="no inundation",0,(_xlfn.XLOOKUP(AU143,Depths,_xlfn.XLOOKUP($G143,Structures,StructureDamages),,-1)+(AU143-MAX(IF(Depths&lt;AU143,Depths)))*(_xlfn.XLOOKUP(AU143,Depths,_xlfn.XLOOKUP($G143,Structures,StructureDamages),,1)-_xlfn.XLOOKUP(AU143,Depths,_xlfn.XLOOKUP($G143,Structures,StructureDamages),,-1))/(MIN(IF(Depths&gt;AU143,Depths))-MAX(IF(Depths&lt;AU143,Depths))))*$P143)</f>
        <v>#N/A</v>
      </c>
      <c r="BG143" s="183" t="e" cm="1">
        <f t="array" ref="BG143">IF(AV143="no inundation",0,(_xlfn.XLOOKUP(AV143,Depths,_xlfn.XLOOKUP($G143,Structures,StructureDamages),,-1)+(AV143-MAX(IF(Depths&lt;AV143,Depths)))*(_xlfn.XLOOKUP(AV143,Depths,_xlfn.XLOOKUP($G143,Structures,StructureDamages),,1)-_xlfn.XLOOKUP(AV143,Depths,_xlfn.XLOOKUP($G143,Structures,StructureDamages),,-1))/(MIN(IF(Depths&gt;AV143,Depths))-MAX(IF(Depths&lt;AV143,Depths))))*$P143)</f>
        <v>#N/A</v>
      </c>
      <c r="BH143" s="183" t="e" cm="1">
        <f t="array" ref="BH143">IF(AW143="no inundation",0,(_xlfn.XLOOKUP(AW143,Depths,_xlfn.XLOOKUP($G143,Structures,StructureDamages),,-1)+(AW143-MAX(IF(Depths&lt;AW143,Depths)))*(_xlfn.XLOOKUP(AW143,Depths,_xlfn.XLOOKUP($G143,Structures,StructureDamages),,1)-_xlfn.XLOOKUP(AW143,Depths,_xlfn.XLOOKUP($G143,Structures,StructureDamages),,-1))/(MIN(IF(Depths&gt;AW143,Depths))-MAX(IF(Depths&lt;AW143,Depths))))*$P143)</f>
        <v>#N/A</v>
      </c>
      <c r="BI143" s="183" t="e" cm="1">
        <f t="array" ref="BI143">IF(AX143="no inundation",0,(_xlfn.XLOOKUP(AX143,Depths,_xlfn.XLOOKUP($G143,Structures,StructureDamages),,-1)+(AX143-MAX(IF(Depths&lt;AX143,Depths)))*(_xlfn.XLOOKUP(AX143,Depths,_xlfn.XLOOKUP($G143,Structures,StructureDamages),,1)-_xlfn.XLOOKUP(AX143,Depths,_xlfn.XLOOKUP($G143,Structures,StructureDamages),,-1))/(MIN(IF(Depths&gt;AX143,Depths))-MAX(IF(Depths&lt;AX143,Depths))))*$P143)</f>
        <v>#N/A</v>
      </c>
      <c r="BJ143" s="183" t="e" cm="1">
        <f t="array" ref="BJ143">IF(AY143="no inundation",0,(_xlfn.XLOOKUP(AY143,Depths,_xlfn.XLOOKUP($G143,Structures,StructureDamages),,-1)+(AY143-MAX(IF(Depths&lt;AY143,Depths)))*(_xlfn.XLOOKUP(AY143,Depths,_xlfn.XLOOKUP($G143,Structures,StructureDamages),,1)-_xlfn.XLOOKUP(AY143,Depths,_xlfn.XLOOKUP($G143,Structures,StructureDamages),,-1))/(MIN(IF(Depths&gt;AY143,Depths))-MAX(IF(Depths&lt;AY143,Depths))))*$P143)</f>
        <v>#N/A</v>
      </c>
      <c r="BK143" s="183" t="e" cm="1">
        <f t="array" ref="BK143">IF(AZ143="no inundation",0,(_xlfn.XLOOKUP(AZ143,Depths,_xlfn.XLOOKUP($G143,Structures,StructureDamages),,-1)+(AZ143-MAX(IF(Depths&lt;AZ143,Depths)))*(_xlfn.XLOOKUP(AZ143,Depths,_xlfn.XLOOKUP($G143,Structures,StructureDamages),,1)-_xlfn.XLOOKUP(AZ143,Depths,_xlfn.XLOOKUP($G143,Structures,StructureDamages),,-1))/(MIN(IF(Depths&gt;AZ143,Depths))-MAX(IF(Depths&lt;AZ143,Depths))))*$P143)</f>
        <v>#N/A</v>
      </c>
      <c r="BL143" s="183" t="e" cm="1">
        <f t="array" ref="BL143">IF(BA143="no inundation",0,(_xlfn.XLOOKUP(BA143,Depths,_xlfn.XLOOKUP($G143,Structures,StructureDamages),,-1)+(BA143-MAX(IF(Depths&lt;BA143,Depths)))*(_xlfn.XLOOKUP(BA143,Depths,_xlfn.XLOOKUP($G143,Structures,StructureDamages),,1)-_xlfn.XLOOKUP(BA143,Depths,_xlfn.XLOOKUP($G143,Structures,StructureDamages),,-1))/(MIN(IF(Depths&gt;BA143,Depths))-MAX(IF(Depths&lt;BA143,Depths))))*$P143)</f>
        <v>#N/A</v>
      </c>
      <c r="BM143" s="183" t="e" cm="1">
        <f t="array" ref="BM143">IF(BB143="no inundation",0,(_xlfn.XLOOKUP(BB143,Depths,_xlfn.XLOOKUP($G143,Structures,StructureDamages),,-1)+(BB143-MAX(IF(Depths&lt;BB143,Depths)))*(_xlfn.XLOOKUP(BB143,Depths,_xlfn.XLOOKUP($G143,Structures,StructureDamages),,1)-_xlfn.XLOOKUP(BB143,Depths,_xlfn.XLOOKUP($G143,Structures,StructureDamages),,-1))/(MIN(IF(Depths&gt;BB143,Depths))-MAX(IF(Depths&lt;BB143,Depths))))*$P143)</f>
        <v>#N/A</v>
      </c>
      <c r="BN143" s="184" t="e" cm="1">
        <f t="array" ref="BN143">IF(BC143="no inundation",0,(_xlfn.XLOOKUP(BC143,Depths,_xlfn.XLOOKUP($G143,Structures,StructureDamages),,-1)+(BC143-MAX(IF(Depths&lt;BC143,Depths)))*(_xlfn.XLOOKUP(BC143,Depths,_xlfn.XLOOKUP($G143,Structures,StructureDamages),,1)-_xlfn.XLOOKUP(BC143,Depths,_xlfn.XLOOKUP($G143,Structures,StructureDamages),,-1))/(MIN(IF(Depths&gt;BC143,Depths))-MAX(IF(Depths&lt;BC143,Depths))))*$P143)</f>
        <v>#N/A</v>
      </c>
      <c r="BO143" s="185"/>
      <c r="BP143" s="182" t="e" cm="1">
        <f t="array" ref="BP143">IF(AT143="no inundation",0,(_xlfn.XLOOKUP(AT143,Depths,_xlfn.XLOOKUP($G143,Structures,ContentDamages),,-1)+(AT143-MAX(IF(Depths&lt;AT143,Depths)))*(_xlfn.XLOOKUP(AT143,Depths,_xlfn.XLOOKUP($G143,Structures,ContentDamages),,1)-_xlfn.XLOOKUP(AT143,Depths,_xlfn.XLOOKUP($G143,Structures,ContentDamages),,-1))/(MIN(IF(Depths&gt;AT143,Depths))-MAX(IF(Depths&lt;AT143,Depths))))*$R143)</f>
        <v>#N/A</v>
      </c>
      <c r="BQ143" s="183" t="e" cm="1">
        <f t="array" ref="BQ143">IF(AU143="no inundation",0,(_xlfn.XLOOKUP(AU143,Depths,_xlfn.XLOOKUP($G143,Structures,ContentDamages),,-1)+(AU143-MAX(IF(Depths&lt;AU143,Depths)))*(_xlfn.XLOOKUP(AU143,Depths,_xlfn.XLOOKUP($G143,Structures,ContentDamages),,1)-_xlfn.XLOOKUP(AU143,Depths,_xlfn.XLOOKUP($G143,Structures,ContentDamages),,-1))/(MIN(IF(Depths&gt;AU143,Depths))-MAX(IF(Depths&lt;AU143,Depths))))*$R143)</f>
        <v>#N/A</v>
      </c>
      <c r="BR143" s="183" t="e" cm="1">
        <f t="array" ref="BR143">IF(AV143="no inundation",0,(_xlfn.XLOOKUP(AV143,Depths,_xlfn.XLOOKUP($G143,Structures,ContentDamages),,-1)+(AV143-MAX(IF(Depths&lt;AV143,Depths)))*(_xlfn.XLOOKUP(AV143,Depths,_xlfn.XLOOKUP($G143,Structures,ContentDamages),,1)-_xlfn.XLOOKUP(AV143,Depths,_xlfn.XLOOKUP($G143,Structures,ContentDamages),,-1))/(MIN(IF(Depths&gt;AV143,Depths))-MAX(IF(Depths&lt;AV143,Depths))))*$R143)</f>
        <v>#N/A</v>
      </c>
      <c r="BS143" s="183" t="e" cm="1">
        <f t="array" ref="BS143">IF(AW143="no inundation",0,(_xlfn.XLOOKUP(AW143,Depths,_xlfn.XLOOKUP($G143,Structures,ContentDamages),,-1)+(AW143-MAX(IF(Depths&lt;AW143,Depths)))*(_xlfn.XLOOKUP(AW143,Depths,_xlfn.XLOOKUP($G143,Structures,ContentDamages),,1)-_xlfn.XLOOKUP(AW143,Depths,_xlfn.XLOOKUP($G143,Structures,ContentDamages),,-1))/(MIN(IF(Depths&gt;AW143,Depths))-MAX(IF(Depths&lt;AW143,Depths))))*$R143)</f>
        <v>#N/A</v>
      </c>
      <c r="BT143" s="183" t="e" cm="1">
        <f t="array" ref="BT143">IF(AX143="no inundation",0,(_xlfn.XLOOKUP(AX143,Depths,_xlfn.XLOOKUP($G143,Structures,ContentDamages),,-1)+(AX143-MAX(IF(Depths&lt;AX143,Depths)))*(_xlfn.XLOOKUP(AX143,Depths,_xlfn.XLOOKUP($G143,Structures,ContentDamages),,1)-_xlfn.XLOOKUP(AX143,Depths,_xlfn.XLOOKUP($G143,Structures,ContentDamages),,-1))/(MIN(IF(Depths&gt;AX143,Depths))-MAX(IF(Depths&lt;AX143,Depths))))*$R143)</f>
        <v>#N/A</v>
      </c>
      <c r="BU143" s="183" t="e" cm="1">
        <f t="array" ref="BU143">IF(AY143="no inundation",0,(_xlfn.XLOOKUP(AY143,Depths,_xlfn.XLOOKUP($G143,Structures,ContentDamages),,-1)+(AY143-MAX(IF(Depths&lt;AY143,Depths)))*(_xlfn.XLOOKUP(AY143,Depths,_xlfn.XLOOKUP($G143,Structures,ContentDamages),,1)-_xlfn.XLOOKUP(AY143,Depths,_xlfn.XLOOKUP($G143,Structures,ContentDamages),,-1))/(MIN(IF(Depths&gt;AY143,Depths))-MAX(IF(Depths&lt;AY143,Depths))))*$R143)</f>
        <v>#N/A</v>
      </c>
      <c r="BV143" s="183" t="e" cm="1">
        <f t="array" ref="BV143">IF(AZ143="no inundation",0,(_xlfn.XLOOKUP(AZ143,Depths,_xlfn.XLOOKUP($G143,Structures,ContentDamages),,-1)+(AZ143-MAX(IF(Depths&lt;AZ143,Depths)))*(_xlfn.XLOOKUP(AZ143,Depths,_xlfn.XLOOKUP($G143,Structures,ContentDamages),,1)-_xlfn.XLOOKUP(AZ143,Depths,_xlfn.XLOOKUP($G143,Structures,ContentDamages),,-1))/(MIN(IF(Depths&gt;AZ143,Depths))-MAX(IF(Depths&lt;AZ143,Depths))))*$R143)</f>
        <v>#N/A</v>
      </c>
      <c r="BW143" s="183" t="e" cm="1">
        <f t="array" ref="BW143">IF(BA143="no inundation",0,(_xlfn.XLOOKUP(BA143,Depths,_xlfn.XLOOKUP($G143,Structures,ContentDamages),,-1)+(BA143-MAX(IF(Depths&lt;BA143,Depths)))*(_xlfn.XLOOKUP(BA143,Depths,_xlfn.XLOOKUP($G143,Structures,ContentDamages),,1)-_xlfn.XLOOKUP(BA143,Depths,_xlfn.XLOOKUP($G143,Structures,ContentDamages),,-1))/(MIN(IF(Depths&gt;BA143,Depths))-MAX(IF(Depths&lt;BA143,Depths))))*$R143)</f>
        <v>#N/A</v>
      </c>
      <c r="BX143" s="183" t="e" cm="1">
        <f t="array" ref="BX143">IF(BB143="no inundation",0,(_xlfn.XLOOKUP(BB143,Depths,_xlfn.XLOOKUP($G143,Structures,ContentDamages),,-1)+(BB143-MAX(IF(Depths&lt;BB143,Depths)))*(_xlfn.XLOOKUP(BB143,Depths,_xlfn.XLOOKUP($G143,Structures,ContentDamages),,1)-_xlfn.XLOOKUP(BB143,Depths,_xlfn.XLOOKUP($G143,Structures,ContentDamages),,-1))/(MIN(IF(Depths&gt;BB143,Depths))-MAX(IF(Depths&lt;BB143,Depths))))*$R143)</f>
        <v>#N/A</v>
      </c>
      <c r="BY143" s="183" t="e" cm="1">
        <f t="array" ref="BY143">IF(BC143="no inundation",0,(_xlfn.XLOOKUP(BC143,Depths,_xlfn.XLOOKUP($G143,Structures,ContentDamages),,-1)+(BC143-MAX(IF(Depths&lt;BC143,Depths)))*(_xlfn.XLOOKUP(BC143,Depths,_xlfn.XLOOKUP($G143,Structures,ContentDamages),,1)-_xlfn.XLOOKUP(BC143,Depths,_xlfn.XLOOKUP($G143,Structures,ContentDamages),,-1))/(MIN(IF(Depths&gt;BC143,Depths))-MAX(IF(Depths&lt;BC143,Depths))))*$R143)</f>
        <v>#N/A</v>
      </c>
      <c r="BZ143" s="181"/>
      <c r="CA143" s="182" t="e">
        <f t="shared" si="128"/>
        <v>#N/A</v>
      </c>
      <c r="CB143" s="183" t="e">
        <f t="shared" si="129"/>
        <v>#N/A</v>
      </c>
      <c r="CC143" s="183" t="e">
        <f t="shared" si="130"/>
        <v>#N/A</v>
      </c>
      <c r="CD143" s="183" t="e">
        <f t="shared" si="131"/>
        <v>#N/A</v>
      </c>
      <c r="CE143" s="183" t="e">
        <f t="shared" si="132"/>
        <v>#N/A</v>
      </c>
      <c r="CF143" s="183" t="e">
        <f t="shared" si="133"/>
        <v>#N/A</v>
      </c>
      <c r="CG143" s="183" t="e">
        <f t="shared" si="134"/>
        <v>#N/A</v>
      </c>
      <c r="CH143" s="183" t="e">
        <f t="shared" si="135"/>
        <v>#N/A</v>
      </c>
      <c r="CI143" s="183" t="e">
        <f t="shared" si="136"/>
        <v>#N/A</v>
      </c>
      <c r="CJ143" s="184" t="e">
        <f t="shared" si="137"/>
        <v>#N/A</v>
      </c>
      <c r="CK143" s="177"/>
    </row>
    <row r="144" spans="5:89" ht="16.5" customHeight="1" x14ac:dyDescent="0.35">
      <c r="E144" s="33" t="s">
        <v>3</v>
      </c>
      <c r="F144" s="35" t="s">
        <v>3</v>
      </c>
      <c r="G144" s="10" t="s">
        <v>200</v>
      </c>
      <c r="H144" s="11" t="s">
        <v>200</v>
      </c>
      <c r="I144" s="12"/>
      <c r="J144" s="14"/>
      <c r="K144" s="26"/>
      <c r="L144" s="12"/>
      <c r="M144" s="14"/>
      <c r="N144" s="138"/>
      <c r="O144" s="140"/>
      <c r="P144" s="195">
        <f t="shared" si="160"/>
        <v>0</v>
      </c>
      <c r="Q144" s="20" t="e">
        <f>_xlfn.XLOOKUP(G144,'Content to Structure Ratios'!$D$3:$D$55,'Content to Structure Ratios'!$E$3:$E$55)</f>
        <v>#N/A</v>
      </c>
      <c r="R144" s="183" t="e">
        <f t="shared" si="161"/>
        <v>#N/A</v>
      </c>
      <c r="S144" s="13"/>
      <c r="T144" s="14"/>
      <c r="U144" s="15"/>
      <c r="V144" s="179">
        <f t="shared" si="159"/>
        <v>0</v>
      </c>
      <c r="W144" s="192"/>
      <c r="X144" s="22"/>
      <c r="Y144" s="16"/>
      <c r="Z144" s="16"/>
      <c r="AA144" s="16"/>
      <c r="AB144" s="16"/>
      <c r="AC144" s="16"/>
      <c r="AD144" s="16"/>
      <c r="AE144" s="16"/>
      <c r="AF144" s="16"/>
      <c r="AG144" s="16"/>
      <c r="AH144" s="177"/>
      <c r="AI144" s="178">
        <f t="shared" si="140"/>
        <v>0</v>
      </c>
      <c r="AJ144" s="179">
        <f t="shared" si="139"/>
        <v>0</v>
      </c>
      <c r="AK144" s="179">
        <f t="shared" si="141"/>
        <v>0</v>
      </c>
      <c r="AL144" s="179">
        <f t="shared" si="142"/>
        <v>0</v>
      </c>
      <c r="AM144" s="179">
        <f t="shared" si="143"/>
        <v>0</v>
      </c>
      <c r="AN144" s="179">
        <f t="shared" si="144"/>
        <v>0</v>
      </c>
      <c r="AO144" s="179">
        <f t="shared" si="145"/>
        <v>0</v>
      </c>
      <c r="AP144" s="179">
        <f t="shared" si="146"/>
        <v>0</v>
      </c>
      <c r="AQ144" s="179">
        <f t="shared" si="147"/>
        <v>0</v>
      </c>
      <c r="AR144" s="180">
        <f t="shared" si="148"/>
        <v>0</v>
      </c>
      <c r="AS144" s="181"/>
      <c r="AT144" s="166">
        <f t="shared" si="149"/>
        <v>0</v>
      </c>
      <c r="AU144" s="87">
        <f t="shared" si="150"/>
        <v>0</v>
      </c>
      <c r="AV144" s="87">
        <f t="shared" si="151"/>
        <v>0</v>
      </c>
      <c r="AW144" s="87">
        <f t="shared" si="152"/>
        <v>0</v>
      </c>
      <c r="AX144" s="87">
        <f t="shared" si="153"/>
        <v>0</v>
      </c>
      <c r="AY144" s="87">
        <f t="shared" si="154"/>
        <v>0</v>
      </c>
      <c r="AZ144" s="87">
        <f t="shared" si="155"/>
        <v>0</v>
      </c>
      <c r="BA144" s="87">
        <f t="shared" si="156"/>
        <v>0</v>
      </c>
      <c r="BB144" s="87">
        <f t="shared" si="157"/>
        <v>0</v>
      </c>
      <c r="BC144" s="157">
        <f t="shared" si="158"/>
        <v>0</v>
      </c>
      <c r="BD144" s="177"/>
      <c r="BE144" s="182" t="e" cm="1">
        <f t="array" ref="BE144">IF(AT144="no inundation",0,(_xlfn.XLOOKUP(AT144,Depths,_xlfn.XLOOKUP($G144,Structures,StructureDamages),,-1)+(AT144-MAX(IF(Depths&lt;AT144,Depths)))*(_xlfn.XLOOKUP(AT144,Depths,_xlfn.XLOOKUP($G144,Structures,StructureDamages),,1)-_xlfn.XLOOKUP(AT144,Depths,_xlfn.XLOOKUP($G144,Structures,StructureDamages),,-1))/(MIN(IF(Depths&gt;AT144,Depths))-MAX(IF(Depths&lt;AT144,Depths))))*$P144)</f>
        <v>#N/A</v>
      </c>
      <c r="BF144" s="183" t="e" cm="1">
        <f t="array" ref="BF144">IF(AU144="no inundation",0,(_xlfn.XLOOKUP(AU144,Depths,_xlfn.XLOOKUP($G144,Structures,StructureDamages),,-1)+(AU144-MAX(IF(Depths&lt;AU144,Depths)))*(_xlfn.XLOOKUP(AU144,Depths,_xlfn.XLOOKUP($G144,Structures,StructureDamages),,1)-_xlfn.XLOOKUP(AU144,Depths,_xlfn.XLOOKUP($G144,Structures,StructureDamages),,-1))/(MIN(IF(Depths&gt;AU144,Depths))-MAX(IF(Depths&lt;AU144,Depths))))*$P144)</f>
        <v>#N/A</v>
      </c>
      <c r="BG144" s="183" t="e" cm="1">
        <f t="array" ref="BG144">IF(AV144="no inundation",0,(_xlfn.XLOOKUP(AV144,Depths,_xlfn.XLOOKUP($G144,Structures,StructureDamages),,-1)+(AV144-MAX(IF(Depths&lt;AV144,Depths)))*(_xlfn.XLOOKUP(AV144,Depths,_xlfn.XLOOKUP($G144,Structures,StructureDamages),,1)-_xlfn.XLOOKUP(AV144,Depths,_xlfn.XLOOKUP($G144,Structures,StructureDamages),,-1))/(MIN(IF(Depths&gt;AV144,Depths))-MAX(IF(Depths&lt;AV144,Depths))))*$P144)</f>
        <v>#N/A</v>
      </c>
      <c r="BH144" s="183" t="e" cm="1">
        <f t="array" ref="BH144">IF(AW144="no inundation",0,(_xlfn.XLOOKUP(AW144,Depths,_xlfn.XLOOKUP($G144,Structures,StructureDamages),,-1)+(AW144-MAX(IF(Depths&lt;AW144,Depths)))*(_xlfn.XLOOKUP(AW144,Depths,_xlfn.XLOOKUP($G144,Structures,StructureDamages),,1)-_xlfn.XLOOKUP(AW144,Depths,_xlfn.XLOOKUP($G144,Structures,StructureDamages),,-1))/(MIN(IF(Depths&gt;AW144,Depths))-MAX(IF(Depths&lt;AW144,Depths))))*$P144)</f>
        <v>#N/A</v>
      </c>
      <c r="BI144" s="183" t="e" cm="1">
        <f t="array" ref="BI144">IF(AX144="no inundation",0,(_xlfn.XLOOKUP(AX144,Depths,_xlfn.XLOOKUP($G144,Structures,StructureDamages),,-1)+(AX144-MAX(IF(Depths&lt;AX144,Depths)))*(_xlfn.XLOOKUP(AX144,Depths,_xlfn.XLOOKUP($G144,Structures,StructureDamages),,1)-_xlfn.XLOOKUP(AX144,Depths,_xlfn.XLOOKUP($G144,Structures,StructureDamages),,-1))/(MIN(IF(Depths&gt;AX144,Depths))-MAX(IF(Depths&lt;AX144,Depths))))*$P144)</f>
        <v>#N/A</v>
      </c>
      <c r="BJ144" s="183" t="e" cm="1">
        <f t="array" ref="BJ144">IF(AY144="no inundation",0,(_xlfn.XLOOKUP(AY144,Depths,_xlfn.XLOOKUP($G144,Structures,StructureDamages),,-1)+(AY144-MAX(IF(Depths&lt;AY144,Depths)))*(_xlfn.XLOOKUP(AY144,Depths,_xlfn.XLOOKUP($G144,Structures,StructureDamages),,1)-_xlfn.XLOOKUP(AY144,Depths,_xlfn.XLOOKUP($G144,Structures,StructureDamages),,-1))/(MIN(IF(Depths&gt;AY144,Depths))-MAX(IF(Depths&lt;AY144,Depths))))*$P144)</f>
        <v>#N/A</v>
      </c>
      <c r="BK144" s="183" t="e" cm="1">
        <f t="array" ref="BK144">IF(AZ144="no inundation",0,(_xlfn.XLOOKUP(AZ144,Depths,_xlfn.XLOOKUP($G144,Structures,StructureDamages),,-1)+(AZ144-MAX(IF(Depths&lt;AZ144,Depths)))*(_xlfn.XLOOKUP(AZ144,Depths,_xlfn.XLOOKUP($G144,Structures,StructureDamages),,1)-_xlfn.XLOOKUP(AZ144,Depths,_xlfn.XLOOKUP($G144,Structures,StructureDamages),,-1))/(MIN(IF(Depths&gt;AZ144,Depths))-MAX(IF(Depths&lt;AZ144,Depths))))*$P144)</f>
        <v>#N/A</v>
      </c>
      <c r="BL144" s="183" t="e" cm="1">
        <f t="array" ref="BL144">IF(BA144="no inundation",0,(_xlfn.XLOOKUP(BA144,Depths,_xlfn.XLOOKUP($G144,Structures,StructureDamages),,-1)+(BA144-MAX(IF(Depths&lt;BA144,Depths)))*(_xlfn.XLOOKUP(BA144,Depths,_xlfn.XLOOKUP($G144,Structures,StructureDamages),,1)-_xlfn.XLOOKUP(BA144,Depths,_xlfn.XLOOKUP($G144,Structures,StructureDamages),,-1))/(MIN(IF(Depths&gt;BA144,Depths))-MAX(IF(Depths&lt;BA144,Depths))))*$P144)</f>
        <v>#N/A</v>
      </c>
      <c r="BM144" s="183" t="e" cm="1">
        <f t="array" ref="BM144">IF(BB144="no inundation",0,(_xlfn.XLOOKUP(BB144,Depths,_xlfn.XLOOKUP($G144,Structures,StructureDamages),,-1)+(BB144-MAX(IF(Depths&lt;BB144,Depths)))*(_xlfn.XLOOKUP(BB144,Depths,_xlfn.XLOOKUP($G144,Structures,StructureDamages),,1)-_xlfn.XLOOKUP(BB144,Depths,_xlfn.XLOOKUP($G144,Structures,StructureDamages),,-1))/(MIN(IF(Depths&gt;BB144,Depths))-MAX(IF(Depths&lt;BB144,Depths))))*$P144)</f>
        <v>#N/A</v>
      </c>
      <c r="BN144" s="184" t="e" cm="1">
        <f t="array" ref="BN144">IF(BC144="no inundation",0,(_xlfn.XLOOKUP(BC144,Depths,_xlfn.XLOOKUP($G144,Structures,StructureDamages),,-1)+(BC144-MAX(IF(Depths&lt;BC144,Depths)))*(_xlfn.XLOOKUP(BC144,Depths,_xlfn.XLOOKUP($G144,Structures,StructureDamages),,1)-_xlfn.XLOOKUP(BC144,Depths,_xlfn.XLOOKUP($G144,Structures,StructureDamages),,-1))/(MIN(IF(Depths&gt;BC144,Depths))-MAX(IF(Depths&lt;BC144,Depths))))*$P144)</f>
        <v>#N/A</v>
      </c>
      <c r="BO144" s="185"/>
      <c r="BP144" s="182" t="e" cm="1">
        <f t="array" ref="BP144">IF(AT144="no inundation",0,(_xlfn.XLOOKUP(AT144,Depths,_xlfn.XLOOKUP($G144,Structures,ContentDamages),,-1)+(AT144-MAX(IF(Depths&lt;AT144,Depths)))*(_xlfn.XLOOKUP(AT144,Depths,_xlfn.XLOOKUP($G144,Structures,ContentDamages),,1)-_xlfn.XLOOKUP(AT144,Depths,_xlfn.XLOOKUP($G144,Structures,ContentDamages),,-1))/(MIN(IF(Depths&gt;AT144,Depths))-MAX(IF(Depths&lt;AT144,Depths))))*$R144)</f>
        <v>#N/A</v>
      </c>
      <c r="BQ144" s="183" t="e" cm="1">
        <f t="array" ref="BQ144">IF(AU144="no inundation",0,(_xlfn.XLOOKUP(AU144,Depths,_xlfn.XLOOKUP($G144,Structures,ContentDamages),,-1)+(AU144-MAX(IF(Depths&lt;AU144,Depths)))*(_xlfn.XLOOKUP(AU144,Depths,_xlfn.XLOOKUP($G144,Structures,ContentDamages),,1)-_xlfn.XLOOKUP(AU144,Depths,_xlfn.XLOOKUP($G144,Structures,ContentDamages),,-1))/(MIN(IF(Depths&gt;AU144,Depths))-MAX(IF(Depths&lt;AU144,Depths))))*$R144)</f>
        <v>#N/A</v>
      </c>
      <c r="BR144" s="183" t="e" cm="1">
        <f t="array" ref="BR144">IF(AV144="no inundation",0,(_xlfn.XLOOKUP(AV144,Depths,_xlfn.XLOOKUP($G144,Structures,ContentDamages),,-1)+(AV144-MAX(IF(Depths&lt;AV144,Depths)))*(_xlfn.XLOOKUP(AV144,Depths,_xlfn.XLOOKUP($G144,Structures,ContentDamages),,1)-_xlfn.XLOOKUP(AV144,Depths,_xlfn.XLOOKUP($G144,Structures,ContentDamages),,-1))/(MIN(IF(Depths&gt;AV144,Depths))-MAX(IF(Depths&lt;AV144,Depths))))*$R144)</f>
        <v>#N/A</v>
      </c>
      <c r="BS144" s="183" t="e" cm="1">
        <f t="array" ref="BS144">IF(AW144="no inundation",0,(_xlfn.XLOOKUP(AW144,Depths,_xlfn.XLOOKUP($G144,Structures,ContentDamages),,-1)+(AW144-MAX(IF(Depths&lt;AW144,Depths)))*(_xlfn.XLOOKUP(AW144,Depths,_xlfn.XLOOKUP($G144,Structures,ContentDamages),,1)-_xlfn.XLOOKUP(AW144,Depths,_xlfn.XLOOKUP($G144,Structures,ContentDamages),,-1))/(MIN(IF(Depths&gt;AW144,Depths))-MAX(IF(Depths&lt;AW144,Depths))))*$R144)</f>
        <v>#N/A</v>
      </c>
      <c r="BT144" s="183" t="e" cm="1">
        <f t="array" ref="BT144">IF(AX144="no inundation",0,(_xlfn.XLOOKUP(AX144,Depths,_xlfn.XLOOKUP($G144,Structures,ContentDamages),,-1)+(AX144-MAX(IF(Depths&lt;AX144,Depths)))*(_xlfn.XLOOKUP(AX144,Depths,_xlfn.XLOOKUP($G144,Structures,ContentDamages),,1)-_xlfn.XLOOKUP(AX144,Depths,_xlfn.XLOOKUP($G144,Structures,ContentDamages),,-1))/(MIN(IF(Depths&gt;AX144,Depths))-MAX(IF(Depths&lt;AX144,Depths))))*$R144)</f>
        <v>#N/A</v>
      </c>
      <c r="BU144" s="183" t="e" cm="1">
        <f t="array" ref="BU144">IF(AY144="no inundation",0,(_xlfn.XLOOKUP(AY144,Depths,_xlfn.XLOOKUP($G144,Structures,ContentDamages),,-1)+(AY144-MAX(IF(Depths&lt;AY144,Depths)))*(_xlfn.XLOOKUP(AY144,Depths,_xlfn.XLOOKUP($G144,Structures,ContentDamages),,1)-_xlfn.XLOOKUP(AY144,Depths,_xlfn.XLOOKUP($G144,Structures,ContentDamages),,-1))/(MIN(IF(Depths&gt;AY144,Depths))-MAX(IF(Depths&lt;AY144,Depths))))*$R144)</f>
        <v>#N/A</v>
      </c>
      <c r="BV144" s="183" t="e" cm="1">
        <f t="array" ref="BV144">IF(AZ144="no inundation",0,(_xlfn.XLOOKUP(AZ144,Depths,_xlfn.XLOOKUP($G144,Structures,ContentDamages),,-1)+(AZ144-MAX(IF(Depths&lt;AZ144,Depths)))*(_xlfn.XLOOKUP(AZ144,Depths,_xlfn.XLOOKUP($G144,Structures,ContentDamages),,1)-_xlfn.XLOOKUP(AZ144,Depths,_xlfn.XLOOKUP($G144,Structures,ContentDamages),,-1))/(MIN(IF(Depths&gt;AZ144,Depths))-MAX(IF(Depths&lt;AZ144,Depths))))*$R144)</f>
        <v>#N/A</v>
      </c>
      <c r="BW144" s="183" t="e" cm="1">
        <f t="array" ref="BW144">IF(BA144="no inundation",0,(_xlfn.XLOOKUP(BA144,Depths,_xlfn.XLOOKUP($G144,Structures,ContentDamages),,-1)+(BA144-MAX(IF(Depths&lt;BA144,Depths)))*(_xlfn.XLOOKUP(BA144,Depths,_xlfn.XLOOKUP($G144,Structures,ContentDamages),,1)-_xlfn.XLOOKUP(BA144,Depths,_xlfn.XLOOKUP($G144,Structures,ContentDamages),,-1))/(MIN(IF(Depths&gt;BA144,Depths))-MAX(IF(Depths&lt;BA144,Depths))))*$R144)</f>
        <v>#N/A</v>
      </c>
      <c r="BX144" s="183" t="e" cm="1">
        <f t="array" ref="BX144">IF(BB144="no inundation",0,(_xlfn.XLOOKUP(BB144,Depths,_xlfn.XLOOKUP($G144,Structures,ContentDamages),,-1)+(BB144-MAX(IF(Depths&lt;BB144,Depths)))*(_xlfn.XLOOKUP(BB144,Depths,_xlfn.XLOOKUP($G144,Structures,ContentDamages),,1)-_xlfn.XLOOKUP(BB144,Depths,_xlfn.XLOOKUP($G144,Structures,ContentDamages),,-1))/(MIN(IF(Depths&gt;BB144,Depths))-MAX(IF(Depths&lt;BB144,Depths))))*$R144)</f>
        <v>#N/A</v>
      </c>
      <c r="BY144" s="183" t="e" cm="1">
        <f t="array" ref="BY144">IF(BC144="no inundation",0,(_xlfn.XLOOKUP(BC144,Depths,_xlfn.XLOOKUP($G144,Structures,ContentDamages),,-1)+(BC144-MAX(IF(Depths&lt;BC144,Depths)))*(_xlfn.XLOOKUP(BC144,Depths,_xlfn.XLOOKUP($G144,Structures,ContentDamages),,1)-_xlfn.XLOOKUP(BC144,Depths,_xlfn.XLOOKUP($G144,Structures,ContentDamages),,-1))/(MIN(IF(Depths&gt;BC144,Depths))-MAX(IF(Depths&lt;BC144,Depths))))*$R144)</f>
        <v>#N/A</v>
      </c>
      <c r="BZ144" s="181"/>
      <c r="CA144" s="182" t="e">
        <f t="shared" si="128"/>
        <v>#N/A</v>
      </c>
      <c r="CB144" s="183" t="e">
        <f t="shared" si="129"/>
        <v>#N/A</v>
      </c>
      <c r="CC144" s="183" t="e">
        <f t="shared" si="130"/>
        <v>#N/A</v>
      </c>
      <c r="CD144" s="183" t="e">
        <f t="shared" si="131"/>
        <v>#N/A</v>
      </c>
      <c r="CE144" s="183" t="e">
        <f t="shared" si="132"/>
        <v>#N/A</v>
      </c>
      <c r="CF144" s="183" t="e">
        <f t="shared" si="133"/>
        <v>#N/A</v>
      </c>
      <c r="CG144" s="183" t="e">
        <f t="shared" si="134"/>
        <v>#N/A</v>
      </c>
      <c r="CH144" s="183" t="e">
        <f t="shared" si="135"/>
        <v>#N/A</v>
      </c>
      <c r="CI144" s="183" t="e">
        <f t="shared" si="136"/>
        <v>#N/A</v>
      </c>
      <c r="CJ144" s="184" t="e">
        <f t="shared" si="137"/>
        <v>#N/A</v>
      </c>
      <c r="CK144" s="177"/>
    </row>
    <row r="145" spans="5:89" ht="16.5" customHeight="1" x14ac:dyDescent="0.35">
      <c r="E145" s="33"/>
      <c r="F145" s="35"/>
      <c r="G145" s="10" t="s">
        <v>200</v>
      </c>
      <c r="H145" s="11" t="s">
        <v>200</v>
      </c>
      <c r="I145" s="12"/>
      <c r="J145" s="14"/>
      <c r="K145" s="26"/>
      <c r="L145" s="12"/>
      <c r="M145" s="14"/>
      <c r="N145" s="138"/>
      <c r="O145" s="140"/>
      <c r="P145" s="195">
        <f t="shared" si="160"/>
        <v>0</v>
      </c>
      <c r="Q145" s="20" t="e">
        <f>_xlfn.XLOOKUP(G145,'Content to Structure Ratios'!$D$3:$D$55,'Content to Structure Ratios'!$E$3:$E$55)</f>
        <v>#N/A</v>
      </c>
      <c r="R145" s="183" t="e">
        <f t="shared" si="161"/>
        <v>#N/A</v>
      </c>
      <c r="S145" s="13"/>
      <c r="T145" s="14"/>
      <c r="U145" s="15"/>
      <c r="V145" s="179">
        <f t="shared" si="159"/>
        <v>0</v>
      </c>
      <c r="W145" s="192"/>
      <c r="X145" s="22"/>
      <c r="Y145" s="16"/>
      <c r="Z145" s="16"/>
      <c r="AA145" s="16"/>
      <c r="AB145" s="16"/>
      <c r="AC145" s="16"/>
      <c r="AD145" s="16"/>
      <c r="AE145" s="16"/>
      <c r="AF145" s="16"/>
      <c r="AG145" s="16"/>
      <c r="AH145" s="177"/>
      <c r="AI145" s="178">
        <f t="shared" si="140"/>
        <v>0</v>
      </c>
      <c r="AJ145" s="179">
        <f t="shared" si="139"/>
        <v>0</v>
      </c>
      <c r="AK145" s="179">
        <f t="shared" si="141"/>
        <v>0</v>
      </c>
      <c r="AL145" s="179">
        <f t="shared" si="142"/>
        <v>0</v>
      </c>
      <c r="AM145" s="179">
        <f t="shared" si="143"/>
        <v>0</v>
      </c>
      <c r="AN145" s="179">
        <f t="shared" si="144"/>
        <v>0</v>
      </c>
      <c r="AO145" s="179">
        <f t="shared" si="145"/>
        <v>0</v>
      </c>
      <c r="AP145" s="179">
        <f t="shared" si="146"/>
        <v>0</v>
      </c>
      <c r="AQ145" s="179">
        <f t="shared" si="147"/>
        <v>0</v>
      </c>
      <c r="AR145" s="180">
        <f t="shared" si="148"/>
        <v>0</v>
      </c>
      <c r="AS145" s="181"/>
      <c r="AT145" s="166">
        <f t="shared" si="149"/>
        <v>0</v>
      </c>
      <c r="AU145" s="87">
        <f t="shared" si="150"/>
        <v>0</v>
      </c>
      <c r="AV145" s="87">
        <f t="shared" si="151"/>
        <v>0</v>
      </c>
      <c r="AW145" s="87">
        <f t="shared" si="152"/>
        <v>0</v>
      </c>
      <c r="AX145" s="87">
        <f t="shared" si="153"/>
        <v>0</v>
      </c>
      <c r="AY145" s="87">
        <f t="shared" si="154"/>
        <v>0</v>
      </c>
      <c r="AZ145" s="87">
        <f t="shared" si="155"/>
        <v>0</v>
      </c>
      <c r="BA145" s="87">
        <f t="shared" si="156"/>
        <v>0</v>
      </c>
      <c r="BB145" s="87">
        <f t="shared" si="157"/>
        <v>0</v>
      </c>
      <c r="BC145" s="157">
        <f t="shared" si="158"/>
        <v>0</v>
      </c>
      <c r="BD145" s="177"/>
      <c r="BE145" s="182" t="e" cm="1">
        <f t="array" ref="BE145">IF(AT145="no inundation",0,(_xlfn.XLOOKUP(AT145,Depths,_xlfn.XLOOKUP($G145,Structures,StructureDamages),,-1)+(AT145-MAX(IF(Depths&lt;AT145,Depths)))*(_xlfn.XLOOKUP(AT145,Depths,_xlfn.XLOOKUP($G145,Structures,StructureDamages),,1)-_xlfn.XLOOKUP(AT145,Depths,_xlfn.XLOOKUP($G145,Structures,StructureDamages),,-1))/(MIN(IF(Depths&gt;AT145,Depths))-MAX(IF(Depths&lt;AT145,Depths))))*$P145)</f>
        <v>#N/A</v>
      </c>
      <c r="BF145" s="183" t="e" cm="1">
        <f t="array" ref="BF145">IF(AU145="no inundation",0,(_xlfn.XLOOKUP(AU145,Depths,_xlfn.XLOOKUP($G145,Structures,StructureDamages),,-1)+(AU145-MAX(IF(Depths&lt;AU145,Depths)))*(_xlfn.XLOOKUP(AU145,Depths,_xlfn.XLOOKUP($G145,Structures,StructureDamages),,1)-_xlfn.XLOOKUP(AU145,Depths,_xlfn.XLOOKUP($G145,Structures,StructureDamages),,-1))/(MIN(IF(Depths&gt;AU145,Depths))-MAX(IF(Depths&lt;AU145,Depths))))*$P145)</f>
        <v>#N/A</v>
      </c>
      <c r="BG145" s="183" t="e" cm="1">
        <f t="array" ref="BG145">IF(AV145="no inundation",0,(_xlfn.XLOOKUP(AV145,Depths,_xlfn.XLOOKUP($G145,Structures,StructureDamages),,-1)+(AV145-MAX(IF(Depths&lt;AV145,Depths)))*(_xlfn.XLOOKUP(AV145,Depths,_xlfn.XLOOKUP($G145,Structures,StructureDamages),,1)-_xlfn.XLOOKUP(AV145,Depths,_xlfn.XLOOKUP($G145,Structures,StructureDamages),,-1))/(MIN(IF(Depths&gt;AV145,Depths))-MAX(IF(Depths&lt;AV145,Depths))))*$P145)</f>
        <v>#N/A</v>
      </c>
      <c r="BH145" s="183" t="e" cm="1">
        <f t="array" ref="BH145">IF(AW145="no inundation",0,(_xlfn.XLOOKUP(AW145,Depths,_xlfn.XLOOKUP($G145,Structures,StructureDamages),,-1)+(AW145-MAX(IF(Depths&lt;AW145,Depths)))*(_xlfn.XLOOKUP(AW145,Depths,_xlfn.XLOOKUP($G145,Structures,StructureDamages),,1)-_xlfn.XLOOKUP(AW145,Depths,_xlfn.XLOOKUP($G145,Structures,StructureDamages),,-1))/(MIN(IF(Depths&gt;AW145,Depths))-MAX(IF(Depths&lt;AW145,Depths))))*$P145)</f>
        <v>#N/A</v>
      </c>
      <c r="BI145" s="183" t="e" cm="1">
        <f t="array" ref="BI145">IF(AX145="no inundation",0,(_xlfn.XLOOKUP(AX145,Depths,_xlfn.XLOOKUP($G145,Structures,StructureDamages),,-1)+(AX145-MAX(IF(Depths&lt;AX145,Depths)))*(_xlfn.XLOOKUP(AX145,Depths,_xlfn.XLOOKUP($G145,Structures,StructureDamages),,1)-_xlfn.XLOOKUP(AX145,Depths,_xlfn.XLOOKUP($G145,Structures,StructureDamages),,-1))/(MIN(IF(Depths&gt;AX145,Depths))-MAX(IF(Depths&lt;AX145,Depths))))*$P145)</f>
        <v>#N/A</v>
      </c>
      <c r="BJ145" s="183" t="e" cm="1">
        <f t="array" ref="BJ145">IF(AY145="no inundation",0,(_xlfn.XLOOKUP(AY145,Depths,_xlfn.XLOOKUP($G145,Structures,StructureDamages),,-1)+(AY145-MAX(IF(Depths&lt;AY145,Depths)))*(_xlfn.XLOOKUP(AY145,Depths,_xlfn.XLOOKUP($G145,Structures,StructureDamages),,1)-_xlfn.XLOOKUP(AY145,Depths,_xlfn.XLOOKUP($G145,Structures,StructureDamages),,-1))/(MIN(IF(Depths&gt;AY145,Depths))-MAX(IF(Depths&lt;AY145,Depths))))*$P145)</f>
        <v>#N/A</v>
      </c>
      <c r="BK145" s="183" t="e" cm="1">
        <f t="array" ref="BK145">IF(AZ145="no inundation",0,(_xlfn.XLOOKUP(AZ145,Depths,_xlfn.XLOOKUP($G145,Structures,StructureDamages),,-1)+(AZ145-MAX(IF(Depths&lt;AZ145,Depths)))*(_xlfn.XLOOKUP(AZ145,Depths,_xlfn.XLOOKUP($G145,Structures,StructureDamages),,1)-_xlfn.XLOOKUP(AZ145,Depths,_xlfn.XLOOKUP($G145,Structures,StructureDamages),,-1))/(MIN(IF(Depths&gt;AZ145,Depths))-MAX(IF(Depths&lt;AZ145,Depths))))*$P145)</f>
        <v>#N/A</v>
      </c>
      <c r="BL145" s="183" t="e" cm="1">
        <f t="array" ref="BL145">IF(BA145="no inundation",0,(_xlfn.XLOOKUP(BA145,Depths,_xlfn.XLOOKUP($G145,Structures,StructureDamages),,-1)+(BA145-MAX(IF(Depths&lt;BA145,Depths)))*(_xlfn.XLOOKUP(BA145,Depths,_xlfn.XLOOKUP($G145,Structures,StructureDamages),,1)-_xlfn.XLOOKUP(BA145,Depths,_xlfn.XLOOKUP($G145,Structures,StructureDamages),,-1))/(MIN(IF(Depths&gt;BA145,Depths))-MAX(IF(Depths&lt;BA145,Depths))))*$P145)</f>
        <v>#N/A</v>
      </c>
      <c r="BM145" s="183" t="e" cm="1">
        <f t="array" ref="BM145">IF(BB145="no inundation",0,(_xlfn.XLOOKUP(BB145,Depths,_xlfn.XLOOKUP($G145,Structures,StructureDamages),,-1)+(BB145-MAX(IF(Depths&lt;BB145,Depths)))*(_xlfn.XLOOKUP(BB145,Depths,_xlfn.XLOOKUP($G145,Structures,StructureDamages),,1)-_xlfn.XLOOKUP(BB145,Depths,_xlfn.XLOOKUP($G145,Structures,StructureDamages),,-1))/(MIN(IF(Depths&gt;BB145,Depths))-MAX(IF(Depths&lt;BB145,Depths))))*$P145)</f>
        <v>#N/A</v>
      </c>
      <c r="BN145" s="184" t="e" cm="1">
        <f t="array" ref="BN145">IF(BC145="no inundation",0,(_xlfn.XLOOKUP(BC145,Depths,_xlfn.XLOOKUP($G145,Structures,StructureDamages),,-1)+(BC145-MAX(IF(Depths&lt;BC145,Depths)))*(_xlfn.XLOOKUP(BC145,Depths,_xlfn.XLOOKUP($G145,Structures,StructureDamages),,1)-_xlfn.XLOOKUP(BC145,Depths,_xlfn.XLOOKUP($G145,Structures,StructureDamages),,-1))/(MIN(IF(Depths&gt;BC145,Depths))-MAX(IF(Depths&lt;BC145,Depths))))*$P145)</f>
        <v>#N/A</v>
      </c>
      <c r="BO145" s="185"/>
      <c r="BP145" s="182" t="e" cm="1">
        <f t="array" ref="BP145">IF(AT145="no inundation",0,(_xlfn.XLOOKUP(AT145,Depths,_xlfn.XLOOKUP($G145,Structures,ContentDamages),,-1)+(AT145-MAX(IF(Depths&lt;AT145,Depths)))*(_xlfn.XLOOKUP(AT145,Depths,_xlfn.XLOOKUP($G145,Structures,ContentDamages),,1)-_xlfn.XLOOKUP(AT145,Depths,_xlfn.XLOOKUP($G145,Structures,ContentDamages),,-1))/(MIN(IF(Depths&gt;AT145,Depths))-MAX(IF(Depths&lt;AT145,Depths))))*$R145)</f>
        <v>#N/A</v>
      </c>
      <c r="BQ145" s="183" t="e" cm="1">
        <f t="array" ref="BQ145">IF(AU145="no inundation",0,(_xlfn.XLOOKUP(AU145,Depths,_xlfn.XLOOKUP($G145,Structures,ContentDamages),,-1)+(AU145-MAX(IF(Depths&lt;AU145,Depths)))*(_xlfn.XLOOKUP(AU145,Depths,_xlfn.XLOOKUP($G145,Structures,ContentDamages),,1)-_xlfn.XLOOKUP(AU145,Depths,_xlfn.XLOOKUP($G145,Structures,ContentDamages),,-1))/(MIN(IF(Depths&gt;AU145,Depths))-MAX(IF(Depths&lt;AU145,Depths))))*$R145)</f>
        <v>#N/A</v>
      </c>
      <c r="BR145" s="183" t="e" cm="1">
        <f t="array" ref="BR145">IF(AV145="no inundation",0,(_xlfn.XLOOKUP(AV145,Depths,_xlfn.XLOOKUP($G145,Structures,ContentDamages),,-1)+(AV145-MAX(IF(Depths&lt;AV145,Depths)))*(_xlfn.XLOOKUP(AV145,Depths,_xlfn.XLOOKUP($G145,Structures,ContentDamages),,1)-_xlfn.XLOOKUP(AV145,Depths,_xlfn.XLOOKUP($G145,Structures,ContentDamages),,-1))/(MIN(IF(Depths&gt;AV145,Depths))-MAX(IF(Depths&lt;AV145,Depths))))*$R145)</f>
        <v>#N/A</v>
      </c>
      <c r="BS145" s="183" t="e" cm="1">
        <f t="array" ref="BS145">IF(AW145="no inundation",0,(_xlfn.XLOOKUP(AW145,Depths,_xlfn.XLOOKUP($G145,Structures,ContentDamages),,-1)+(AW145-MAX(IF(Depths&lt;AW145,Depths)))*(_xlfn.XLOOKUP(AW145,Depths,_xlfn.XLOOKUP($G145,Structures,ContentDamages),,1)-_xlfn.XLOOKUP(AW145,Depths,_xlfn.XLOOKUP($G145,Structures,ContentDamages),,-1))/(MIN(IF(Depths&gt;AW145,Depths))-MAX(IF(Depths&lt;AW145,Depths))))*$R145)</f>
        <v>#N/A</v>
      </c>
      <c r="BT145" s="183" t="e" cm="1">
        <f t="array" ref="BT145">IF(AX145="no inundation",0,(_xlfn.XLOOKUP(AX145,Depths,_xlfn.XLOOKUP($G145,Structures,ContentDamages),,-1)+(AX145-MAX(IF(Depths&lt;AX145,Depths)))*(_xlfn.XLOOKUP(AX145,Depths,_xlfn.XLOOKUP($G145,Structures,ContentDamages),,1)-_xlfn.XLOOKUP(AX145,Depths,_xlfn.XLOOKUP($G145,Structures,ContentDamages),,-1))/(MIN(IF(Depths&gt;AX145,Depths))-MAX(IF(Depths&lt;AX145,Depths))))*$R145)</f>
        <v>#N/A</v>
      </c>
      <c r="BU145" s="183" t="e" cm="1">
        <f t="array" ref="BU145">IF(AY145="no inundation",0,(_xlfn.XLOOKUP(AY145,Depths,_xlfn.XLOOKUP($G145,Structures,ContentDamages),,-1)+(AY145-MAX(IF(Depths&lt;AY145,Depths)))*(_xlfn.XLOOKUP(AY145,Depths,_xlfn.XLOOKUP($G145,Structures,ContentDamages),,1)-_xlfn.XLOOKUP(AY145,Depths,_xlfn.XLOOKUP($G145,Structures,ContentDamages),,-1))/(MIN(IF(Depths&gt;AY145,Depths))-MAX(IF(Depths&lt;AY145,Depths))))*$R145)</f>
        <v>#N/A</v>
      </c>
      <c r="BV145" s="183" t="e" cm="1">
        <f t="array" ref="BV145">IF(AZ145="no inundation",0,(_xlfn.XLOOKUP(AZ145,Depths,_xlfn.XLOOKUP($G145,Structures,ContentDamages),,-1)+(AZ145-MAX(IF(Depths&lt;AZ145,Depths)))*(_xlfn.XLOOKUP(AZ145,Depths,_xlfn.XLOOKUP($G145,Structures,ContentDamages),,1)-_xlfn.XLOOKUP(AZ145,Depths,_xlfn.XLOOKUP($G145,Structures,ContentDamages),,-1))/(MIN(IF(Depths&gt;AZ145,Depths))-MAX(IF(Depths&lt;AZ145,Depths))))*$R145)</f>
        <v>#N/A</v>
      </c>
      <c r="BW145" s="183" t="e" cm="1">
        <f t="array" ref="BW145">IF(BA145="no inundation",0,(_xlfn.XLOOKUP(BA145,Depths,_xlfn.XLOOKUP($G145,Structures,ContentDamages),,-1)+(BA145-MAX(IF(Depths&lt;BA145,Depths)))*(_xlfn.XLOOKUP(BA145,Depths,_xlfn.XLOOKUP($G145,Structures,ContentDamages),,1)-_xlfn.XLOOKUP(BA145,Depths,_xlfn.XLOOKUP($G145,Structures,ContentDamages),,-1))/(MIN(IF(Depths&gt;BA145,Depths))-MAX(IF(Depths&lt;BA145,Depths))))*$R145)</f>
        <v>#N/A</v>
      </c>
      <c r="BX145" s="183" t="e" cm="1">
        <f t="array" ref="BX145">IF(BB145="no inundation",0,(_xlfn.XLOOKUP(BB145,Depths,_xlfn.XLOOKUP($G145,Structures,ContentDamages),,-1)+(BB145-MAX(IF(Depths&lt;BB145,Depths)))*(_xlfn.XLOOKUP(BB145,Depths,_xlfn.XLOOKUP($G145,Structures,ContentDamages),,1)-_xlfn.XLOOKUP(BB145,Depths,_xlfn.XLOOKUP($G145,Structures,ContentDamages),,-1))/(MIN(IF(Depths&gt;BB145,Depths))-MAX(IF(Depths&lt;BB145,Depths))))*$R145)</f>
        <v>#N/A</v>
      </c>
      <c r="BY145" s="183" t="e" cm="1">
        <f t="array" ref="BY145">IF(BC145="no inundation",0,(_xlfn.XLOOKUP(BC145,Depths,_xlfn.XLOOKUP($G145,Structures,ContentDamages),,-1)+(BC145-MAX(IF(Depths&lt;BC145,Depths)))*(_xlfn.XLOOKUP(BC145,Depths,_xlfn.XLOOKUP($G145,Structures,ContentDamages),,1)-_xlfn.XLOOKUP(BC145,Depths,_xlfn.XLOOKUP($G145,Structures,ContentDamages),,-1))/(MIN(IF(Depths&gt;BC145,Depths))-MAX(IF(Depths&lt;BC145,Depths))))*$R145)</f>
        <v>#N/A</v>
      </c>
      <c r="BZ145" s="181"/>
      <c r="CA145" s="182" t="e">
        <f t="shared" si="128"/>
        <v>#N/A</v>
      </c>
      <c r="CB145" s="183" t="e">
        <f t="shared" si="129"/>
        <v>#N/A</v>
      </c>
      <c r="CC145" s="183" t="e">
        <f t="shared" si="130"/>
        <v>#N/A</v>
      </c>
      <c r="CD145" s="183" t="e">
        <f t="shared" si="131"/>
        <v>#N/A</v>
      </c>
      <c r="CE145" s="183" t="e">
        <f t="shared" si="132"/>
        <v>#N/A</v>
      </c>
      <c r="CF145" s="183" t="e">
        <f t="shared" si="133"/>
        <v>#N/A</v>
      </c>
      <c r="CG145" s="183" t="e">
        <f t="shared" si="134"/>
        <v>#N/A</v>
      </c>
      <c r="CH145" s="183" t="e">
        <f t="shared" si="135"/>
        <v>#N/A</v>
      </c>
      <c r="CI145" s="183" t="e">
        <f t="shared" si="136"/>
        <v>#N/A</v>
      </c>
      <c r="CJ145" s="184" t="e">
        <f t="shared" si="137"/>
        <v>#N/A</v>
      </c>
      <c r="CK145" s="177"/>
    </row>
    <row r="146" spans="5:89" ht="16.5" customHeight="1" x14ac:dyDescent="0.35">
      <c r="E146" s="33"/>
      <c r="F146" s="35"/>
      <c r="G146" s="10" t="s">
        <v>200</v>
      </c>
      <c r="H146" s="11" t="s">
        <v>200</v>
      </c>
      <c r="I146" s="12"/>
      <c r="J146" s="14"/>
      <c r="K146" s="26"/>
      <c r="L146" s="12"/>
      <c r="M146" s="14"/>
      <c r="N146" s="138"/>
      <c r="O146" s="140"/>
      <c r="P146" s="195">
        <f t="shared" si="160"/>
        <v>0</v>
      </c>
      <c r="Q146" s="20" t="e">
        <f>_xlfn.XLOOKUP(G146,'Content to Structure Ratios'!$D$3:$D$55,'Content to Structure Ratios'!$E$3:$E$55)</f>
        <v>#N/A</v>
      </c>
      <c r="R146" s="183" t="e">
        <f t="shared" si="161"/>
        <v>#N/A</v>
      </c>
      <c r="S146" s="13"/>
      <c r="T146" s="14"/>
      <c r="U146" s="15"/>
      <c r="V146" s="179">
        <f t="shared" si="159"/>
        <v>0</v>
      </c>
      <c r="W146" s="192"/>
      <c r="X146" s="22"/>
      <c r="Y146" s="16"/>
      <c r="Z146" s="16"/>
      <c r="AA146" s="16"/>
      <c r="AB146" s="16"/>
      <c r="AC146" s="16"/>
      <c r="AD146" s="16"/>
      <c r="AE146" s="16"/>
      <c r="AF146" s="16"/>
      <c r="AG146" s="16"/>
      <c r="AH146" s="177"/>
      <c r="AI146" s="178">
        <f t="shared" si="140"/>
        <v>0</v>
      </c>
      <c r="AJ146" s="179">
        <f t="shared" si="139"/>
        <v>0</v>
      </c>
      <c r="AK146" s="179">
        <f t="shared" si="141"/>
        <v>0</v>
      </c>
      <c r="AL146" s="179">
        <f t="shared" si="142"/>
        <v>0</v>
      </c>
      <c r="AM146" s="179">
        <f t="shared" si="143"/>
        <v>0</v>
      </c>
      <c r="AN146" s="179">
        <f t="shared" si="144"/>
        <v>0</v>
      </c>
      <c r="AO146" s="179">
        <f t="shared" si="145"/>
        <v>0</v>
      </c>
      <c r="AP146" s="179">
        <f t="shared" si="146"/>
        <v>0</v>
      </c>
      <c r="AQ146" s="179">
        <f t="shared" si="147"/>
        <v>0</v>
      </c>
      <c r="AR146" s="180">
        <f t="shared" si="148"/>
        <v>0</v>
      </c>
      <c r="AS146" s="181"/>
      <c r="AT146" s="166">
        <f t="shared" si="149"/>
        <v>0</v>
      </c>
      <c r="AU146" s="87">
        <f t="shared" si="150"/>
        <v>0</v>
      </c>
      <c r="AV146" s="87">
        <f t="shared" si="151"/>
        <v>0</v>
      </c>
      <c r="AW146" s="87">
        <f t="shared" si="152"/>
        <v>0</v>
      </c>
      <c r="AX146" s="87">
        <f t="shared" si="153"/>
        <v>0</v>
      </c>
      <c r="AY146" s="87">
        <f t="shared" si="154"/>
        <v>0</v>
      </c>
      <c r="AZ146" s="87">
        <f t="shared" si="155"/>
        <v>0</v>
      </c>
      <c r="BA146" s="87">
        <f t="shared" si="156"/>
        <v>0</v>
      </c>
      <c r="BB146" s="87">
        <f t="shared" si="157"/>
        <v>0</v>
      </c>
      <c r="BC146" s="157">
        <f t="shared" si="158"/>
        <v>0</v>
      </c>
      <c r="BD146" s="177"/>
      <c r="BE146" s="182" t="e" cm="1">
        <f t="array" ref="BE146">IF(AT146="no inundation",0,(_xlfn.XLOOKUP(AT146,Depths,_xlfn.XLOOKUP($G146,Structures,StructureDamages),,-1)+(AT146-MAX(IF(Depths&lt;AT146,Depths)))*(_xlfn.XLOOKUP(AT146,Depths,_xlfn.XLOOKUP($G146,Structures,StructureDamages),,1)-_xlfn.XLOOKUP(AT146,Depths,_xlfn.XLOOKUP($G146,Structures,StructureDamages),,-1))/(MIN(IF(Depths&gt;AT146,Depths))-MAX(IF(Depths&lt;AT146,Depths))))*$P146)</f>
        <v>#N/A</v>
      </c>
      <c r="BF146" s="183" t="e" cm="1">
        <f t="array" ref="BF146">IF(AU146="no inundation",0,(_xlfn.XLOOKUP(AU146,Depths,_xlfn.XLOOKUP($G146,Structures,StructureDamages),,-1)+(AU146-MAX(IF(Depths&lt;AU146,Depths)))*(_xlfn.XLOOKUP(AU146,Depths,_xlfn.XLOOKUP($G146,Structures,StructureDamages),,1)-_xlfn.XLOOKUP(AU146,Depths,_xlfn.XLOOKUP($G146,Structures,StructureDamages),,-1))/(MIN(IF(Depths&gt;AU146,Depths))-MAX(IF(Depths&lt;AU146,Depths))))*$P146)</f>
        <v>#N/A</v>
      </c>
      <c r="BG146" s="183" t="e" cm="1">
        <f t="array" ref="BG146">IF(AV146="no inundation",0,(_xlfn.XLOOKUP(AV146,Depths,_xlfn.XLOOKUP($G146,Structures,StructureDamages),,-1)+(AV146-MAX(IF(Depths&lt;AV146,Depths)))*(_xlfn.XLOOKUP(AV146,Depths,_xlfn.XLOOKUP($G146,Structures,StructureDamages),,1)-_xlfn.XLOOKUP(AV146,Depths,_xlfn.XLOOKUP($G146,Structures,StructureDamages),,-1))/(MIN(IF(Depths&gt;AV146,Depths))-MAX(IF(Depths&lt;AV146,Depths))))*$P146)</f>
        <v>#N/A</v>
      </c>
      <c r="BH146" s="183" t="e" cm="1">
        <f t="array" ref="BH146">IF(AW146="no inundation",0,(_xlfn.XLOOKUP(AW146,Depths,_xlfn.XLOOKUP($G146,Structures,StructureDamages),,-1)+(AW146-MAX(IF(Depths&lt;AW146,Depths)))*(_xlfn.XLOOKUP(AW146,Depths,_xlfn.XLOOKUP($G146,Structures,StructureDamages),,1)-_xlfn.XLOOKUP(AW146,Depths,_xlfn.XLOOKUP($G146,Structures,StructureDamages),,-1))/(MIN(IF(Depths&gt;AW146,Depths))-MAX(IF(Depths&lt;AW146,Depths))))*$P146)</f>
        <v>#N/A</v>
      </c>
      <c r="BI146" s="183" t="e" cm="1">
        <f t="array" ref="BI146">IF(AX146="no inundation",0,(_xlfn.XLOOKUP(AX146,Depths,_xlfn.XLOOKUP($G146,Structures,StructureDamages),,-1)+(AX146-MAX(IF(Depths&lt;AX146,Depths)))*(_xlfn.XLOOKUP(AX146,Depths,_xlfn.XLOOKUP($G146,Structures,StructureDamages),,1)-_xlfn.XLOOKUP(AX146,Depths,_xlfn.XLOOKUP($G146,Structures,StructureDamages),,-1))/(MIN(IF(Depths&gt;AX146,Depths))-MAX(IF(Depths&lt;AX146,Depths))))*$P146)</f>
        <v>#N/A</v>
      </c>
      <c r="BJ146" s="183" t="e" cm="1">
        <f t="array" ref="BJ146">IF(AY146="no inundation",0,(_xlfn.XLOOKUP(AY146,Depths,_xlfn.XLOOKUP($G146,Structures,StructureDamages),,-1)+(AY146-MAX(IF(Depths&lt;AY146,Depths)))*(_xlfn.XLOOKUP(AY146,Depths,_xlfn.XLOOKUP($G146,Structures,StructureDamages),,1)-_xlfn.XLOOKUP(AY146,Depths,_xlfn.XLOOKUP($G146,Structures,StructureDamages),,-1))/(MIN(IF(Depths&gt;AY146,Depths))-MAX(IF(Depths&lt;AY146,Depths))))*$P146)</f>
        <v>#N/A</v>
      </c>
      <c r="BK146" s="183" t="e" cm="1">
        <f t="array" ref="BK146">IF(AZ146="no inundation",0,(_xlfn.XLOOKUP(AZ146,Depths,_xlfn.XLOOKUP($G146,Structures,StructureDamages),,-1)+(AZ146-MAX(IF(Depths&lt;AZ146,Depths)))*(_xlfn.XLOOKUP(AZ146,Depths,_xlfn.XLOOKUP($G146,Structures,StructureDamages),,1)-_xlfn.XLOOKUP(AZ146,Depths,_xlfn.XLOOKUP($G146,Structures,StructureDamages),,-1))/(MIN(IF(Depths&gt;AZ146,Depths))-MAX(IF(Depths&lt;AZ146,Depths))))*$P146)</f>
        <v>#N/A</v>
      </c>
      <c r="BL146" s="183" t="e" cm="1">
        <f t="array" ref="BL146">IF(BA146="no inundation",0,(_xlfn.XLOOKUP(BA146,Depths,_xlfn.XLOOKUP($G146,Structures,StructureDamages),,-1)+(BA146-MAX(IF(Depths&lt;BA146,Depths)))*(_xlfn.XLOOKUP(BA146,Depths,_xlfn.XLOOKUP($G146,Structures,StructureDamages),,1)-_xlfn.XLOOKUP(BA146,Depths,_xlfn.XLOOKUP($G146,Structures,StructureDamages),,-1))/(MIN(IF(Depths&gt;BA146,Depths))-MAX(IF(Depths&lt;BA146,Depths))))*$P146)</f>
        <v>#N/A</v>
      </c>
      <c r="BM146" s="183" t="e" cm="1">
        <f t="array" ref="BM146">IF(BB146="no inundation",0,(_xlfn.XLOOKUP(BB146,Depths,_xlfn.XLOOKUP($G146,Structures,StructureDamages),,-1)+(BB146-MAX(IF(Depths&lt;BB146,Depths)))*(_xlfn.XLOOKUP(BB146,Depths,_xlfn.XLOOKUP($G146,Structures,StructureDamages),,1)-_xlfn.XLOOKUP(BB146,Depths,_xlfn.XLOOKUP($G146,Structures,StructureDamages),,-1))/(MIN(IF(Depths&gt;BB146,Depths))-MAX(IF(Depths&lt;BB146,Depths))))*$P146)</f>
        <v>#N/A</v>
      </c>
      <c r="BN146" s="184" t="e" cm="1">
        <f t="array" ref="BN146">IF(BC146="no inundation",0,(_xlfn.XLOOKUP(BC146,Depths,_xlfn.XLOOKUP($G146,Structures,StructureDamages),,-1)+(BC146-MAX(IF(Depths&lt;BC146,Depths)))*(_xlfn.XLOOKUP(BC146,Depths,_xlfn.XLOOKUP($G146,Structures,StructureDamages),,1)-_xlfn.XLOOKUP(BC146,Depths,_xlfn.XLOOKUP($G146,Structures,StructureDamages),,-1))/(MIN(IF(Depths&gt;BC146,Depths))-MAX(IF(Depths&lt;BC146,Depths))))*$P146)</f>
        <v>#N/A</v>
      </c>
      <c r="BO146" s="185"/>
      <c r="BP146" s="182" t="e" cm="1">
        <f t="array" ref="BP146">IF(AT146="no inundation",0,(_xlfn.XLOOKUP(AT146,Depths,_xlfn.XLOOKUP($G146,Structures,ContentDamages),,-1)+(AT146-MAX(IF(Depths&lt;AT146,Depths)))*(_xlfn.XLOOKUP(AT146,Depths,_xlfn.XLOOKUP($G146,Structures,ContentDamages),,1)-_xlfn.XLOOKUP(AT146,Depths,_xlfn.XLOOKUP($G146,Structures,ContentDamages),,-1))/(MIN(IF(Depths&gt;AT146,Depths))-MAX(IF(Depths&lt;AT146,Depths))))*$R146)</f>
        <v>#N/A</v>
      </c>
      <c r="BQ146" s="183" t="e" cm="1">
        <f t="array" ref="BQ146">IF(AU146="no inundation",0,(_xlfn.XLOOKUP(AU146,Depths,_xlfn.XLOOKUP($G146,Structures,ContentDamages),,-1)+(AU146-MAX(IF(Depths&lt;AU146,Depths)))*(_xlfn.XLOOKUP(AU146,Depths,_xlfn.XLOOKUP($G146,Structures,ContentDamages),,1)-_xlfn.XLOOKUP(AU146,Depths,_xlfn.XLOOKUP($G146,Structures,ContentDamages),,-1))/(MIN(IF(Depths&gt;AU146,Depths))-MAX(IF(Depths&lt;AU146,Depths))))*$R146)</f>
        <v>#N/A</v>
      </c>
      <c r="BR146" s="183" t="e" cm="1">
        <f t="array" ref="BR146">IF(AV146="no inundation",0,(_xlfn.XLOOKUP(AV146,Depths,_xlfn.XLOOKUP($G146,Structures,ContentDamages),,-1)+(AV146-MAX(IF(Depths&lt;AV146,Depths)))*(_xlfn.XLOOKUP(AV146,Depths,_xlfn.XLOOKUP($G146,Structures,ContentDamages),,1)-_xlfn.XLOOKUP(AV146,Depths,_xlfn.XLOOKUP($G146,Structures,ContentDamages),,-1))/(MIN(IF(Depths&gt;AV146,Depths))-MAX(IF(Depths&lt;AV146,Depths))))*$R146)</f>
        <v>#N/A</v>
      </c>
      <c r="BS146" s="183" t="e" cm="1">
        <f t="array" ref="BS146">IF(AW146="no inundation",0,(_xlfn.XLOOKUP(AW146,Depths,_xlfn.XLOOKUP($G146,Structures,ContentDamages),,-1)+(AW146-MAX(IF(Depths&lt;AW146,Depths)))*(_xlfn.XLOOKUP(AW146,Depths,_xlfn.XLOOKUP($G146,Structures,ContentDamages),,1)-_xlfn.XLOOKUP(AW146,Depths,_xlfn.XLOOKUP($G146,Structures,ContentDamages),,-1))/(MIN(IF(Depths&gt;AW146,Depths))-MAX(IF(Depths&lt;AW146,Depths))))*$R146)</f>
        <v>#N/A</v>
      </c>
      <c r="BT146" s="183" t="e" cm="1">
        <f t="array" ref="BT146">IF(AX146="no inundation",0,(_xlfn.XLOOKUP(AX146,Depths,_xlfn.XLOOKUP($G146,Structures,ContentDamages),,-1)+(AX146-MAX(IF(Depths&lt;AX146,Depths)))*(_xlfn.XLOOKUP(AX146,Depths,_xlfn.XLOOKUP($G146,Structures,ContentDamages),,1)-_xlfn.XLOOKUP(AX146,Depths,_xlfn.XLOOKUP($G146,Structures,ContentDamages),,-1))/(MIN(IF(Depths&gt;AX146,Depths))-MAX(IF(Depths&lt;AX146,Depths))))*$R146)</f>
        <v>#N/A</v>
      </c>
      <c r="BU146" s="183" t="e" cm="1">
        <f t="array" ref="BU146">IF(AY146="no inundation",0,(_xlfn.XLOOKUP(AY146,Depths,_xlfn.XLOOKUP($G146,Structures,ContentDamages),,-1)+(AY146-MAX(IF(Depths&lt;AY146,Depths)))*(_xlfn.XLOOKUP(AY146,Depths,_xlfn.XLOOKUP($G146,Structures,ContentDamages),,1)-_xlfn.XLOOKUP(AY146,Depths,_xlfn.XLOOKUP($G146,Structures,ContentDamages),,-1))/(MIN(IF(Depths&gt;AY146,Depths))-MAX(IF(Depths&lt;AY146,Depths))))*$R146)</f>
        <v>#N/A</v>
      </c>
      <c r="BV146" s="183" t="e" cm="1">
        <f t="array" ref="BV146">IF(AZ146="no inundation",0,(_xlfn.XLOOKUP(AZ146,Depths,_xlfn.XLOOKUP($G146,Structures,ContentDamages),,-1)+(AZ146-MAX(IF(Depths&lt;AZ146,Depths)))*(_xlfn.XLOOKUP(AZ146,Depths,_xlfn.XLOOKUP($G146,Structures,ContentDamages),,1)-_xlfn.XLOOKUP(AZ146,Depths,_xlfn.XLOOKUP($G146,Structures,ContentDamages),,-1))/(MIN(IF(Depths&gt;AZ146,Depths))-MAX(IF(Depths&lt;AZ146,Depths))))*$R146)</f>
        <v>#N/A</v>
      </c>
      <c r="BW146" s="183" t="e" cm="1">
        <f t="array" ref="BW146">IF(BA146="no inundation",0,(_xlfn.XLOOKUP(BA146,Depths,_xlfn.XLOOKUP($G146,Structures,ContentDamages),,-1)+(BA146-MAX(IF(Depths&lt;BA146,Depths)))*(_xlfn.XLOOKUP(BA146,Depths,_xlfn.XLOOKUP($G146,Structures,ContentDamages),,1)-_xlfn.XLOOKUP(BA146,Depths,_xlfn.XLOOKUP($G146,Structures,ContentDamages),,-1))/(MIN(IF(Depths&gt;BA146,Depths))-MAX(IF(Depths&lt;BA146,Depths))))*$R146)</f>
        <v>#N/A</v>
      </c>
      <c r="BX146" s="183" t="e" cm="1">
        <f t="array" ref="BX146">IF(BB146="no inundation",0,(_xlfn.XLOOKUP(BB146,Depths,_xlfn.XLOOKUP($G146,Structures,ContentDamages),,-1)+(BB146-MAX(IF(Depths&lt;BB146,Depths)))*(_xlfn.XLOOKUP(BB146,Depths,_xlfn.XLOOKUP($G146,Structures,ContentDamages),,1)-_xlfn.XLOOKUP(BB146,Depths,_xlfn.XLOOKUP($G146,Structures,ContentDamages),,-1))/(MIN(IF(Depths&gt;BB146,Depths))-MAX(IF(Depths&lt;BB146,Depths))))*$R146)</f>
        <v>#N/A</v>
      </c>
      <c r="BY146" s="183" t="e" cm="1">
        <f t="array" ref="BY146">IF(BC146="no inundation",0,(_xlfn.XLOOKUP(BC146,Depths,_xlfn.XLOOKUP($G146,Structures,ContentDamages),,-1)+(BC146-MAX(IF(Depths&lt;BC146,Depths)))*(_xlfn.XLOOKUP(BC146,Depths,_xlfn.XLOOKUP($G146,Structures,ContentDamages),,1)-_xlfn.XLOOKUP(BC146,Depths,_xlfn.XLOOKUP($G146,Structures,ContentDamages),,-1))/(MIN(IF(Depths&gt;BC146,Depths))-MAX(IF(Depths&lt;BC146,Depths))))*$R146)</f>
        <v>#N/A</v>
      </c>
      <c r="BZ146" s="181"/>
      <c r="CA146" s="182" t="e">
        <f t="shared" ref="CA146:CA158" si="162">SUM(BE146,BP146)</f>
        <v>#N/A</v>
      </c>
      <c r="CB146" s="183" t="e">
        <f t="shared" ref="CB146:CB158" si="163">SUM(BF146,BQ146)</f>
        <v>#N/A</v>
      </c>
      <c r="CC146" s="183" t="e">
        <f t="shared" ref="CC146:CC158" si="164">SUM(BG146,BR146)</f>
        <v>#N/A</v>
      </c>
      <c r="CD146" s="183" t="e">
        <f t="shared" ref="CD146:CD158" si="165">SUM(BH146,BS146)</f>
        <v>#N/A</v>
      </c>
      <c r="CE146" s="183" t="e">
        <f t="shared" ref="CE146:CE158" si="166">SUM(BI146,BT146)</f>
        <v>#N/A</v>
      </c>
      <c r="CF146" s="183" t="e">
        <f t="shared" ref="CF146:CF158" si="167">SUM(BJ146,BU146)</f>
        <v>#N/A</v>
      </c>
      <c r="CG146" s="183" t="e">
        <f t="shared" ref="CG146:CG158" si="168">SUM(BK146,BV146)</f>
        <v>#N/A</v>
      </c>
      <c r="CH146" s="183" t="e">
        <f t="shared" ref="CH146:CH158" si="169">SUM(BL146,BW146)</f>
        <v>#N/A</v>
      </c>
      <c r="CI146" s="183" t="e">
        <f t="shared" ref="CI146:CI158" si="170">SUM(BM146,BX146)</f>
        <v>#N/A</v>
      </c>
      <c r="CJ146" s="184" t="e">
        <f t="shared" ref="CJ146:CJ158" si="171">SUM(BN146,BY146)</f>
        <v>#N/A</v>
      </c>
      <c r="CK146" s="177"/>
    </row>
    <row r="147" spans="5:89" ht="16.5" customHeight="1" x14ac:dyDescent="0.35">
      <c r="E147" s="33"/>
      <c r="F147" s="35"/>
      <c r="G147" s="10" t="s">
        <v>200</v>
      </c>
      <c r="H147" s="11" t="s">
        <v>200</v>
      </c>
      <c r="I147" s="12"/>
      <c r="J147" s="14"/>
      <c r="K147" s="26"/>
      <c r="L147" s="12"/>
      <c r="M147" s="14"/>
      <c r="N147" s="138"/>
      <c r="O147" s="140"/>
      <c r="P147" s="195">
        <f t="shared" si="160"/>
        <v>0</v>
      </c>
      <c r="Q147" s="20" t="e">
        <f>_xlfn.XLOOKUP(G147,'Content to Structure Ratios'!$D$3:$D$55,'Content to Structure Ratios'!$E$3:$E$55)</f>
        <v>#N/A</v>
      </c>
      <c r="R147" s="183" t="e">
        <f t="shared" si="161"/>
        <v>#N/A</v>
      </c>
      <c r="S147" s="13"/>
      <c r="T147" s="14"/>
      <c r="U147" s="15"/>
      <c r="V147" s="179">
        <f t="shared" si="159"/>
        <v>0</v>
      </c>
      <c r="W147" s="192"/>
      <c r="X147" s="22"/>
      <c r="Y147" s="16"/>
      <c r="Z147" s="16"/>
      <c r="AA147" s="16"/>
      <c r="AB147" s="16"/>
      <c r="AC147" s="16"/>
      <c r="AD147" s="16"/>
      <c r="AE147" s="16"/>
      <c r="AF147" s="16"/>
      <c r="AG147" s="16"/>
      <c r="AH147" s="177"/>
      <c r="AI147" s="178">
        <f t="shared" si="140"/>
        <v>0</v>
      </c>
      <c r="AJ147" s="179">
        <f t="shared" si="139"/>
        <v>0</v>
      </c>
      <c r="AK147" s="179">
        <f t="shared" si="141"/>
        <v>0</v>
      </c>
      <c r="AL147" s="179">
        <f t="shared" si="142"/>
        <v>0</v>
      </c>
      <c r="AM147" s="179">
        <f t="shared" si="143"/>
        <v>0</v>
      </c>
      <c r="AN147" s="179">
        <f t="shared" si="144"/>
        <v>0</v>
      </c>
      <c r="AO147" s="179">
        <f t="shared" si="145"/>
        <v>0</v>
      </c>
      <c r="AP147" s="179">
        <f t="shared" si="146"/>
        <v>0</v>
      </c>
      <c r="AQ147" s="179">
        <f t="shared" si="147"/>
        <v>0</v>
      </c>
      <c r="AR147" s="180">
        <f t="shared" si="148"/>
        <v>0</v>
      </c>
      <c r="AS147" s="181"/>
      <c r="AT147" s="166">
        <f t="shared" si="149"/>
        <v>0</v>
      </c>
      <c r="AU147" s="87">
        <f t="shared" si="150"/>
        <v>0</v>
      </c>
      <c r="AV147" s="87">
        <f t="shared" si="151"/>
        <v>0</v>
      </c>
      <c r="AW147" s="87">
        <f t="shared" si="152"/>
        <v>0</v>
      </c>
      <c r="AX147" s="87">
        <f t="shared" si="153"/>
        <v>0</v>
      </c>
      <c r="AY147" s="87">
        <f t="shared" si="154"/>
        <v>0</v>
      </c>
      <c r="AZ147" s="87">
        <f t="shared" si="155"/>
        <v>0</v>
      </c>
      <c r="BA147" s="87">
        <f t="shared" si="156"/>
        <v>0</v>
      </c>
      <c r="BB147" s="87">
        <f t="shared" si="157"/>
        <v>0</v>
      </c>
      <c r="BC147" s="157">
        <f t="shared" si="158"/>
        <v>0</v>
      </c>
      <c r="BD147" s="177"/>
      <c r="BE147" s="182" t="e" cm="1">
        <f t="array" ref="BE147">IF(AT147="no inundation",0,(_xlfn.XLOOKUP(AT147,Depths,_xlfn.XLOOKUP($G147,Structures,StructureDamages),,-1)+(AT147-MAX(IF(Depths&lt;AT147,Depths)))*(_xlfn.XLOOKUP(AT147,Depths,_xlfn.XLOOKUP($G147,Structures,StructureDamages),,1)-_xlfn.XLOOKUP(AT147,Depths,_xlfn.XLOOKUP($G147,Structures,StructureDamages),,-1))/(MIN(IF(Depths&gt;AT147,Depths))-MAX(IF(Depths&lt;AT147,Depths))))*$P147)</f>
        <v>#N/A</v>
      </c>
      <c r="BF147" s="183" t="e" cm="1">
        <f t="array" ref="BF147">IF(AU147="no inundation",0,(_xlfn.XLOOKUP(AU147,Depths,_xlfn.XLOOKUP($G147,Structures,StructureDamages),,-1)+(AU147-MAX(IF(Depths&lt;AU147,Depths)))*(_xlfn.XLOOKUP(AU147,Depths,_xlfn.XLOOKUP($G147,Structures,StructureDamages),,1)-_xlfn.XLOOKUP(AU147,Depths,_xlfn.XLOOKUP($G147,Structures,StructureDamages),,-1))/(MIN(IF(Depths&gt;AU147,Depths))-MAX(IF(Depths&lt;AU147,Depths))))*$P147)</f>
        <v>#N/A</v>
      </c>
      <c r="BG147" s="183" t="e" cm="1">
        <f t="array" ref="BG147">IF(AV147="no inundation",0,(_xlfn.XLOOKUP(AV147,Depths,_xlfn.XLOOKUP($G147,Structures,StructureDamages),,-1)+(AV147-MAX(IF(Depths&lt;AV147,Depths)))*(_xlfn.XLOOKUP(AV147,Depths,_xlfn.XLOOKUP($G147,Structures,StructureDamages),,1)-_xlfn.XLOOKUP(AV147,Depths,_xlfn.XLOOKUP($G147,Structures,StructureDamages),,-1))/(MIN(IF(Depths&gt;AV147,Depths))-MAX(IF(Depths&lt;AV147,Depths))))*$P147)</f>
        <v>#N/A</v>
      </c>
      <c r="BH147" s="183" t="e" cm="1">
        <f t="array" ref="BH147">IF(AW147="no inundation",0,(_xlfn.XLOOKUP(AW147,Depths,_xlfn.XLOOKUP($G147,Structures,StructureDamages),,-1)+(AW147-MAX(IF(Depths&lt;AW147,Depths)))*(_xlfn.XLOOKUP(AW147,Depths,_xlfn.XLOOKUP($G147,Structures,StructureDamages),,1)-_xlfn.XLOOKUP(AW147,Depths,_xlfn.XLOOKUP($G147,Structures,StructureDamages),,-1))/(MIN(IF(Depths&gt;AW147,Depths))-MAX(IF(Depths&lt;AW147,Depths))))*$P147)</f>
        <v>#N/A</v>
      </c>
      <c r="BI147" s="183" t="e" cm="1">
        <f t="array" ref="BI147">IF(AX147="no inundation",0,(_xlfn.XLOOKUP(AX147,Depths,_xlfn.XLOOKUP($G147,Structures,StructureDamages),,-1)+(AX147-MAX(IF(Depths&lt;AX147,Depths)))*(_xlfn.XLOOKUP(AX147,Depths,_xlfn.XLOOKUP($G147,Structures,StructureDamages),,1)-_xlfn.XLOOKUP(AX147,Depths,_xlfn.XLOOKUP($G147,Structures,StructureDamages),,-1))/(MIN(IF(Depths&gt;AX147,Depths))-MAX(IF(Depths&lt;AX147,Depths))))*$P147)</f>
        <v>#N/A</v>
      </c>
      <c r="BJ147" s="183" t="e" cm="1">
        <f t="array" ref="BJ147">IF(AY147="no inundation",0,(_xlfn.XLOOKUP(AY147,Depths,_xlfn.XLOOKUP($G147,Structures,StructureDamages),,-1)+(AY147-MAX(IF(Depths&lt;AY147,Depths)))*(_xlfn.XLOOKUP(AY147,Depths,_xlfn.XLOOKUP($G147,Structures,StructureDamages),,1)-_xlfn.XLOOKUP(AY147,Depths,_xlfn.XLOOKUP($G147,Structures,StructureDamages),,-1))/(MIN(IF(Depths&gt;AY147,Depths))-MAX(IF(Depths&lt;AY147,Depths))))*$P147)</f>
        <v>#N/A</v>
      </c>
      <c r="BK147" s="183" t="e" cm="1">
        <f t="array" ref="BK147">IF(AZ147="no inundation",0,(_xlfn.XLOOKUP(AZ147,Depths,_xlfn.XLOOKUP($G147,Structures,StructureDamages),,-1)+(AZ147-MAX(IF(Depths&lt;AZ147,Depths)))*(_xlfn.XLOOKUP(AZ147,Depths,_xlfn.XLOOKUP($G147,Structures,StructureDamages),,1)-_xlfn.XLOOKUP(AZ147,Depths,_xlfn.XLOOKUP($G147,Structures,StructureDamages),,-1))/(MIN(IF(Depths&gt;AZ147,Depths))-MAX(IF(Depths&lt;AZ147,Depths))))*$P147)</f>
        <v>#N/A</v>
      </c>
      <c r="BL147" s="183" t="e" cm="1">
        <f t="array" ref="BL147">IF(BA147="no inundation",0,(_xlfn.XLOOKUP(BA147,Depths,_xlfn.XLOOKUP($G147,Structures,StructureDamages),,-1)+(BA147-MAX(IF(Depths&lt;BA147,Depths)))*(_xlfn.XLOOKUP(BA147,Depths,_xlfn.XLOOKUP($G147,Structures,StructureDamages),,1)-_xlfn.XLOOKUP(BA147,Depths,_xlfn.XLOOKUP($G147,Structures,StructureDamages),,-1))/(MIN(IF(Depths&gt;BA147,Depths))-MAX(IF(Depths&lt;BA147,Depths))))*$P147)</f>
        <v>#N/A</v>
      </c>
      <c r="BM147" s="183" t="e" cm="1">
        <f t="array" ref="BM147">IF(BB147="no inundation",0,(_xlfn.XLOOKUP(BB147,Depths,_xlfn.XLOOKUP($G147,Structures,StructureDamages),,-1)+(BB147-MAX(IF(Depths&lt;BB147,Depths)))*(_xlfn.XLOOKUP(BB147,Depths,_xlfn.XLOOKUP($G147,Structures,StructureDamages),,1)-_xlfn.XLOOKUP(BB147,Depths,_xlfn.XLOOKUP($G147,Structures,StructureDamages),,-1))/(MIN(IF(Depths&gt;BB147,Depths))-MAX(IF(Depths&lt;BB147,Depths))))*$P147)</f>
        <v>#N/A</v>
      </c>
      <c r="BN147" s="184" t="e" cm="1">
        <f t="array" ref="BN147">IF(BC147="no inundation",0,(_xlfn.XLOOKUP(BC147,Depths,_xlfn.XLOOKUP($G147,Structures,StructureDamages),,-1)+(BC147-MAX(IF(Depths&lt;BC147,Depths)))*(_xlfn.XLOOKUP(BC147,Depths,_xlfn.XLOOKUP($G147,Structures,StructureDamages),,1)-_xlfn.XLOOKUP(BC147,Depths,_xlfn.XLOOKUP($G147,Structures,StructureDamages),,-1))/(MIN(IF(Depths&gt;BC147,Depths))-MAX(IF(Depths&lt;BC147,Depths))))*$P147)</f>
        <v>#N/A</v>
      </c>
      <c r="BO147" s="185"/>
      <c r="BP147" s="182" t="e" cm="1">
        <f t="array" ref="BP147">IF(AT147="no inundation",0,(_xlfn.XLOOKUP(AT147,Depths,_xlfn.XLOOKUP($G147,Structures,ContentDamages),,-1)+(AT147-MAX(IF(Depths&lt;AT147,Depths)))*(_xlfn.XLOOKUP(AT147,Depths,_xlfn.XLOOKUP($G147,Structures,ContentDamages),,1)-_xlfn.XLOOKUP(AT147,Depths,_xlfn.XLOOKUP($G147,Structures,ContentDamages),,-1))/(MIN(IF(Depths&gt;AT147,Depths))-MAX(IF(Depths&lt;AT147,Depths))))*$R147)</f>
        <v>#N/A</v>
      </c>
      <c r="BQ147" s="183" t="e" cm="1">
        <f t="array" ref="BQ147">IF(AU147="no inundation",0,(_xlfn.XLOOKUP(AU147,Depths,_xlfn.XLOOKUP($G147,Structures,ContentDamages),,-1)+(AU147-MAX(IF(Depths&lt;AU147,Depths)))*(_xlfn.XLOOKUP(AU147,Depths,_xlfn.XLOOKUP($G147,Structures,ContentDamages),,1)-_xlfn.XLOOKUP(AU147,Depths,_xlfn.XLOOKUP($G147,Structures,ContentDamages),,-1))/(MIN(IF(Depths&gt;AU147,Depths))-MAX(IF(Depths&lt;AU147,Depths))))*$R147)</f>
        <v>#N/A</v>
      </c>
      <c r="BR147" s="183" t="e" cm="1">
        <f t="array" ref="BR147">IF(AV147="no inundation",0,(_xlfn.XLOOKUP(AV147,Depths,_xlfn.XLOOKUP($G147,Structures,ContentDamages),,-1)+(AV147-MAX(IF(Depths&lt;AV147,Depths)))*(_xlfn.XLOOKUP(AV147,Depths,_xlfn.XLOOKUP($G147,Structures,ContentDamages),,1)-_xlfn.XLOOKUP(AV147,Depths,_xlfn.XLOOKUP($G147,Structures,ContentDamages),,-1))/(MIN(IF(Depths&gt;AV147,Depths))-MAX(IF(Depths&lt;AV147,Depths))))*$R147)</f>
        <v>#N/A</v>
      </c>
      <c r="BS147" s="183" t="e" cm="1">
        <f t="array" ref="BS147">IF(AW147="no inundation",0,(_xlfn.XLOOKUP(AW147,Depths,_xlfn.XLOOKUP($G147,Structures,ContentDamages),,-1)+(AW147-MAX(IF(Depths&lt;AW147,Depths)))*(_xlfn.XLOOKUP(AW147,Depths,_xlfn.XLOOKUP($G147,Structures,ContentDamages),,1)-_xlfn.XLOOKUP(AW147,Depths,_xlfn.XLOOKUP($G147,Structures,ContentDamages),,-1))/(MIN(IF(Depths&gt;AW147,Depths))-MAX(IF(Depths&lt;AW147,Depths))))*$R147)</f>
        <v>#N/A</v>
      </c>
      <c r="BT147" s="183" t="e" cm="1">
        <f t="array" ref="BT147">IF(AX147="no inundation",0,(_xlfn.XLOOKUP(AX147,Depths,_xlfn.XLOOKUP($G147,Structures,ContentDamages),,-1)+(AX147-MAX(IF(Depths&lt;AX147,Depths)))*(_xlfn.XLOOKUP(AX147,Depths,_xlfn.XLOOKUP($G147,Structures,ContentDamages),,1)-_xlfn.XLOOKUP(AX147,Depths,_xlfn.XLOOKUP($G147,Structures,ContentDamages),,-1))/(MIN(IF(Depths&gt;AX147,Depths))-MAX(IF(Depths&lt;AX147,Depths))))*$R147)</f>
        <v>#N/A</v>
      </c>
      <c r="BU147" s="183" t="e" cm="1">
        <f t="array" ref="BU147">IF(AY147="no inundation",0,(_xlfn.XLOOKUP(AY147,Depths,_xlfn.XLOOKUP($G147,Structures,ContentDamages),,-1)+(AY147-MAX(IF(Depths&lt;AY147,Depths)))*(_xlfn.XLOOKUP(AY147,Depths,_xlfn.XLOOKUP($G147,Structures,ContentDamages),,1)-_xlfn.XLOOKUP(AY147,Depths,_xlfn.XLOOKUP($G147,Structures,ContentDamages),,-1))/(MIN(IF(Depths&gt;AY147,Depths))-MAX(IF(Depths&lt;AY147,Depths))))*$R147)</f>
        <v>#N/A</v>
      </c>
      <c r="BV147" s="183" t="e" cm="1">
        <f t="array" ref="BV147">IF(AZ147="no inundation",0,(_xlfn.XLOOKUP(AZ147,Depths,_xlfn.XLOOKUP($G147,Structures,ContentDamages),,-1)+(AZ147-MAX(IF(Depths&lt;AZ147,Depths)))*(_xlfn.XLOOKUP(AZ147,Depths,_xlfn.XLOOKUP($G147,Structures,ContentDamages),,1)-_xlfn.XLOOKUP(AZ147,Depths,_xlfn.XLOOKUP($G147,Structures,ContentDamages),,-1))/(MIN(IF(Depths&gt;AZ147,Depths))-MAX(IF(Depths&lt;AZ147,Depths))))*$R147)</f>
        <v>#N/A</v>
      </c>
      <c r="BW147" s="183" t="e" cm="1">
        <f t="array" ref="BW147">IF(BA147="no inundation",0,(_xlfn.XLOOKUP(BA147,Depths,_xlfn.XLOOKUP($G147,Structures,ContentDamages),,-1)+(BA147-MAX(IF(Depths&lt;BA147,Depths)))*(_xlfn.XLOOKUP(BA147,Depths,_xlfn.XLOOKUP($G147,Structures,ContentDamages),,1)-_xlfn.XLOOKUP(BA147,Depths,_xlfn.XLOOKUP($G147,Structures,ContentDamages),,-1))/(MIN(IF(Depths&gt;BA147,Depths))-MAX(IF(Depths&lt;BA147,Depths))))*$R147)</f>
        <v>#N/A</v>
      </c>
      <c r="BX147" s="183" t="e" cm="1">
        <f t="array" ref="BX147">IF(BB147="no inundation",0,(_xlfn.XLOOKUP(BB147,Depths,_xlfn.XLOOKUP($G147,Structures,ContentDamages),,-1)+(BB147-MAX(IF(Depths&lt;BB147,Depths)))*(_xlfn.XLOOKUP(BB147,Depths,_xlfn.XLOOKUP($G147,Structures,ContentDamages),,1)-_xlfn.XLOOKUP(BB147,Depths,_xlfn.XLOOKUP($G147,Structures,ContentDamages),,-1))/(MIN(IF(Depths&gt;BB147,Depths))-MAX(IF(Depths&lt;BB147,Depths))))*$R147)</f>
        <v>#N/A</v>
      </c>
      <c r="BY147" s="183" t="e" cm="1">
        <f t="array" ref="BY147">IF(BC147="no inundation",0,(_xlfn.XLOOKUP(BC147,Depths,_xlfn.XLOOKUP($G147,Structures,ContentDamages),,-1)+(BC147-MAX(IF(Depths&lt;BC147,Depths)))*(_xlfn.XLOOKUP(BC147,Depths,_xlfn.XLOOKUP($G147,Structures,ContentDamages),,1)-_xlfn.XLOOKUP(BC147,Depths,_xlfn.XLOOKUP($G147,Structures,ContentDamages),,-1))/(MIN(IF(Depths&gt;BC147,Depths))-MAX(IF(Depths&lt;BC147,Depths))))*$R147)</f>
        <v>#N/A</v>
      </c>
      <c r="BZ147" s="181"/>
      <c r="CA147" s="182" t="e">
        <f t="shared" si="162"/>
        <v>#N/A</v>
      </c>
      <c r="CB147" s="183" t="e">
        <f t="shared" si="163"/>
        <v>#N/A</v>
      </c>
      <c r="CC147" s="183" t="e">
        <f t="shared" si="164"/>
        <v>#N/A</v>
      </c>
      <c r="CD147" s="183" t="e">
        <f t="shared" si="165"/>
        <v>#N/A</v>
      </c>
      <c r="CE147" s="183" t="e">
        <f t="shared" si="166"/>
        <v>#N/A</v>
      </c>
      <c r="CF147" s="183" t="e">
        <f t="shared" si="167"/>
        <v>#N/A</v>
      </c>
      <c r="CG147" s="183" t="e">
        <f t="shared" si="168"/>
        <v>#N/A</v>
      </c>
      <c r="CH147" s="183" t="e">
        <f t="shared" si="169"/>
        <v>#N/A</v>
      </c>
      <c r="CI147" s="183" t="e">
        <f t="shared" si="170"/>
        <v>#N/A</v>
      </c>
      <c r="CJ147" s="184" t="e">
        <f t="shared" si="171"/>
        <v>#N/A</v>
      </c>
      <c r="CK147" s="177"/>
    </row>
    <row r="148" spans="5:89" ht="16.5" customHeight="1" x14ac:dyDescent="0.35">
      <c r="E148" s="33"/>
      <c r="F148" s="35"/>
      <c r="G148" s="10" t="s">
        <v>200</v>
      </c>
      <c r="H148" s="11" t="s">
        <v>200</v>
      </c>
      <c r="I148" s="12"/>
      <c r="J148" s="14"/>
      <c r="K148" s="26"/>
      <c r="L148" s="12"/>
      <c r="M148" s="14"/>
      <c r="N148" s="138"/>
      <c r="O148" s="140"/>
      <c r="P148" s="195">
        <f t="shared" si="160"/>
        <v>0</v>
      </c>
      <c r="Q148" s="20" t="e">
        <f>_xlfn.XLOOKUP(G148,'Content to Structure Ratios'!$D$3:$D$55,'Content to Structure Ratios'!$E$3:$E$55)</f>
        <v>#N/A</v>
      </c>
      <c r="R148" s="183" t="e">
        <f t="shared" si="161"/>
        <v>#N/A</v>
      </c>
      <c r="S148" s="13"/>
      <c r="T148" s="14"/>
      <c r="U148" s="15"/>
      <c r="V148" s="179">
        <f t="shared" si="159"/>
        <v>0</v>
      </c>
      <c r="W148" s="192"/>
      <c r="X148" s="22"/>
      <c r="Y148" s="16"/>
      <c r="Z148" s="16"/>
      <c r="AA148" s="16"/>
      <c r="AB148" s="16"/>
      <c r="AC148" s="16"/>
      <c r="AD148" s="16"/>
      <c r="AE148" s="16"/>
      <c r="AF148" s="16"/>
      <c r="AG148" s="16"/>
      <c r="AH148" s="177"/>
      <c r="AI148" s="178">
        <f t="shared" si="140"/>
        <v>0</v>
      </c>
      <c r="AJ148" s="179">
        <f t="shared" ref="AJ148:AJ158" si="172">(Y148-$S148)</f>
        <v>0</v>
      </c>
      <c r="AK148" s="179">
        <f t="shared" si="141"/>
        <v>0</v>
      </c>
      <c r="AL148" s="179">
        <f t="shared" si="142"/>
        <v>0</v>
      </c>
      <c r="AM148" s="179">
        <f t="shared" si="143"/>
        <v>0</v>
      </c>
      <c r="AN148" s="179">
        <f t="shared" si="144"/>
        <v>0</v>
      </c>
      <c r="AO148" s="179">
        <f t="shared" si="145"/>
        <v>0</v>
      </c>
      <c r="AP148" s="179">
        <f t="shared" si="146"/>
        <v>0</v>
      </c>
      <c r="AQ148" s="179">
        <f t="shared" si="147"/>
        <v>0</v>
      </c>
      <c r="AR148" s="180">
        <f t="shared" si="148"/>
        <v>0</v>
      </c>
      <c r="AS148" s="181"/>
      <c r="AT148" s="166">
        <f t="shared" si="149"/>
        <v>0</v>
      </c>
      <c r="AU148" s="87">
        <f t="shared" si="150"/>
        <v>0</v>
      </c>
      <c r="AV148" s="87">
        <f t="shared" si="151"/>
        <v>0</v>
      </c>
      <c r="AW148" s="87">
        <f t="shared" si="152"/>
        <v>0</v>
      </c>
      <c r="AX148" s="87">
        <f t="shared" si="153"/>
        <v>0</v>
      </c>
      <c r="AY148" s="87">
        <f t="shared" si="154"/>
        <v>0</v>
      </c>
      <c r="AZ148" s="87">
        <f t="shared" si="155"/>
        <v>0</v>
      </c>
      <c r="BA148" s="87">
        <f t="shared" si="156"/>
        <v>0</v>
      </c>
      <c r="BB148" s="87">
        <f t="shared" si="157"/>
        <v>0</v>
      </c>
      <c r="BC148" s="157">
        <f t="shared" si="158"/>
        <v>0</v>
      </c>
      <c r="BD148" s="177"/>
      <c r="BE148" s="182" t="e" cm="1">
        <f t="array" ref="BE148">IF(AT148="no inundation",0,(_xlfn.XLOOKUP(AT148,Depths,_xlfn.XLOOKUP($G148,Structures,StructureDamages),,-1)+(AT148-MAX(IF(Depths&lt;AT148,Depths)))*(_xlfn.XLOOKUP(AT148,Depths,_xlfn.XLOOKUP($G148,Structures,StructureDamages),,1)-_xlfn.XLOOKUP(AT148,Depths,_xlfn.XLOOKUP($G148,Structures,StructureDamages),,-1))/(MIN(IF(Depths&gt;AT148,Depths))-MAX(IF(Depths&lt;AT148,Depths))))*$P148)</f>
        <v>#N/A</v>
      </c>
      <c r="BF148" s="183" t="e" cm="1">
        <f t="array" ref="BF148">IF(AU148="no inundation",0,(_xlfn.XLOOKUP(AU148,Depths,_xlfn.XLOOKUP($G148,Structures,StructureDamages),,-1)+(AU148-MAX(IF(Depths&lt;AU148,Depths)))*(_xlfn.XLOOKUP(AU148,Depths,_xlfn.XLOOKUP($G148,Structures,StructureDamages),,1)-_xlfn.XLOOKUP(AU148,Depths,_xlfn.XLOOKUP($G148,Structures,StructureDamages),,-1))/(MIN(IF(Depths&gt;AU148,Depths))-MAX(IF(Depths&lt;AU148,Depths))))*$P148)</f>
        <v>#N/A</v>
      </c>
      <c r="BG148" s="183" t="e" cm="1">
        <f t="array" ref="BG148">IF(AV148="no inundation",0,(_xlfn.XLOOKUP(AV148,Depths,_xlfn.XLOOKUP($G148,Structures,StructureDamages),,-1)+(AV148-MAX(IF(Depths&lt;AV148,Depths)))*(_xlfn.XLOOKUP(AV148,Depths,_xlfn.XLOOKUP($G148,Structures,StructureDamages),,1)-_xlfn.XLOOKUP(AV148,Depths,_xlfn.XLOOKUP($G148,Structures,StructureDamages),,-1))/(MIN(IF(Depths&gt;AV148,Depths))-MAX(IF(Depths&lt;AV148,Depths))))*$P148)</f>
        <v>#N/A</v>
      </c>
      <c r="BH148" s="183" t="e" cm="1">
        <f t="array" ref="BH148">IF(AW148="no inundation",0,(_xlfn.XLOOKUP(AW148,Depths,_xlfn.XLOOKUP($G148,Structures,StructureDamages),,-1)+(AW148-MAX(IF(Depths&lt;AW148,Depths)))*(_xlfn.XLOOKUP(AW148,Depths,_xlfn.XLOOKUP($G148,Structures,StructureDamages),,1)-_xlfn.XLOOKUP(AW148,Depths,_xlfn.XLOOKUP($G148,Structures,StructureDamages),,-1))/(MIN(IF(Depths&gt;AW148,Depths))-MAX(IF(Depths&lt;AW148,Depths))))*$P148)</f>
        <v>#N/A</v>
      </c>
      <c r="BI148" s="183" t="e" cm="1">
        <f t="array" ref="BI148">IF(AX148="no inundation",0,(_xlfn.XLOOKUP(AX148,Depths,_xlfn.XLOOKUP($G148,Structures,StructureDamages),,-1)+(AX148-MAX(IF(Depths&lt;AX148,Depths)))*(_xlfn.XLOOKUP(AX148,Depths,_xlfn.XLOOKUP($G148,Structures,StructureDamages),,1)-_xlfn.XLOOKUP(AX148,Depths,_xlfn.XLOOKUP($G148,Structures,StructureDamages),,-1))/(MIN(IF(Depths&gt;AX148,Depths))-MAX(IF(Depths&lt;AX148,Depths))))*$P148)</f>
        <v>#N/A</v>
      </c>
      <c r="BJ148" s="183" t="e" cm="1">
        <f t="array" ref="BJ148">IF(AY148="no inundation",0,(_xlfn.XLOOKUP(AY148,Depths,_xlfn.XLOOKUP($G148,Structures,StructureDamages),,-1)+(AY148-MAX(IF(Depths&lt;AY148,Depths)))*(_xlfn.XLOOKUP(AY148,Depths,_xlfn.XLOOKUP($G148,Structures,StructureDamages),,1)-_xlfn.XLOOKUP(AY148,Depths,_xlfn.XLOOKUP($G148,Structures,StructureDamages),,-1))/(MIN(IF(Depths&gt;AY148,Depths))-MAX(IF(Depths&lt;AY148,Depths))))*$P148)</f>
        <v>#N/A</v>
      </c>
      <c r="BK148" s="183" t="e" cm="1">
        <f t="array" ref="BK148">IF(AZ148="no inundation",0,(_xlfn.XLOOKUP(AZ148,Depths,_xlfn.XLOOKUP($G148,Structures,StructureDamages),,-1)+(AZ148-MAX(IF(Depths&lt;AZ148,Depths)))*(_xlfn.XLOOKUP(AZ148,Depths,_xlfn.XLOOKUP($G148,Structures,StructureDamages),,1)-_xlfn.XLOOKUP(AZ148,Depths,_xlfn.XLOOKUP($G148,Structures,StructureDamages),,-1))/(MIN(IF(Depths&gt;AZ148,Depths))-MAX(IF(Depths&lt;AZ148,Depths))))*$P148)</f>
        <v>#N/A</v>
      </c>
      <c r="BL148" s="183" t="e" cm="1">
        <f t="array" ref="BL148">IF(BA148="no inundation",0,(_xlfn.XLOOKUP(BA148,Depths,_xlfn.XLOOKUP($G148,Structures,StructureDamages),,-1)+(BA148-MAX(IF(Depths&lt;BA148,Depths)))*(_xlfn.XLOOKUP(BA148,Depths,_xlfn.XLOOKUP($G148,Structures,StructureDamages),,1)-_xlfn.XLOOKUP(BA148,Depths,_xlfn.XLOOKUP($G148,Structures,StructureDamages),,-1))/(MIN(IF(Depths&gt;BA148,Depths))-MAX(IF(Depths&lt;BA148,Depths))))*$P148)</f>
        <v>#N/A</v>
      </c>
      <c r="BM148" s="183" t="e" cm="1">
        <f t="array" ref="BM148">IF(BB148="no inundation",0,(_xlfn.XLOOKUP(BB148,Depths,_xlfn.XLOOKUP($G148,Structures,StructureDamages),,-1)+(BB148-MAX(IF(Depths&lt;BB148,Depths)))*(_xlfn.XLOOKUP(BB148,Depths,_xlfn.XLOOKUP($G148,Structures,StructureDamages),,1)-_xlfn.XLOOKUP(BB148,Depths,_xlfn.XLOOKUP($G148,Structures,StructureDamages),,-1))/(MIN(IF(Depths&gt;BB148,Depths))-MAX(IF(Depths&lt;BB148,Depths))))*$P148)</f>
        <v>#N/A</v>
      </c>
      <c r="BN148" s="184" t="e" cm="1">
        <f t="array" ref="BN148">IF(BC148="no inundation",0,(_xlfn.XLOOKUP(BC148,Depths,_xlfn.XLOOKUP($G148,Structures,StructureDamages),,-1)+(BC148-MAX(IF(Depths&lt;BC148,Depths)))*(_xlfn.XLOOKUP(BC148,Depths,_xlfn.XLOOKUP($G148,Structures,StructureDamages),,1)-_xlfn.XLOOKUP(BC148,Depths,_xlfn.XLOOKUP($G148,Structures,StructureDamages),,-1))/(MIN(IF(Depths&gt;BC148,Depths))-MAX(IF(Depths&lt;BC148,Depths))))*$P148)</f>
        <v>#N/A</v>
      </c>
      <c r="BO148" s="185"/>
      <c r="BP148" s="182" t="e" cm="1">
        <f t="array" ref="BP148">IF(AT148="no inundation",0,(_xlfn.XLOOKUP(AT148,Depths,_xlfn.XLOOKUP($G148,Structures,ContentDamages),,-1)+(AT148-MAX(IF(Depths&lt;AT148,Depths)))*(_xlfn.XLOOKUP(AT148,Depths,_xlfn.XLOOKUP($G148,Structures,ContentDamages),,1)-_xlfn.XLOOKUP(AT148,Depths,_xlfn.XLOOKUP($G148,Structures,ContentDamages),,-1))/(MIN(IF(Depths&gt;AT148,Depths))-MAX(IF(Depths&lt;AT148,Depths))))*$R148)</f>
        <v>#N/A</v>
      </c>
      <c r="BQ148" s="183" t="e" cm="1">
        <f t="array" ref="BQ148">IF(AU148="no inundation",0,(_xlfn.XLOOKUP(AU148,Depths,_xlfn.XLOOKUP($G148,Structures,ContentDamages),,-1)+(AU148-MAX(IF(Depths&lt;AU148,Depths)))*(_xlfn.XLOOKUP(AU148,Depths,_xlfn.XLOOKUP($G148,Structures,ContentDamages),,1)-_xlfn.XLOOKUP(AU148,Depths,_xlfn.XLOOKUP($G148,Structures,ContentDamages),,-1))/(MIN(IF(Depths&gt;AU148,Depths))-MAX(IF(Depths&lt;AU148,Depths))))*$R148)</f>
        <v>#N/A</v>
      </c>
      <c r="BR148" s="183" t="e" cm="1">
        <f t="array" ref="BR148">IF(AV148="no inundation",0,(_xlfn.XLOOKUP(AV148,Depths,_xlfn.XLOOKUP($G148,Structures,ContentDamages),,-1)+(AV148-MAX(IF(Depths&lt;AV148,Depths)))*(_xlfn.XLOOKUP(AV148,Depths,_xlfn.XLOOKUP($G148,Structures,ContentDamages),,1)-_xlfn.XLOOKUP(AV148,Depths,_xlfn.XLOOKUP($G148,Structures,ContentDamages),,-1))/(MIN(IF(Depths&gt;AV148,Depths))-MAX(IF(Depths&lt;AV148,Depths))))*$R148)</f>
        <v>#N/A</v>
      </c>
      <c r="BS148" s="183" t="e" cm="1">
        <f t="array" ref="BS148">IF(AW148="no inundation",0,(_xlfn.XLOOKUP(AW148,Depths,_xlfn.XLOOKUP($G148,Structures,ContentDamages),,-1)+(AW148-MAX(IF(Depths&lt;AW148,Depths)))*(_xlfn.XLOOKUP(AW148,Depths,_xlfn.XLOOKUP($G148,Structures,ContentDamages),,1)-_xlfn.XLOOKUP(AW148,Depths,_xlfn.XLOOKUP($G148,Structures,ContentDamages),,-1))/(MIN(IF(Depths&gt;AW148,Depths))-MAX(IF(Depths&lt;AW148,Depths))))*$R148)</f>
        <v>#N/A</v>
      </c>
      <c r="BT148" s="183" t="e" cm="1">
        <f t="array" ref="BT148">IF(AX148="no inundation",0,(_xlfn.XLOOKUP(AX148,Depths,_xlfn.XLOOKUP($G148,Structures,ContentDamages),,-1)+(AX148-MAX(IF(Depths&lt;AX148,Depths)))*(_xlfn.XLOOKUP(AX148,Depths,_xlfn.XLOOKUP($G148,Structures,ContentDamages),,1)-_xlfn.XLOOKUP(AX148,Depths,_xlfn.XLOOKUP($G148,Structures,ContentDamages),,-1))/(MIN(IF(Depths&gt;AX148,Depths))-MAX(IF(Depths&lt;AX148,Depths))))*$R148)</f>
        <v>#N/A</v>
      </c>
      <c r="BU148" s="183" t="e" cm="1">
        <f t="array" ref="BU148">IF(AY148="no inundation",0,(_xlfn.XLOOKUP(AY148,Depths,_xlfn.XLOOKUP($G148,Structures,ContentDamages),,-1)+(AY148-MAX(IF(Depths&lt;AY148,Depths)))*(_xlfn.XLOOKUP(AY148,Depths,_xlfn.XLOOKUP($G148,Structures,ContentDamages),,1)-_xlfn.XLOOKUP(AY148,Depths,_xlfn.XLOOKUP($G148,Structures,ContentDamages),,-1))/(MIN(IF(Depths&gt;AY148,Depths))-MAX(IF(Depths&lt;AY148,Depths))))*$R148)</f>
        <v>#N/A</v>
      </c>
      <c r="BV148" s="183" t="e" cm="1">
        <f t="array" ref="BV148">IF(AZ148="no inundation",0,(_xlfn.XLOOKUP(AZ148,Depths,_xlfn.XLOOKUP($G148,Structures,ContentDamages),,-1)+(AZ148-MAX(IF(Depths&lt;AZ148,Depths)))*(_xlfn.XLOOKUP(AZ148,Depths,_xlfn.XLOOKUP($G148,Structures,ContentDamages),,1)-_xlfn.XLOOKUP(AZ148,Depths,_xlfn.XLOOKUP($G148,Structures,ContentDamages),,-1))/(MIN(IF(Depths&gt;AZ148,Depths))-MAX(IF(Depths&lt;AZ148,Depths))))*$R148)</f>
        <v>#N/A</v>
      </c>
      <c r="BW148" s="183" t="e" cm="1">
        <f t="array" ref="BW148">IF(BA148="no inundation",0,(_xlfn.XLOOKUP(BA148,Depths,_xlfn.XLOOKUP($G148,Structures,ContentDamages),,-1)+(BA148-MAX(IF(Depths&lt;BA148,Depths)))*(_xlfn.XLOOKUP(BA148,Depths,_xlfn.XLOOKUP($G148,Structures,ContentDamages),,1)-_xlfn.XLOOKUP(BA148,Depths,_xlfn.XLOOKUP($G148,Structures,ContentDamages),,-1))/(MIN(IF(Depths&gt;BA148,Depths))-MAX(IF(Depths&lt;BA148,Depths))))*$R148)</f>
        <v>#N/A</v>
      </c>
      <c r="BX148" s="183" t="e" cm="1">
        <f t="array" ref="BX148">IF(BB148="no inundation",0,(_xlfn.XLOOKUP(BB148,Depths,_xlfn.XLOOKUP($G148,Structures,ContentDamages),,-1)+(BB148-MAX(IF(Depths&lt;BB148,Depths)))*(_xlfn.XLOOKUP(BB148,Depths,_xlfn.XLOOKUP($G148,Structures,ContentDamages),,1)-_xlfn.XLOOKUP(BB148,Depths,_xlfn.XLOOKUP($G148,Structures,ContentDamages),,-1))/(MIN(IF(Depths&gt;BB148,Depths))-MAX(IF(Depths&lt;BB148,Depths))))*$R148)</f>
        <v>#N/A</v>
      </c>
      <c r="BY148" s="183" t="e" cm="1">
        <f t="array" ref="BY148">IF(BC148="no inundation",0,(_xlfn.XLOOKUP(BC148,Depths,_xlfn.XLOOKUP($G148,Structures,ContentDamages),,-1)+(BC148-MAX(IF(Depths&lt;BC148,Depths)))*(_xlfn.XLOOKUP(BC148,Depths,_xlfn.XLOOKUP($G148,Structures,ContentDamages),,1)-_xlfn.XLOOKUP(BC148,Depths,_xlfn.XLOOKUP($G148,Structures,ContentDamages),,-1))/(MIN(IF(Depths&gt;BC148,Depths))-MAX(IF(Depths&lt;BC148,Depths))))*$R148)</f>
        <v>#N/A</v>
      </c>
      <c r="BZ148" s="181"/>
      <c r="CA148" s="182" t="e">
        <f t="shared" si="162"/>
        <v>#N/A</v>
      </c>
      <c r="CB148" s="183" t="e">
        <f t="shared" si="163"/>
        <v>#N/A</v>
      </c>
      <c r="CC148" s="183" t="e">
        <f t="shared" si="164"/>
        <v>#N/A</v>
      </c>
      <c r="CD148" s="183" t="e">
        <f t="shared" si="165"/>
        <v>#N/A</v>
      </c>
      <c r="CE148" s="183" t="e">
        <f t="shared" si="166"/>
        <v>#N/A</v>
      </c>
      <c r="CF148" s="183" t="e">
        <f t="shared" si="167"/>
        <v>#N/A</v>
      </c>
      <c r="CG148" s="183" t="e">
        <f t="shared" si="168"/>
        <v>#N/A</v>
      </c>
      <c r="CH148" s="183" t="e">
        <f t="shared" si="169"/>
        <v>#N/A</v>
      </c>
      <c r="CI148" s="183" t="e">
        <f t="shared" si="170"/>
        <v>#N/A</v>
      </c>
      <c r="CJ148" s="184" t="e">
        <f t="shared" si="171"/>
        <v>#N/A</v>
      </c>
      <c r="CK148" s="177"/>
    </row>
    <row r="149" spans="5:89" ht="16.5" customHeight="1" x14ac:dyDescent="0.35">
      <c r="E149" s="33"/>
      <c r="F149" s="35"/>
      <c r="G149" s="10" t="s">
        <v>200</v>
      </c>
      <c r="H149" s="11" t="s">
        <v>200</v>
      </c>
      <c r="I149" s="12"/>
      <c r="J149" s="14"/>
      <c r="K149" s="26"/>
      <c r="L149" s="12"/>
      <c r="M149" s="14"/>
      <c r="N149" s="138"/>
      <c r="O149" s="140"/>
      <c r="P149" s="195">
        <f t="shared" si="160"/>
        <v>0</v>
      </c>
      <c r="Q149" s="20" t="e">
        <f>_xlfn.XLOOKUP(G149,'Content to Structure Ratios'!$D$3:$D$55,'Content to Structure Ratios'!$E$3:$E$55)</f>
        <v>#N/A</v>
      </c>
      <c r="R149" s="183" t="e">
        <f t="shared" si="161"/>
        <v>#N/A</v>
      </c>
      <c r="S149" s="13"/>
      <c r="T149" s="14"/>
      <c r="U149" s="15"/>
      <c r="V149" s="179">
        <f t="shared" si="159"/>
        <v>0</v>
      </c>
      <c r="W149" s="192"/>
      <c r="X149" s="22"/>
      <c r="Y149" s="16"/>
      <c r="Z149" s="16"/>
      <c r="AA149" s="16"/>
      <c r="AB149" s="16"/>
      <c r="AC149" s="16"/>
      <c r="AD149" s="16"/>
      <c r="AE149" s="16"/>
      <c r="AF149" s="16"/>
      <c r="AG149" s="16"/>
      <c r="AH149" s="177"/>
      <c r="AI149" s="178">
        <f t="shared" ref="AI149:AI158" si="173">(X149-$S149)</f>
        <v>0</v>
      </c>
      <c r="AJ149" s="179">
        <f t="shared" si="172"/>
        <v>0</v>
      </c>
      <c r="AK149" s="179">
        <f t="shared" ref="AK149:AK158" si="174">(Z149-$S149)</f>
        <v>0</v>
      </c>
      <c r="AL149" s="179">
        <f t="shared" ref="AL149:AL158" si="175">(AA149-$S149)</f>
        <v>0</v>
      </c>
      <c r="AM149" s="179">
        <f t="shared" ref="AM149:AM158" si="176">(AB149-$S149)</f>
        <v>0</v>
      </c>
      <c r="AN149" s="179">
        <f t="shared" ref="AN149:AN158" si="177">(AC149-$S149)</f>
        <v>0</v>
      </c>
      <c r="AO149" s="179">
        <f t="shared" ref="AO149:AO158" si="178">(AD149-$S149)</f>
        <v>0</v>
      </c>
      <c r="AP149" s="179">
        <f t="shared" ref="AP149:AP158" si="179">(AE149-$S149)</f>
        <v>0</v>
      </c>
      <c r="AQ149" s="179">
        <f t="shared" ref="AQ149:AQ158" si="180">(AF149-$S149)</f>
        <v>0</v>
      </c>
      <c r="AR149" s="180">
        <f t="shared" ref="AR149:AR158" si="181">(AG149-$S149)</f>
        <v>0</v>
      </c>
      <c r="AS149" s="181"/>
      <c r="AT149" s="166">
        <f t="shared" ref="AT149:AT158" si="182">IF((X149-$S149)&lt;$U149,"no inundation",X149-$S149)</f>
        <v>0</v>
      </c>
      <c r="AU149" s="87">
        <f t="shared" ref="AU149:AU158" si="183">IF((Y149-$S149)&lt;$U149,"no inundation",Y149-$S149)</f>
        <v>0</v>
      </c>
      <c r="AV149" s="87">
        <f t="shared" ref="AV149:AV158" si="184">IF((Z149-$S149)&lt;$U149,"no inundation",Z149-$S149)</f>
        <v>0</v>
      </c>
      <c r="AW149" s="87">
        <f t="shared" ref="AW149:AW158" si="185">IF((AA149-$S149)&lt;$U149,"no inundation",AA149-$S149)</f>
        <v>0</v>
      </c>
      <c r="AX149" s="87">
        <f t="shared" ref="AX149:AX158" si="186">IF((AB149-$S149)&lt;$U149,"no inundation",AB149-$S149)</f>
        <v>0</v>
      </c>
      <c r="AY149" s="87">
        <f t="shared" ref="AY149:AY158" si="187">IF((AC149-$S149)&lt;$U149,"no inundation",AC149-$S149)</f>
        <v>0</v>
      </c>
      <c r="AZ149" s="87">
        <f t="shared" ref="AZ149:AZ158" si="188">IF((AD149-$S149)&lt;$U149,"no inundation",AD149-$S149)</f>
        <v>0</v>
      </c>
      <c r="BA149" s="87">
        <f t="shared" ref="BA149:BA158" si="189">IF((AE149-$S149)&lt;$U149,"no inundation",AE149-$S149)</f>
        <v>0</v>
      </c>
      <c r="BB149" s="87">
        <f t="shared" ref="BB149:BB158" si="190">IF((AF149-$S149)&lt;$U149,"no inundation",AF149-$S149)</f>
        <v>0</v>
      </c>
      <c r="BC149" s="157">
        <f t="shared" ref="BC149:BC158" si="191">IF((AG149-$S149)&lt;$U149,"no inundation",AG149-$S149)</f>
        <v>0</v>
      </c>
      <c r="BD149" s="177"/>
      <c r="BE149" s="182" t="e" cm="1">
        <f t="array" ref="BE149">IF(AT149="no inundation",0,(_xlfn.XLOOKUP(AT149,Depths,_xlfn.XLOOKUP($G149,Structures,StructureDamages),,-1)+(AT149-MAX(IF(Depths&lt;AT149,Depths)))*(_xlfn.XLOOKUP(AT149,Depths,_xlfn.XLOOKUP($G149,Structures,StructureDamages),,1)-_xlfn.XLOOKUP(AT149,Depths,_xlfn.XLOOKUP($G149,Structures,StructureDamages),,-1))/(MIN(IF(Depths&gt;AT149,Depths))-MAX(IF(Depths&lt;AT149,Depths))))*$P149)</f>
        <v>#N/A</v>
      </c>
      <c r="BF149" s="183" t="e" cm="1">
        <f t="array" ref="BF149">IF(AU149="no inundation",0,(_xlfn.XLOOKUP(AU149,Depths,_xlfn.XLOOKUP($G149,Structures,StructureDamages),,-1)+(AU149-MAX(IF(Depths&lt;AU149,Depths)))*(_xlfn.XLOOKUP(AU149,Depths,_xlfn.XLOOKUP($G149,Structures,StructureDamages),,1)-_xlfn.XLOOKUP(AU149,Depths,_xlfn.XLOOKUP($G149,Structures,StructureDamages),,-1))/(MIN(IF(Depths&gt;AU149,Depths))-MAX(IF(Depths&lt;AU149,Depths))))*$P149)</f>
        <v>#N/A</v>
      </c>
      <c r="BG149" s="183" t="e" cm="1">
        <f t="array" ref="BG149">IF(AV149="no inundation",0,(_xlfn.XLOOKUP(AV149,Depths,_xlfn.XLOOKUP($G149,Structures,StructureDamages),,-1)+(AV149-MAX(IF(Depths&lt;AV149,Depths)))*(_xlfn.XLOOKUP(AV149,Depths,_xlfn.XLOOKUP($G149,Structures,StructureDamages),,1)-_xlfn.XLOOKUP(AV149,Depths,_xlfn.XLOOKUP($G149,Structures,StructureDamages),,-1))/(MIN(IF(Depths&gt;AV149,Depths))-MAX(IF(Depths&lt;AV149,Depths))))*$P149)</f>
        <v>#N/A</v>
      </c>
      <c r="BH149" s="183" t="e" cm="1">
        <f t="array" ref="BH149">IF(AW149="no inundation",0,(_xlfn.XLOOKUP(AW149,Depths,_xlfn.XLOOKUP($G149,Structures,StructureDamages),,-1)+(AW149-MAX(IF(Depths&lt;AW149,Depths)))*(_xlfn.XLOOKUP(AW149,Depths,_xlfn.XLOOKUP($G149,Structures,StructureDamages),,1)-_xlfn.XLOOKUP(AW149,Depths,_xlfn.XLOOKUP($G149,Structures,StructureDamages),,-1))/(MIN(IF(Depths&gt;AW149,Depths))-MAX(IF(Depths&lt;AW149,Depths))))*$P149)</f>
        <v>#N/A</v>
      </c>
      <c r="BI149" s="183" t="e" cm="1">
        <f t="array" ref="BI149">IF(AX149="no inundation",0,(_xlfn.XLOOKUP(AX149,Depths,_xlfn.XLOOKUP($G149,Structures,StructureDamages),,-1)+(AX149-MAX(IF(Depths&lt;AX149,Depths)))*(_xlfn.XLOOKUP(AX149,Depths,_xlfn.XLOOKUP($G149,Structures,StructureDamages),,1)-_xlfn.XLOOKUP(AX149,Depths,_xlfn.XLOOKUP($G149,Structures,StructureDamages),,-1))/(MIN(IF(Depths&gt;AX149,Depths))-MAX(IF(Depths&lt;AX149,Depths))))*$P149)</f>
        <v>#N/A</v>
      </c>
      <c r="BJ149" s="183" t="e" cm="1">
        <f t="array" ref="BJ149">IF(AY149="no inundation",0,(_xlfn.XLOOKUP(AY149,Depths,_xlfn.XLOOKUP($G149,Structures,StructureDamages),,-1)+(AY149-MAX(IF(Depths&lt;AY149,Depths)))*(_xlfn.XLOOKUP(AY149,Depths,_xlfn.XLOOKUP($G149,Structures,StructureDamages),,1)-_xlfn.XLOOKUP(AY149,Depths,_xlfn.XLOOKUP($G149,Structures,StructureDamages),,-1))/(MIN(IF(Depths&gt;AY149,Depths))-MAX(IF(Depths&lt;AY149,Depths))))*$P149)</f>
        <v>#N/A</v>
      </c>
      <c r="BK149" s="183" t="e" cm="1">
        <f t="array" ref="BK149">IF(AZ149="no inundation",0,(_xlfn.XLOOKUP(AZ149,Depths,_xlfn.XLOOKUP($G149,Structures,StructureDamages),,-1)+(AZ149-MAX(IF(Depths&lt;AZ149,Depths)))*(_xlfn.XLOOKUP(AZ149,Depths,_xlfn.XLOOKUP($G149,Structures,StructureDamages),,1)-_xlfn.XLOOKUP(AZ149,Depths,_xlfn.XLOOKUP($G149,Structures,StructureDamages),,-1))/(MIN(IF(Depths&gt;AZ149,Depths))-MAX(IF(Depths&lt;AZ149,Depths))))*$P149)</f>
        <v>#N/A</v>
      </c>
      <c r="BL149" s="183" t="e" cm="1">
        <f t="array" ref="BL149">IF(BA149="no inundation",0,(_xlfn.XLOOKUP(BA149,Depths,_xlfn.XLOOKUP($G149,Structures,StructureDamages),,-1)+(BA149-MAX(IF(Depths&lt;BA149,Depths)))*(_xlfn.XLOOKUP(BA149,Depths,_xlfn.XLOOKUP($G149,Structures,StructureDamages),,1)-_xlfn.XLOOKUP(BA149,Depths,_xlfn.XLOOKUP($G149,Structures,StructureDamages),,-1))/(MIN(IF(Depths&gt;BA149,Depths))-MAX(IF(Depths&lt;BA149,Depths))))*$P149)</f>
        <v>#N/A</v>
      </c>
      <c r="BM149" s="183" t="e" cm="1">
        <f t="array" ref="BM149">IF(BB149="no inundation",0,(_xlfn.XLOOKUP(BB149,Depths,_xlfn.XLOOKUP($G149,Structures,StructureDamages),,-1)+(BB149-MAX(IF(Depths&lt;BB149,Depths)))*(_xlfn.XLOOKUP(BB149,Depths,_xlfn.XLOOKUP($G149,Structures,StructureDamages),,1)-_xlfn.XLOOKUP(BB149,Depths,_xlfn.XLOOKUP($G149,Structures,StructureDamages),,-1))/(MIN(IF(Depths&gt;BB149,Depths))-MAX(IF(Depths&lt;BB149,Depths))))*$P149)</f>
        <v>#N/A</v>
      </c>
      <c r="BN149" s="184" t="e" cm="1">
        <f t="array" ref="BN149">IF(BC149="no inundation",0,(_xlfn.XLOOKUP(BC149,Depths,_xlfn.XLOOKUP($G149,Structures,StructureDamages),,-1)+(BC149-MAX(IF(Depths&lt;BC149,Depths)))*(_xlfn.XLOOKUP(BC149,Depths,_xlfn.XLOOKUP($G149,Structures,StructureDamages),,1)-_xlfn.XLOOKUP(BC149,Depths,_xlfn.XLOOKUP($G149,Structures,StructureDamages),,-1))/(MIN(IF(Depths&gt;BC149,Depths))-MAX(IF(Depths&lt;BC149,Depths))))*$P149)</f>
        <v>#N/A</v>
      </c>
      <c r="BO149" s="185"/>
      <c r="BP149" s="182" t="e" cm="1">
        <f t="array" ref="BP149">IF(AT149="no inundation",0,(_xlfn.XLOOKUP(AT149,Depths,_xlfn.XLOOKUP($G149,Structures,ContentDamages),,-1)+(AT149-MAX(IF(Depths&lt;AT149,Depths)))*(_xlfn.XLOOKUP(AT149,Depths,_xlfn.XLOOKUP($G149,Structures,ContentDamages),,1)-_xlfn.XLOOKUP(AT149,Depths,_xlfn.XLOOKUP($G149,Structures,ContentDamages),,-1))/(MIN(IF(Depths&gt;AT149,Depths))-MAX(IF(Depths&lt;AT149,Depths))))*$R149)</f>
        <v>#N/A</v>
      </c>
      <c r="BQ149" s="183" t="e" cm="1">
        <f t="array" ref="BQ149">IF(AU149="no inundation",0,(_xlfn.XLOOKUP(AU149,Depths,_xlfn.XLOOKUP($G149,Structures,ContentDamages),,-1)+(AU149-MAX(IF(Depths&lt;AU149,Depths)))*(_xlfn.XLOOKUP(AU149,Depths,_xlfn.XLOOKUP($G149,Structures,ContentDamages),,1)-_xlfn.XLOOKUP(AU149,Depths,_xlfn.XLOOKUP($G149,Structures,ContentDamages),,-1))/(MIN(IF(Depths&gt;AU149,Depths))-MAX(IF(Depths&lt;AU149,Depths))))*$R149)</f>
        <v>#N/A</v>
      </c>
      <c r="BR149" s="183" t="e" cm="1">
        <f t="array" ref="BR149">IF(AV149="no inundation",0,(_xlfn.XLOOKUP(AV149,Depths,_xlfn.XLOOKUP($G149,Structures,ContentDamages),,-1)+(AV149-MAX(IF(Depths&lt;AV149,Depths)))*(_xlfn.XLOOKUP(AV149,Depths,_xlfn.XLOOKUP($G149,Structures,ContentDamages),,1)-_xlfn.XLOOKUP(AV149,Depths,_xlfn.XLOOKUP($G149,Structures,ContentDamages),,-1))/(MIN(IF(Depths&gt;AV149,Depths))-MAX(IF(Depths&lt;AV149,Depths))))*$R149)</f>
        <v>#N/A</v>
      </c>
      <c r="BS149" s="183" t="e" cm="1">
        <f t="array" ref="BS149">IF(AW149="no inundation",0,(_xlfn.XLOOKUP(AW149,Depths,_xlfn.XLOOKUP($G149,Structures,ContentDamages),,-1)+(AW149-MAX(IF(Depths&lt;AW149,Depths)))*(_xlfn.XLOOKUP(AW149,Depths,_xlfn.XLOOKUP($G149,Structures,ContentDamages),,1)-_xlfn.XLOOKUP(AW149,Depths,_xlfn.XLOOKUP($G149,Structures,ContentDamages),,-1))/(MIN(IF(Depths&gt;AW149,Depths))-MAX(IF(Depths&lt;AW149,Depths))))*$R149)</f>
        <v>#N/A</v>
      </c>
      <c r="BT149" s="183" t="e" cm="1">
        <f t="array" ref="BT149">IF(AX149="no inundation",0,(_xlfn.XLOOKUP(AX149,Depths,_xlfn.XLOOKUP($G149,Structures,ContentDamages),,-1)+(AX149-MAX(IF(Depths&lt;AX149,Depths)))*(_xlfn.XLOOKUP(AX149,Depths,_xlfn.XLOOKUP($G149,Structures,ContentDamages),,1)-_xlfn.XLOOKUP(AX149,Depths,_xlfn.XLOOKUP($G149,Structures,ContentDamages),,-1))/(MIN(IF(Depths&gt;AX149,Depths))-MAX(IF(Depths&lt;AX149,Depths))))*$R149)</f>
        <v>#N/A</v>
      </c>
      <c r="BU149" s="183" t="e" cm="1">
        <f t="array" ref="BU149">IF(AY149="no inundation",0,(_xlfn.XLOOKUP(AY149,Depths,_xlfn.XLOOKUP($G149,Structures,ContentDamages),,-1)+(AY149-MAX(IF(Depths&lt;AY149,Depths)))*(_xlfn.XLOOKUP(AY149,Depths,_xlfn.XLOOKUP($G149,Structures,ContentDamages),,1)-_xlfn.XLOOKUP(AY149,Depths,_xlfn.XLOOKUP($G149,Structures,ContentDamages),,-1))/(MIN(IF(Depths&gt;AY149,Depths))-MAX(IF(Depths&lt;AY149,Depths))))*$R149)</f>
        <v>#N/A</v>
      </c>
      <c r="BV149" s="183" t="e" cm="1">
        <f t="array" ref="BV149">IF(AZ149="no inundation",0,(_xlfn.XLOOKUP(AZ149,Depths,_xlfn.XLOOKUP($G149,Structures,ContentDamages),,-1)+(AZ149-MAX(IF(Depths&lt;AZ149,Depths)))*(_xlfn.XLOOKUP(AZ149,Depths,_xlfn.XLOOKUP($G149,Structures,ContentDamages),,1)-_xlfn.XLOOKUP(AZ149,Depths,_xlfn.XLOOKUP($G149,Structures,ContentDamages),,-1))/(MIN(IF(Depths&gt;AZ149,Depths))-MAX(IF(Depths&lt;AZ149,Depths))))*$R149)</f>
        <v>#N/A</v>
      </c>
      <c r="BW149" s="183" t="e" cm="1">
        <f t="array" ref="BW149">IF(BA149="no inundation",0,(_xlfn.XLOOKUP(BA149,Depths,_xlfn.XLOOKUP($G149,Structures,ContentDamages),,-1)+(BA149-MAX(IF(Depths&lt;BA149,Depths)))*(_xlfn.XLOOKUP(BA149,Depths,_xlfn.XLOOKUP($G149,Structures,ContentDamages),,1)-_xlfn.XLOOKUP(BA149,Depths,_xlfn.XLOOKUP($G149,Structures,ContentDamages),,-1))/(MIN(IF(Depths&gt;BA149,Depths))-MAX(IF(Depths&lt;BA149,Depths))))*$R149)</f>
        <v>#N/A</v>
      </c>
      <c r="BX149" s="183" t="e" cm="1">
        <f t="array" ref="BX149">IF(BB149="no inundation",0,(_xlfn.XLOOKUP(BB149,Depths,_xlfn.XLOOKUP($G149,Structures,ContentDamages),,-1)+(BB149-MAX(IF(Depths&lt;BB149,Depths)))*(_xlfn.XLOOKUP(BB149,Depths,_xlfn.XLOOKUP($G149,Structures,ContentDamages),,1)-_xlfn.XLOOKUP(BB149,Depths,_xlfn.XLOOKUP($G149,Structures,ContentDamages),,-1))/(MIN(IF(Depths&gt;BB149,Depths))-MAX(IF(Depths&lt;BB149,Depths))))*$R149)</f>
        <v>#N/A</v>
      </c>
      <c r="BY149" s="183" t="e" cm="1">
        <f t="array" ref="BY149">IF(BC149="no inundation",0,(_xlfn.XLOOKUP(BC149,Depths,_xlfn.XLOOKUP($G149,Structures,ContentDamages),,-1)+(BC149-MAX(IF(Depths&lt;BC149,Depths)))*(_xlfn.XLOOKUP(BC149,Depths,_xlfn.XLOOKUP($G149,Structures,ContentDamages),,1)-_xlfn.XLOOKUP(BC149,Depths,_xlfn.XLOOKUP($G149,Structures,ContentDamages),,-1))/(MIN(IF(Depths&gt;BC149,Depths))-MAX(IF(Depths&lt;BC149,Depths))))*$R149)</f>
        <v>#N/A</v>
      </c>
      <c r="BZ149" s="181"/>
      <c r="CA149" s="182" t="e">
        <f t="shared" si="162"/>
        <v>#N/A</v>
      </c>
      <c r="CB149" s="183" t="e">
        <f t="shared" si="163"/>
        <v>#N/A</v>
      </c>
      <c r="CC149" s="183" t="e">
        <f t="shared" si="164"/>
        <v>#N/A</v>
      </c>
      <c r="CD149" s="183" t="e">
        <f t="shared" si="165"/>
        <v>#N/A</v>
      </c>
      <c r="CE149" s="183" t="e">
        <f t="shared" si="166"/>
        <v>#N/A</v>
      </c>
      <c r="CF149" s="183" t="e">
        <f t="shared" si="167"/>
        <v>#N/A</v>
      </c>
      <c r="CG149" s="183" t="e">
        <f t="shared" si="168"/>
        <v>#N/A</v>
      </c>
      <c r="CH149" s="183" t="e">
        <f t="shared" si="169"/>
        <v>#N/A</v>
      </c>
      <c r="CI149" s="183" t="e">
        <f t="shared" si="170"/>
        <v>#N/A</v>
      </c>
      <c r="CJ149" s="184" t="e">
        <f t="shared" si="171"/>
        <v>#N/A</v>
      </c>
      <c r="CK149" s="177"/>
    </row>
    <row r="150" spans="5:89" ht="16.5" customHeight="1" x14ac:dyDescent="0.35">
      <c r="E150" s="33"/>
      <c r="F150" s="35"/>
      <c r="G150" s="10" t="s">
        <v>200</v>
      </c>
      <c r="H150" s="11" t="s">
        <v>200</v>
      </c>
      <c r="I150" s="12"/>
      <c r="J150" s="14"/>
      <c r="K150" s="26"/>
      <c r="L150" s="12"/>
      <c r="M150" s="14"/>
      <c r="N150" s="138"/>
      <c r="O150" s="140"/>
      <c r="P150" s="195">
        <f t="shared" si="160"/>
        <v>0</v>
      </c>
      <c r="Q150" s="20" t="e">
        <f>_xlfn.XLOOKUP(G150,'Content to Structure Ratios'!$D$3:$D$55,'Content to Structure Ratios'!$E$3:$E$55)</f>
        <v>#N/A</v>
      </c>
      <c r="R150" s="183" t="e">
        <f t="shared" si="161"/>
        <v>#N/A</v>
      </c>
      <c r="S150" s="13"/>
      <c r="T150" s="14"/>
      <c r="U150" s="15"/>
      <c r="V150" s="179">
        <f t="shared" si="159"/>
        <v>0</v>
      </c>
      <c r="W150" s="192"/>
      <c r="X150" s="22"/>
      <c r="Y150" s="16"/>
      <c r="Z150" s="16"/>
      <c r="AA150" s="16"/>
      <c r="AB150" s="16"/>
      <c r="AC150" s="16"/>
      <c r="AD150" s="16"/>
      <c r="AE150" s="16"/>
      <c r="AF150" s="16"/>
      <c r="AG150" s="16"/>
      <c r="AH150" s="177"/>
      <c r="AI150" s="178">
        <f t="shared" si="173"/>
        <v>0</v>
      </c>
      <c r="AJ150" s="179">
        <f t="shared" si="172"/>
        <v>0</v>
      </c>
      <c r="AK150" s="179">
        <f t="shared" si="174"/>
        <v>0</v>
      </c>
      <c r="AL150" s="179">
        <f t="shared" si="175"/>
        <v>0</v>
      </c>
      <c r="AM150" s="179">
        <f t="shared" si="176"/>
        <v>0</v>
      </c>
      <c r="AN150" s="179">
        <f t="shared" si="177"/>
        <v>0</v>
      </c>
      <c r="AO150" s="179">
        <f t="shared" si="178"/>
        <v>0</v>
      </c>
      <c r="AP150" s="179">
        <f t="shared" si="179"/>
        <v>0</v>
      </c>
      <c r="AQ150" s="179">
        <f t="shared" si="180"/>
        <v>0</v>
      </c>
      <c r="AR150" s="180">
        <f t="shared" si="181"/>
        <v>0</v>
      </c>
      <c r="AS150" s="181"/>
      <c r="AT150" s="166">
        <f t="shared" si="182"/>
        <v>0</v>
      </c>
      <c r="AU150" s="87">
        <f t="shared" si="183"/>
        <v>0</v>
      </c>
      <c r="AV150" s="87">
        <f t="shared" si="184"/>
        <v>0</v>
      </c>
      <c r="AW150" s="87">
        <f t="shared" si="185"/>
        <v>0</v>
      </c>
      <c r="AX150" s="87">
        <f t="shared" si="186"/>
        <v>0</v>
      </c>
      <c r="AY150" s="87">
        <f t="shared" si="187"/>
        <v>0</v>
      </c>
      <c r="AZ150" s="87">
        <f t="shared" si="188"/>
        <v>0</v>
      </c>
      <c r="BA150" s="87">
        <f t="shared" si="189"/>
        <v>0</v>
      </c>
      <c r="BB150" s="87">
        <f t="shared" si="190"/>
        <v>0</v>
      </c>
      <c r="BC150" s="157">
        <f t="shared" si="191"/>
        <v>0</v>
      </c>
      <c r="BD150" s="177"/>
      <c r="BE150" s="182" t="e" cm="1">
        <f t="array" ref="BE150">IF(AT150="no inundation",0,(_xlfn.XLOOKUP(AT150,Depths,_xlfn.XLOOKUP($G150,Structures,StructureDamages),,-1)+(AT150-MAX(IF(Depths&lt;AT150,Depths)))*(_xlfn.XLOOKUP(AT150,Depths,_xlfn.XLOOKUP($G150,Structures,StructureDamages),,1)-_xlfn.XLOOKUP(AT150,Depths,_xlfn.XLOOKUP($G150,Structures,StructureDamages),,-1))/(MIN(IF(Depths&gt;AT150,Depths))-MAX(IF(Depths&lt;AT150,Depths))))*$P150)</f>
        <v>#N/A</v>
      </c>
      <c r="BF150" s="183" t="e" cm="1">
        <f t="array" ref="BF150">IF(AU150="no inundation",0,(_xlfn.XLOOKUP(AU150,Depths,_xlfn.XLOOKUP($G150,Structures,StructureDamages),,-1)+(AU150-MAX(IF(Depths&lt;AU150,Depths)))*(_xlfn.XLOOKUP(AU150,Depths,_xlfn.XLOOKUP($G150,Structures,StructureDamages),,1)-_xlfn.XLOOKUP(AU150,Depths,_xlfn.XLOOKUP($G150,Structures,StructureDamages),,-1))/(MIN(IF(Depths&gt;AU150,Depths))-MAX(IF(Depths&lt;AU150,Depths))))*$P150)</f>
        <v>#N/A</v>
      </c>
      <c r="BG150" s="183" t="e" cm="1">
        <f t="array" ref="BG150">IF(AV150="no inundation",0,(_xlfn.XLOOKUP(AV150,Depths,_xlfn.XLOOKUP($G150,Structures,StructureDamages),,-1)+(AV150-MAX(IF(Depths&lt;AV150,Depths)))*(_xlfn.XLOOKUP(AV150,Depths,_xlfn.XLOOKUP($G150,Structures,StructureDamages),,1)-_xlfn.XLOOKUP(AV150,Depths,_xlfn.XLOOKUP($G150,Structures,StructureDamages),,-1))/(MIN(IF(Depths&gt;AV150,Depths))-MAX(IF(Depths&lt;AV150,Depths))))*$P150)</f>
        <v>#N/A</v>
      </c>
      <c r="BH150" s="183" t="e" cm="1">
        <f t="array" ref="BH150">IF(AW150="no inundation",0,(_xlfn.XLOOKUP(AW150,Depths,_xlfn.XLOOKUP($G150,Structures,StructureDamages),,-1)+(AW150-MAX(IF(Depths&lt;AW150,Depths)))*(_xlfn.XLOOKUP(AW150,Depths,_xlfn.XLOOKUP($G150,Structures,StructureDamages),,1)-_xlfn.XLOOKUP(AW150,Depths,_xlfn.XLOOKUP($G150,Structures,StructureDamages),,-1))/(MIN(IF(Depths&gt;AW150,Depths))-MAX(IF(Depths&lt;AW150,Depths))))*$P150)</f>
        <v>#N/A</v>
      </c>
      <c r="BI150" s="183" t="e" cm="1">
        <f t="array" ref="BI150">IF(AX150="no inundation",0,(_xlfn.XLOOKUP(AX150,Depths,_xlfn.XLOOKUP($G150,Structures,StructureDamages),,-1)+(AX150-MAX(IF(Depths&lt;AX150,Depths)))*(_xlfn.XLOOKUP(AX150,Depths,_xlfn.XLOOKUP($G150,Structures,StructureDamages),,1)-_xlfn.XLOOKUP(AX150,Depths,_xlfn.XLOOKUP($G150,Structures,StructureDamages),,-1))/(MIN(IF(Depths&gt;AX150,Depths))-MAX(IF(Depths&lt;AX150,Depths))))*$P150)</f>
        <v>#N/A</v>
      </c>
      <c r="BJ150" s="183" t="e" cm="1">
        <f t="array" ref="BJ150">IF(AY150="no inundation",0,(_xlfn.XLOOKUP(AY150,Depths,_xlfn.XLOOKUP($G150,Structures,StructureDamages),,-1)+(AY150-MAX(IF(Depths&lt;AY150,Depths)))*(_xlfn.XLOOKUP(AY150,Depths,_xlfn.XLOOKUP($G150,Structures,StructureDamages),,1)-_xlfn.XLOOKUP(AY150,Depths,_xlfn.XLOOKUP($G150,Structures,StructureDamages),,-1))/(MIN(IF(Depths&gt;AY150,Depths))-MAX(IF(Depths&lt;AY150,Depths))))*$P150)</f>
        <v>#N/A</v>
      </c>
      <c r="BK150" s="183" t="e" cm="1">
        <f t="array" ref="BK150">IF(AZ150="no inundation",0,(_xlfn.XLOOKUP(AZ150,Depths,_xlfn.XLOOKUP($G150,Structures,StructureDamages),,-1)+(AZ150-MAX(IF(Depths&lt;AZ150,Depths)))*(_xlfn.XLOOKUP(AZ150,Depths,_xlfn.XLOOKUP($G150,Structures,StructureDamages),,1)-_xlfn.XLOOKUP(AZ150,Depths,_xlfn.XLOOKUP($G150,Structures,StructureDamages),,-1))/(MIN(IF(Depths&gt;AZ150,Depths))-MAX(IF(Depths&lt;AZ150,Depths))))*$P150)</f>
        <v>#N/A</v>
      </c>
      <c r="BL150" s="183" t="e" cm="1">
        <f t="array" ref="BL150">IF(BA150="no inundation",0,(_xlfn.XLOOKUP(BA150,Depths,_xlfn.XLOOKUP($G150,Structures,StructureDamages),,-1)+(BA150-MAX(IF(Depths&lt;BA150,Depths)))*(_xlfn.XLOOKUP(BA150,Depths,_xlfn.XLOOKUP($G150,Structures,StructureDamages),,1)-_xlfn.XLOOKUP(BA150,Depths,_xlfn.XLOOKUP($G150,Structures,StructureDamages),,-1))/(MIN(IF(Depths&gt;BA150,Depths))-MAX(IF(Depths&lt;BA150,Depths))))*$P150)</f>
        <v>#N/A</v>
      </c>
      <c r="BM150" s="183" t="e" cm="1">
        <f t="array" ref="BM150">IF(BB150="no inundation",0,(_xlfn.XLOOKUP(BB150,Depths,_xlfn.XLOOKUP($G150,Structures,StructureDamages),,-1)+(BB150-MAX(IF(Depths&lt;BB150,Depths)))*(_xlfn.XLOOKUP(BB150,Depths,_xlfn.XLOOKUP($G150,Structures,StructureDamages),,1)-_xlfn.XLOOKUP(BB150,Depths,_xlfn.XLOOKUP($G150,Structures,StructureDamages),,-1))/(MIN(IF(Depths&gt;BB150,Depths))-MAX(IF(Depths&lt;BB150,Depths))))*$P150)</f>
        <v>#N/A</v>
      </c>
      <c r="BN150" s="184" t="e" cm="1">
        <f t="array" ref="BN150">IF(BC150="no inundation",0,(_xlfn.XLOOKUP(BC150,Depths,_xlfn.XLOOKUP($G150,Structures,StructureDamages),,-1)+(BC150-MAX(IF(Depths&lt;BC150,Depths)))*(_xlfn.XLOOKUP(BC150,Depths,_xlfn.XLOOKUP($G150,Structures,StructureDamages),,1)-_xlfn.XLOOKUP(BC150,Depths,_xlfn.XLOOKUP($G150,Structures,StructureDamages),,-1))/(MIN(IF(Depths&gt;BC150,Depths))-MAX(IF(Depths&lt;BC150,Depths))))*$P150)</f>
        <v>#N/A</v>
      </c>
      <c r="BO150" s="185"/>
      <c r="BP150" s="182" t="e" cm="1">
        <f t="array" ref="BP150">IF(AT150="no inundation",0,(_xlfn.XLOOKUP(AT150,Depths,_xlfn.XLOOKUP($G150,Structures,ContentDamages),,-1)+(AT150-MAX(IF(Depths&lt;AT150,Depths)))*(_xlfn.XLOOKUP(AT150,Depths,_xlfn.XLOOKUP($G150,Structures,ContentDamages),,1)-_xlfn.XLOOKUP(AT150,Depths,_xlfn.XLOOKUP($G150,Structures,ContentDamages),,-1))/(MIN(IF(Depths&gt;AT150,Depths))-MAX(IF(Depths&lt;AT150,Depths))))*$R150)</f>
        <v>#N/A</v>
      </c>
      <c r="BQ150" s="183" t="e" cm="1">
        <f t="array" ref="BQ150">IF(AU150="no inundation",0,(_xlfn.XLOOKUP(AU150,Depths,_xlfn.XLOOKUP($G150,Structures,ContentDamages),,-1)+(AU150-MAX(IF(Depths&lt;AU150,Depths)))*(_xlfn.XLOOKUP(AU150,Depths,_xlfn.XLOOKUP($G150,Structures,ContentDamages),,1)-_xlfn.XLOOKUP(AU150,Depths,_xlfn.XLOOKUP($G150,Structures,ContentDamages),,-1))/(MIN(IF(Depths&gt;AU150,Depths))-MAX(IF(Depths&lt;AU150,Depths))))*$R150)</f>
        <v>#N/A</v>
      </c>
      <c r="BR150" s="183" t="e" cm="1">
        <f t="array" ref="BR150">IF(AV150="no inundation",0,(_xlfn.XLOOKUP(AV150,Depths,_xlfn.XLOOKUP($G150,Structures,ContentDamages),,-1)+(AV150-MAX(IF(Depths&lt;AV150,Depths)))*(_xlfn.XLOOKUP(AV150,Depths,_xlfn.XLOOKUP($G150,Structures,ContentDamages),,1)-_xlfn.XLOOKUP(AV150,Depths,_xlfn.XLOOKUP($G150,Structures,ContentDamages),,-1))/(MIN(IF(Depths&gt;AV150,Depths))-MAX(IF(Depths&lt;AV150,Depths))))*$R150)</f>
        <v>#N/A</v>
      </c>
      <c r="BS150" s="183" t="e" cm="1">
        <f t="array" ref="BS150">IF(AW150="no inundation",0,(_xlfn.XLOOKUP(AW150,Depths,_xlfn.XLOOKUP($G150,Structures,ContentDamages),,-1)+(AW150-MAX(IF(Depths&lt;AW150,Depths)))*(_xlfn.XLOOKUP(AW150,Depths,_xlfn.XLOOKUP($G150,Structures,ContentDamages),,1)-_xlfn.XLOOKUP(AW150,Depths,_xlfn.XLOOKUP($G150,Structures,ContentDamages),,-1))/(MIN(IF(Depths&gt;AW150,Depths))-MAX(IF(Depths&lt;AW150,Depths))))*$R150)</f>
        <v>#N/A</v>
      </c>
      <c r="BT150" s="183" t="e" cm="1">
        <f t="array" ref="BT150">IF(AX150="no inundation",0,(_xlfn.XLOOKUP(AX150,Depths,_xlfn.XLOOKUP($G150,Structures,ContentDamages),,-1)+(AX150-MAX(IF(Depths&lt;AX150,Depths)))*(_xlfn.XLOOKUP(AX150,Depths,_xlfn.XLOOKUP($G150,Structures,ContentDamages),,1)-_xlfn.XLOOKUP(AX150,Depths,_xlfn.XLOOKUP($G150,Structures,ContentDamages),,-1))/(MIN(IF(Depths&gt;AX150,Depths))-MAX(IF(Depths&lt;AX150,Depths))))*$R150)</f>
        <v>#N/A</v>
      </c>
      <c r="BU150" s="183" t="e" cm="1">
        <f t="array" ref="BU150">IF(AY150="no inundation",0,(_xlfn.XLOOKUP(AY150,Depths,_xlfn.XLOOKUP($G150,Structures,ContentDamages),,-1)+(AY150-MAX(IF(Depths&lt;AY150,Depths)))*(_xlfn.XLOOKUP(AY150,Depths,_xlfn.XLOOKUP($G150,Structures,ContentDamages),,1)-_xlfn.XLOOKUP(AY150,Depths,_xlfn.XLOOKUP($G150,Structures,ContentDamages),,-1))/(MIN(IF(Depths&gt;AY150,Depths))-MAX(IF(Depths&lt;AY150,Depths))))*$R150)</f>
        <v>#N/A</v>
      </c>
      <c r="BV150" s="183" t="e" cm="1">
        <f t="array" ref="BV150">IF(AZ150="no inundation",0,(_xlfn.XLOOKUP(AZ150,Depths,_xlfn.XLOOKUP($G150,Structures,ContentDamages),,-1)+(AZ150-MAX(IF(Depths&lt;AZ150,Depths)))*(_xlfn.XLOOKUP(AZ150,Depths,_xlfn.XLOOKUP($G150,Structures,ContentDamages),,1)-_xlfn.XLOOKUP(AZ150,Depths,_xlfn.XLOOKUP($G150,Structures,ContentDamages),,-1))/(MIN(IF(Depths&gt;AZ150,Depths))-MAX(IF(Depths&lt;AZ150,Depths))))*$R150)</f>
        <v>#N/A</v>
      </c>
      <c r="BW150" s="183" t="e" cm="1">
        <f t="array" ref="BW150">IF(BA150="no inundation",0,(_xlfn.XLOOKUP(BA150,Depths,_xlfn.XLOOKUP($G150,Structures,ContentDamages),,-1)+(BA150-MAX(IF(Depths&lt;BA150,Depths)))*(_xlfn.XLOOKUP(BA150,Depths,_xlfn.XLOOKUP($G150,Structures,ContentDamages),,1)-_xlfn.XLOOKUP(BA150,Depths,_xlfn.XLOOKUP($G150,Structures,ContentDamages),,-1))/(MIN(IF(Depths&gt;BA150,Depths))-MAX(IF(Depths&lt;BA150,Depths))))*$R150)</f>
        <v>#N/A</v>
      </c>
      <c r="BX150" s="183" t="e" cm="1">
        <f t="array" ref="BX150">IF(BB150="no inundation",0,(_xlfn.XLOOKUP(BB150,Depths,_xlfn.XLOOKUP($G150,Structures,ContentDamages),,-1)+(BB150-MAX(IF(Depths&lt;BB150,Depths)))*(_xlfn.XLOOKUP(BB150,Depths,_xlfn.XLOOKUP($G150,Structures,ContentDamages),,1)-_xlfn.XLOOKUP(BB150,Depths,_xlfn.XLOOKUP($G150,Structures,ContentDamages),,-1))/(MIN(IF(Depths&gt;BB150,Depths))-MAX(IF(Depths&lt;BB150,Depths))))*$R150)</f>
        <v>#N/A</v>
      </c>
      <c r="BY150" s="183" t="e" cm="1">
        <f t="array" ref="BY150">IF(BC150="no inundation",0,(_xlfn.XLOOKUP(BC150,Depths,_xlfn.XLOOKUP($G150,Structures,ContentDamages),,-1)+(BC150-MAX(IF(Depths&lt;BC150,Depths)))*(_xlfn.XLOOKUP(BC150,Depths,_xlfn.XLOOKUP($G150,Structures,ContentDamages),,1)-_xlfn.XLOOKUP(BC150,Depths,_xlfn.XLOOKUP($G150,Structures,ContentDamages),,-1))/(MIN(IF(Depths&gt;BC150,Depths))-MAX(IF(Depths&lt;BC150,Depths))))*$R150)</f>
        <v>#N/A</v>
      </c>
      <c r="BZ150" s="181"/>
      <c r="CA150" s="182" t="e">
        <f t="shared" si="162"/>
        <v>#N/A</v>
      </c>
      <c r="CB150" s="183" t="e">
        <f t="shared" si="163"/>
        <v>#N/A</v>
      </c>
      <c r="CC150" s="183" t="e">
        <f t="shared" si="164"/>
        <v>#N/A</v>
      </c>
      <c r="CD150" s="183" t="e">
        <f t="shared" si="165"/>
        <v>#N/A</v>
      </c>
      <c r="CE150" s="183" t="e">
        <f t="shared" si="166"/>
        <v>#N/A</v>
      </c>
      <c r="CF150" s="183" t="e">
        <f t="shared" si="167"/>
        <v>#N/A</v>
      </c>
      <c r="CG150" s="183" t="e">
        <f t="shared" si="168"/>
        <v>#N/A</v>
      </c>
      <c r="CH150" s="183" t="e">
        <f t="shared" si="169"/>
        <v>#N/A</v>
      </c>
      <c r="CI150" s="183" t="e">
        <f t="shared" si="170"/>
        <v>#N/A</v>
      </c>
      <c r="CJ150" s="184" t="e">
        <f t="shared" si="171"/>
        <v>#N/A</v>
      </c>
      <c r="CK150" s="177"/>
    </row>
    <row r="151" spans="5:89" ht="16.5" customHeight="1" x14ac:dyDescent="0.35">
      <c r="E151" s="33"/>
      <c r="F151" s="35"/>
      <c r="G151" s="10" t="s">
        <v>200</v>
      </c>
      <c r="H151" s="11" t="s">
        <v>200</v>
      </c>
      <c r="I151" s="12"/>
      <c r="J151" s="14"/>
      <c r="K151" s="26"/>
      <c r="L151" s="12"/>
      <c r="M151" s="14"/>
      <c r="N151" s="138"/>
      <c r="O151" s="140"/>
      <c r="P151" s="195">
        <f t="shared" si="160"/>
        <v>0</v>
      </c>
      <c r="Q151" s="20" t="e">
        <f>_xlfn.XLOOKUP(G151,'Content to Structure Ratios'!$D$3:$D$55,'Content to Structure Ratios'!$E$3:$E$55)</f>
        <v>#N/A</v>
      </c>
      <c r="R151" s="183" t="e">
        <f t="shared" si="161"/>
        <v>#N/A</v>
      </c>
      <c r="S151" s="13"/>
      <c r="T151" s="14"/>
      <c r="U151" s="15"/>
      <c r="V151" s="179">
        <f t="shared" si="159"/>
        <v>0</v>
      </c>
      <c r="W151" s="192"/>
      <c r="X151" s="22"/>
      <c r="Y151" s="16"/>
      <c r="Z151" s="16"/>
      <c r="AA151" s="16"/>
      <c r="AB151" s="16"/>
      <c r="AC151" s="16"/>
      <c r="AD151" s="16"/>
      <c r="AE151" s="16"/>
      <c r="AF151" s="16"/>
      <c r="AG151" s="16"/>
      <c r="AH151" s="177"/>
      <c r="AI151" s="178">
        <f t="shared" si="173"/>
        <v>0</v>
      </c>
      <c r="AJ151" s="179">
        <f t="shared" si="172"/>
        <v>0</v>
      </c>
      <c r="AK151" s="179">
        <f t="shared" si="174"/>
        <v>0</v>
      </c>
      <c r="AL151" s="179">
        <f t="shared" si="175"/>
        <v>0</v>
      </c>
      <c r="AM151" s="179">
        <f t="shared" si="176"/>
        <v>0</v>
      </c>
      <c r="AN151" s="179">
        <f t="shared" si="177"/>
        <v>0</v>
      </c>
      <c r="AO151" s="179">
        <f t="shared" si="178"/>
        <v>0</v>
      </c>
      <c r="AP151" s="179">
        <f t="shared" si="179"/>
        <v>0</v>
      </c>
      <c r="AQ151" s="179">
        <f t="shared" si="180"/>
        <v>0</v>
      </c>
      <c r="AR151" s="180">
        <f t="shared" si="181"/>
        <v>0</v>
      </c>
      <c r="AS151" s="181"/>
      <c r="AT151" s="166">
        <f t="shared" si="182"/>
        <v>0</v>
      </c>
      <c r="AU151" s="87">
        <f t="shared" si="183"/>
        <v>0</v>
      </c>
      <c r="AV151" s="87">
        <f t="shared" si="184"/>
        <v>0</v>
      </c>
      <c r="AW151" s="87">
        <f t="shared" si="185"/>
        <v>0</v>
      </c>
      <c r="AX151" s="87">
        <f t="shared" si="186"/>
        <v>0</v>
      </c>
      <c r="AY151" s="87">
        <f t="shared" si="187"/>
        <v>0</v>
      </c>
      <c r="AZ151" s="87">
        <f t="shared" si="188"/>
        <v>0</v>
      </c>
      <c r="BA151" s="87">
        <f t="shared" si="189"/>
        <v>0</v>
      </c>
      <c r="BB151" s="87">
        <f t="shared" si="190"/>
        <v>0</v>
      </c>
      <c r="BC151" s="157">
        <f t="shared" si="191"/>
        <v>0</v>
      </c>
      <c r="BD151" s="177"/>
      <c r="BE151" s="182" t="e" cm="1">
        <f t="array" ref="BE151">IF(AT151="no inundation",0,(_xlfn.XLOOKUP(AT151,Depths,_xlfn.XLOOKUP($G151,Structures,StructureDamages),,-1)+(AT151-MAX(IF(Depths&lt;AT151,Depths)))*(_xlfn.XLOOKUP(AT151,Depths,_xlfn.XLOOKUP($G151,Structures,StructureDamages),,1)-_xlfn.XLOOKUP(AT151,Depths,_xlfn.XLOOKUP($G151,Structures,StructureDamages),,-1))/(MIN(IF(Depths&gt;AT151,Depths))-MAX(IF(Depths&lt;AT151,Depths))))*$P151)</f>
        <v>#N/A</v>
      </c>
      <c r="BF151" s="183" t="e" cm="1">
        <f t="array" ref="BF151">IF(AU151="no inundation",0,(_xlfn.XLOOKUP(AU151,Depths,_xlfn.XLOOKUP($G151,Structures,StructureDamages),,-1)+(AU151-MAX(IF(Depths&lt;AU151,Depths)))*(_xlfn.XLOOKUP(AU151,Depths,_xlfn.XLOOKUP($G151,Structures,StructureDamages),,1)-_xlfn.XLOOKUP(AU151,Depths,_xlfn.XLOOKUP($G151,Structures,StructureDamages),,-1))/(MIN(IF(Depths&gt;AU151,Depths))-MAX(IF(Depths&lt;AU151,Depths))))*$P151)</f>
        <v>#N/A</v>
      </c>
      <c r="BG151" s="183" t="e" cm="1">
        <f t="array" ref="BG151">IF(AV151="no inundation",0,(_xlfn.XLOOKUP(AV151,Depths,_xlfn.XLOOKUP($G151,Structures,StructureDamages),,-1)+(AV151-MAX(IF(Depths&lt;AV151,Depths)))*(_xlfn.XLOOKUP(AV151,Depths,_xlfn.XLOOKUP($G151,Structures,StructureDamages),,1)-_xlfn.XLOOKUP(AV151,Depths,_xlfn.XLOOKUP($G151,Structures,StructureDamages),,-1))/(MIN(IF(Depths&gt;AV151,Depths))-MAX(IF(Depths&lt;AV151,Depths))))*$P151)</f>
        <v>#N/A</v>
      </c>
      <c r="BH151" s="183" t="e" cm="1">
        <f t="array" ref="BH151">IF(AW151="no inundation",0,(_xlfn.XLOOKUP(AW151,Depths,_xlfn.XLOOKUP($G151,Structures,StructureDamages),,-1)+(AW151-MAX(IF(Depths&lt;AW151,Depths)))*(_xlfn.XLOOKUP(AW151,Depths,_xlfn.XLOOKUP($G151,Structures,StructureDamages),,1)-_xlfn.XLOOKUP(AW151,Depths,_xlfn.XLOOKUP($G151,Structures,StructureDamages),,-1))/(MIN(IF(Depths&gt;AW151,Depths))-MAX(IF(Depths&lt;AW151,Depths))))*$P151)</f>
        <v>#N/A</v>
      </c>
      <c r="BI151" s="183" t="e" cm="1">
        <f t="array" ref="BI151">IF(AX151="no inundation",0,(_xlfn.XLOOKUP(AX151,Depths,_xlfn.XLOOKUP($G151,Structures,StructureDamages),,-1)+(AX151-MAX(IF(Depths&lt;AX151,Depths)))*(_xlfn.XLOOKUP(AX151,Depths,_xlfn.XLOOKUP($G151,Structures,StructureDamages),,1)-_xlfn.XLOOKUP(AX151,Depths,_xlfn.XLOOKUP($G151,Structures,StructureDamages),,-1))/(MIN(IF(Depths&gt;AX151,Depths))-MAX(IF(Depths&lt;AX151,Depths))))*$P151)</f>
        <v>#N/A</v>
      </c>
      <c r="BJ151" s="183" t="e" cm="1">
        <f t="array" ref="BJ151">IF(AY151="no inundation",0,(_xlfn.XLOOKUP(AY151,Depths,_xlfn.XLOOKUP($G151,Structures,StructureDamages),,-1)+(AY151-MAX(IF(Depths&lt;AY151,Depths)))*(_xlfn.XLOOKUP(AY151,Depths,_xlfn.XLOOKUP($G151,Structures,StructureDamages),,1)-_xlfn.XLOOKUP(AY151,Depths,_xlfn.XLOOKUP($G151,Structures,StructureDamages),,-1))/(MIN(IF(Depths&gt;AY151,Depths))-MAX(IF(Depths&lt;AY151,Depths))))*$P151)</f>
        <v>#N/A</v>
      </c>
      <c r="BK151" s="183" t="e" cm="1">
        <f t="array" ref="BK151">IF(AZ151="no inundation",0,(_xlfn.XLOOKUP(AZ151,Depths,_xlfn.XLOOKUP($G151,Structures,StructureDamages),,-1)+(AZ151-MAX(IF(Depths&lt;AZ151,Depths)))*(_xlfn.XLOOKUP(AZ151,Depths,_xlfn.XLOOKUP($G151,Structures,StructureDamages),,1)-_xlfn.XLOOKUP(AZ151,Depths,_xlfn.XLOOKUP($G151,Structures,StructureDamages),,-1))/(MIN(IF(Depths&gt;AZ151,Depths))-MAX(IF(Depths&lt;AZ151,Depths))))*$P151)</f>
        <v>#N/A</v>
      </c>
      <c r="BL151" s="183" t="e" cm="1">
        <f t="array" ref="BL151">IF(BA151="no inundation",0,(_xlfn.XLOOKUP(BA151,Depths,_xlfn.XLOOKUP($G151,Structures,StructureDamages),,-1)+(BA151-MAX(IF(Depths&lt;BA151,Depths)))*(_xlfn.XLOOKUP(BA151,Depths,_xlfn.XLOOKUP($G151,Structures,StructureDamages),,1)-_xlfn.XLOOKUP(BA151,Depths,_xlfn.XLOOKUP($G151,Structures,StructureDamages),,-1))/(MIN(IF(Depths&gt;BA151,Depths))-MAX(IF(Depths&lt;BA151,Depths))))*$P151)</f>
        <v>#N/A</v>
      </c>
      <c r="BM151" s="183" t="e" cm="1">
        <f t="array" ref="BM151">IF(BB151="no inundation",0,(_xlfn.XLOOKUP(BB151,Depths,_xlfn.XLOOKUP($G151,Structures,StructureDamages),,-1)+(BB151-MAX(IF(Depths&lt;BB151,Depths)))*(_xlfn.XLOOKUP(BB151,Depths,_xlfn.XLOOKUP($G151,Structures,StructureDamages),,1)-_xlfn.XLOOKUP(BB151,Depths,_xlfn.XLOOKUP($G151,Structures,StructureDamages),,-1))/(MIN(IF(Depths&gt;BB151,Depths))-MAX(IF(Depths&lt;BB151,Depths))))*$P151)</f>
        <v>#N/A</v>
      </c>
      <c r="BN151" s="184" t="e" cm="1">
        <f t="array" ref="BN151">IF(BC151="no inundation",0,(_xlfn.XLOOKUP(BC151,Depths,_xlfn.XLOOKUP($G151,Structures,StructureDamages),,-1)+(BC151-MAX(IF(Depths&lt;BC151,Depths)))*(_xlfn.XLOOKUP(BC151,Depths,_xlfn.XLOOKUP($G151,Structures,StructureDamages),,1)-_xlfn.XLOOKUP(BC151,Depths,_xlfn.XLOOKUP($G151,Structures,StructureDamages),,-1))/(MIN(IF(Depths&gt;BC151,Depths))-MAX(IF(Depths&lt;BC151,Depths))))*$P151)</f>
        <v>#N/A</v>
      </c>
      <c r="BO151" s="185"/>
      <c r="BP151" s="182" t="e" cm="1">
        <f t="array" ref="BP151">IF(AT151="no inundation",0,(_xlfn.XLOOKUP(AT151,Depths,_xlfn.XLOOKUP($G151,Structures,ContentDamages),,-1)+(AT151-MAX(IF(Depths&lt;AT151,Depths)))*(_xlfn.XLOOKUP(AT151,Depths,_xlfn.XLOOKUP($G151,Structures,ContentDamages),,1)-_xlfn.XLOOKUP(AT151,Depths,_xlfn.XLOOKUP($G151,Structures,ContentDamages),,-1))/(MIN(IF(Depths&gt;AT151,Depths))-MAX(IF(Depths&lt;AT151,Depths))))*$R151)</f>
        <v>#N/A</v>
      </c>
      <c r="BQ151" s="183" t="e" cm="1">
        <f t="array" ref="BQ151">IF(AU151="no inundation",0,(_xlfn.XLOOKUP(AU151,Depths,_xlfn.XLOOKUP($G151,Structures,ContentDamages),,-1)+(AU151-MAX(IF(Depths&lt;AU151,Depths)))*(_xlfn.XLOOKUP(AU151,Depths,_xlfn.XLOOKUP($G151,Structures,ContentDamages),,1)-_xlfn.XLOOKUP(AU151,Depths,_xlfn.XLOOKUP($G151,Structures,ContentDamages),,-1))/(MIN(IF(Depths&gt;AU151,Depths))-MAX(IF(Depths&lt;AU151,Depths))))*$R151)</f>
        <v>#N/A</v>
      </c>
      <c r="BR151" s="183" t="e" cm="1">
        <f t="array" ref="BR151">IF(AV151="no inundation",0,(_xlfn.XLOOKUP(AV151,Depths,_xlfn.XLOOKUP($G151,Structures,ContentDamages),,-1)+(AV151-MAX(IF(Depths&lt;AV151,Depths)))*(_xlfn.XLOOKUP(AV151,Depths,_xlfn.XLOOKUP($G151,Structures,ContentDamages),,1)-_xlfn.XLOOKUP(AV151,Depths,_xlfn.XLOOKUP($G151,Structures,ContentDamages),,-1))/(MIN(IF(Depths&gt;AV151,Depths))-MAX(IF(Depths&lt;AV151,Depths))))*$R151)</f>
        <v>#N/A</v>
      </c>
      <c r="BS151" s="183" t="e" cm="1">
        <f t="array" ref="BS151">IF(AW151="no inundation",0,(_xlfn.XLOOKUP(AW151,Depths,_xlfn.XLOOKUP($G151,Structures,ContentDamages),,-1)+(AW151-MAX(IF(Depths&lt;AW151,Depths)))*(_xlfn.XLOOKUP(AW151,Depths,_xlfn.XLOOKUP($G151,Structures,ContentDamages),,1)-_xlfn.XLOOKUP(AW151,Depths,_xlfn.XLOOKUP($G151,Structures,ContentDamages),,-1))/(MIN(IF(Depths&gt;AW151,Depths))-MAX(IF(Depths&lt;AW151,Depths))))*$R151)</f>
        <v>#N/A</v>
      </c>
      <c r="BT151" s="183" t="e" cm="1">
        <f t="array" ref="BT151">IF(AX151="no inundation",0,(_xlfn.XLOOKUP(AX151,Depths,_xlfn.XLOOKUP($G151,Structures,ContentDamages),,-1)+(AX151-MAX(IF(Depths&lt;AX151,Depths)))*(_xlfn.XLOOKUP(AX151,Depths,_xlfn.XLOOKUP($G151,Structures,ContentDamages),,1)-_xlfn.XLOOKUP(AX151,Depths,_xlfn.XLOOKUP($G151,Structures,ContentDamages),,-1))/(MIN(IF(Depths&gt;AX151,Depths))-MAX(IF(Depths&lt;AX151,Depths))))*$R151)</f>
        <v>#N/A</v>
      </c>
      <c r="BU151" s="183" t="e" cm="1">
        <f t="array" ref="BU151">IF(AY151="no inundation",0,(_xlfn.XLOOKUP(AY151,Depths,_xlfn.XLOOKUP($G151,Structures,ContentDamages),,-1)+(AY151-MAX(IF(Depths&lt;AY151,Depths)))*(_xlfn.XLOOKUP(AY151,Depths,_xlfn.XLOOKUP($G151,Structures,ContentDamages),,1)-_xlfn.XLOOKUP(AY151,Depths,_xlfn.XLOOKUP($G151,Structures,ContentDamages),,-1))/(MIN(IF(Depths&gt;AY151,Depths))-MAX(IF(Depths&lt;AY151,Depths))))*$R151)</f>
        <v>#N/A</v>
      </c>
      <c r="BV151" s="183" t="e" cm="1">
        <f t="array" ref="BV151">IF(AZ151="no inundation",0,(_xlfn.XLOOKUP(AZ151,Depths,_xlfn.XLOOKUP($G151,Structures,ContentDamages),,-1)+(AZ151-MAX(IF(Depths&lt;AZ151,Depths)))*(_xlfn.XLOOKUP(AZ151,Depths,_xlfn.XLOOKUP($G151,Structures,ContentDamages),,1)-_xlfn.XLOOKUP(AZ151,Depths,_xlfn.XLOOKUP($G151,Structures,ContentDamages),,-1))/(MIN(IF(Depths&gt;AZ151,Depths))-MAX(IF(Depths&lt;AZ151,Depths))))*$R151)</f>
        <v>#N/A</v>
      </c>
      <c r="BW151" s="183" t="e" cm="1">
        <f t="array" ref="BW151">IF(BA151="no inundation",0,(_xlfn.XLOOKUP(BA151,Depths,_xlfn.XLOOKUP($G151,Structures,ContentDamages),,-1)+(BA151-MAX(IF(Depths&lt;BA151,Depths)))*(_xlfn.XLOOKUP(BA151,Depths,_xlfn.XLOOKUP($G151,Structures,ContentDamages),,1)-_xlfn.XLOOKUP(BA151,Depths,_xlfn.XLOOKUP($G151,Structures,ContentDamages),,-1))/(MIN(IF(Depths&gt;BA151,Depths))-MAX(IF(Depths&lt;BA151,Depths))))*$R151)</f>
        <v>#N/A</v>
      </c>
      <c r="BX151" s="183" t="e" cm="1">
        <f t="array" ref="BX151">IF(BB151="no inundation",0,(_xlfn.XLOOKUP(BB151,Depths,_xlfn.XLOOKUP($G151,Structures,ContentDamages),,-1)+(BB151-MAX(IF(Depths&lt;BB151,Depths)))*(_xlfn.XLOOKUP(BB151,Depths,_xlfn.XLOOKUP($G151,Structures,ContentDamages),,1)-_xlfn.XLOOKUP(BB151,Depths,_xlfn.XLOOKUP($G151,Structures,ContentDamages),,-1))/(MIN(IF(Depths&gt;BB151,Depths))-MAX(IF(Depths&lt;BB151,Depths))))*$R151)</f>
        <v>#N/A</v>
      </c>
      <c r="BY151" s="183" t="e" cm="1">
        <f t="array" ref="BY151">IF(BC151="no inundation",0,(_xlfn.XLOOKUP(BC151,Depths,_xlfn.XLOOKUP($G151,Structures,ContentDamages),,-1)+(BC151-MAX(IF(Depths&lt;BC151,Depths)))*(_xlfn.XLOOKUP(BC151,Depths,_xlfn.XLOOKUP($G151,Structures,ContentDamages),,1)-_xlfn.XLOOKUP(BC151,Depths,_xlfn.XLOOKUP($G151,Structures,ContentDamages),,-1))/(MIN(IF(Depths&gt;BC151,Depths))-MAX(IF(Depths&lt;BC151,Depths))))*$R151)</f>
        <v>#N/A</v>
      </c>
      <c r="BZ151" s="181"/>
      <c r="CA151" s="182" t="e">
        <f t="shared" si="162"/>
        <v>#N/A</v>
      </c>
      <c r="CB151" s="183" t="e">
        <f t="shared" si="163"/>
        <v>#N/A</v>
      </c>
      <c r="CC151" s="183" t="e">
        <f t="shared" si="164"/>
        <v>#N/A</v>
      </c>
      <c r="CD151" s="183" t="e">
        <f t="shared" si="165"/>
        <v>#N/A</v>
      </c>
      <c r="CE151" s="183" t="e">
        <f t="shared" si="166"/>
        <v>#N/A</v>
      </c>
      <c r="CF151" s="183" t="e">
        <f t="shared" si="167"/>
        <v>#N/A</v>
      </c>
      <c r="CG151" s="183" t="e">
        <f t="shared" si="168"/>
        <v>#N/A</v>
      </c>
      <c r="CH151" s="183" t="e">
        <f t="shared" si="169"/>
        <v>#N/A</v>
      </c>
      <c r="CI151" s="183" t="e">
        <f t="shared" si="170"/>
        <v>#N/A</v>
      </c>
      <c r="CJ151" s="184" t="e">
        <f t="shared" si="171"/>
        <v>#N/A</v>
      </c>
      <c r="CK151" s="177"/>
    </row>
    <row r="152" spans="5:89" ht="16.5" customHeight="1" x14ac:dyDescent="0.35">
      <c r="E152" s="33"/>
      <c r="F152" s="35"/>
      <c r="G152" s="10" t="s">
        <v>200</v>
      </c>
      <c r="H152" s="11" t="s">
        <v>200</v>
      </c>
      <c r="I152" s="12"/>
      <c r="J152" s="14"/>
      <c r="K152" s="26"/>
      <c r="L152" s="12"/>
      <c r="M152" s="14"/>
      <c r="N152" s="138"/>
      <c r="O152" s="140"/>
      <c r="P152" s="195">
        <f t="shared" si="160"/>
        <v>0</v>
      </c>
      <c r="Q152" s="20" t="e">
        <f>_xlfn.XLOOKUP(G152,'Content to Structure Ratios'!$D$3:$D$55,'Content to Structure Ratios'!$E$3:$E$55)</f>
        <v>#N/A</v>
      </c>
      <c r="R152" s="183" t="e">
        <f t="shared" si="161"/>
        <v>#N/A</v>
      </c>
      <c r="S152" s="13"/>
      <c r="T152" s="14"/>
      <c r="U152" s="15"/>
      <c r="V152" s="179">
        <f t="shared" si="159"/>
        <v>0</v>
      </c>
      <c r="W152" s="192"/>
      <c r="X152" s="22"/>
      <c r="Y152" s="16"/>
      <c r="Z152" s="16"/>
      <c r="AA152" s="16"/>
      <c r="AB152" s="16"/>
      <c r="AC152" s="16"/>
      <c r="AD152" s="16"/>
      <c r="AE152" s="16"/>
      <c r="AF152" s="16"/>
      <c r="AG152" s="16"/>
      <c r="AH152" s="177"/>
      <c r="AI152" s="178">
        <f t="shared" si="173"/>
        <v>0</v>
      </c>
      <c r="AJ152" s="179">
        <f t="shared" si="172"/>
        <v>0</v>
      </c>
      <c r="AK152" s="179">
        <f t="shared" si="174"/>
        <v>0</v>
      </c>
      <c r="AL152" s="179">
        <f t="shared" si="175"/>
        <v>0</v>
      </c>
      <c r="AM152" s="179">
        <f t="shared" si="176"/>
        <v>0</v>
      </c>
      <c r="AN152" s="179">
        <f t="shared" si="177"/>
        <v>0</v>
      </c>
      <c r="AO152" s="179">
        <f t="shared" si="178"/>
        <v>0</v>
      </c>
      <c r="AP152" s="179">
        <f t="shared" si="179"/>
        <v>0</v>
      </c>
      <c r="AQ152" s="179">
        <f t="shared" si="180"/>
        <v>0</v>
      </c>
      <c r="AR152" s="180">
        <f t="shared" si="181"/>
        <v>0</v>
      </c>
      <c r="AS152" s="181"/>
      <c r="AT152" s="166">
        <f t="shared" si="182"/>
        <v>0</v>
      </c>
      <c r="AU152" s="87">
        <f t="shared" si="183"/>
        <v>0</v>
      </c>
      <c r="AV152" s="87">
        <f t="shared" si="184"/>
        <v>0</v>
      </c>
      <c r="AW152" s="87">
        <f t="shared" si="185"/>
        <v>0</v>
      </c>
      <c r="AX152" s="87">
        <f t="shared" si="186"/>
        <v>0</v>
      </c>
      <c r="AY152" s="87">
        <f t="shared" si="187"/>
        <v>0</v>
      </c>
      <c r="AZ152" s="87">
        <f t="shared" si="188"/>
        <v>0</v>
      </c>
      <c r="BA152" s="87">
        <f t="shared" si="189"/>
        <v>0</v>
      </c>
      <c r="BB152" s="87">
        <f t="shared" si="190"/>
        <v>0</v>
      </c>
      <c r="BC152" s="157">
        <f t="shared" si="191"/>
        <v>0</v>
      </c>
      <c r="BD152" s="177"/>
      <c r="BE152" s="182" t="e" cm="1">
        <f t="array" ref="BE152">IF(AT152="no inundation",0,(_xlfn.XLOOKUP(AT152,Depths,_xlfn.XLOOKUP($G152,Structures,StructureDamages),,-1)+(AT152-MAX(IF(Depths&lt;AT152,Depths)))*(_xlfn.XLOOKUP(AT152,Depths,_xlfn.XLOOKUP($G152,Structures,StructureDamages),,1)-_xlfn.XLOOKUP(AT152,Depths,_xlfn.XLOOKUP($G152,Structures,StructureDamages),,-1))/(MIN(IF(Depths&gt;AT152,Depths))-MAX(IF(Depths&lt;AT152,Depths))))*$P152)</f>
        <v>#N/A</v>
      </c>
      <c r="BF152" s="183" t="e" cm="1">
        <f t="array" ref="BF152">IF(AU152="no inundation",0,(_xlfn.XLOOKUP(AU152,Depths,_xlfn.XLOOKUP($G152,Structures,StructureDamages),,-1)+(AU152-MAX(IF(Depths&lt;AU152,Depths)))*(_xlfn.XLOOKUP(AU152,Depths,_xlfn.XLOOKUP($G152,Structures,StructureDamages),,1)-_xlfn.XLOOKUP(AU152,Depths,_xlfn.XLOOKUP($G152,Structures,StructureDamages),,-1))/(MIN(IF(Depths&gt;AU152,Depths))-MAX(IF(Depths&lt;AU152,Depths))))*$P152)</f>
        <v>#N/A</v>
      </c>
      <c r="BG152" s="183" t="e" cm="1">
        <f t="array" ref="BG152">IF(AV152="no inundation",0,(_xlfn.XLOOKUP(AV152,Depths,_xlfn.XLOOKUP($G152,Structures,StructureDamages),,-1)+(AV152-MAX(IF(Depths&lt;AV152,Depths)))*(_xlfn.XLOOKUP(AV152,Depths,_xlfn.XLOOKUP($G152,Structures,StructureDamages),,1)-_xlfn.XLOOKUP(AV152,Depths,_xlfn.XLOOKUP($G152,Structures,StructureDamages),,-1))/(MIN(IF(Depths&gt;AV152,Depths))-MAX(IF(Depths&lt;AV152,Depths))))*$P152)</f>
        <v>#N/A</v>
      </c>
      <c r="BH152" s="183" t="e" cm="1">
        <f t="array" ref="BH152">IF(AW152="no inundation",0,(_xlfn.XLOOKUP(AW152,Depths,_xlfn.XLOOKUP($G152,Structures,StructureDamages),,-1)+(AW152-MAX(IF(Depths&lt;AW152,Depths)))*(_xlfn.XLOOKUP(AW152,Depths,_xlfn.XLOOKUP($G152,Structures,StructureDamages),,1)-_xlfn.XLOOKUP(AW152,Depths,_xlfn.XLOOKUP($G152,Structures,StructureDamages),,-1))/(MIN(IF(Depths&gt;AW152,Depths))-MAX(IF(Depths&lt;AW152,Depths))))*$P152)</f>
        <v>#N/A</v>
      </c>
      <c r="BI152" s="183" t="e" cm="1">
        <f t="array" ref="BI152">IF(AX152="no inundation",0,(_xlfn.XLOOKUP(AX152,Depths,_xlfn.XLOOKUP($G152,Structures,StructureDamages),,-1)+(AX152-MAX(IF(Depths&lt;AX152,Depths)))*(_xlfn.XLOOKUP(AX152,Depths,_xlfn.XLOOKUP($G152,Structures,StructureDamages),,1)-_xlfn.XLOOKUP(AX152,Depths,_xlfn.XLOOKUP($G152,Structures,StructureDamages),,-1))/(MIN(IF(Depths&gt;AX152,Depths))-MAX(IF(Depths&lt;AX152,Depths))))*$P152)</f>
        <v>#N/A</v>
      </c>
      <c r="BJ152" s="183" t="e" cm="1">
        <f t="array" ref="BJ152">IF(AY152="no inundation",0,(_xlfn.XLOOKUP(AY152,Depths,_xlfn.XLOOKUP($G152,Structures,StructureDamages),,-1)+(AY152-MAX(IF(Depths&lt;AY152,Depths)))*(_xlfn.XLOOKUP(AY152,Depths,_xlfn.XLOOKUP($G152,Structures,StructureDamages),,1)-_xlfn.XLOOKUP(AY152,Depths,_xlfn.XLOOKUP($G152,Structures,StructureDamages),,-1))/(MIN(IF(Depths&gt;AY152,Depths))-MAX(IF(Depths&lt;AY152,Depths))))*$P152)</f>
        <v>#N/A</v>
      </c>
      <c r="BK152" s="183" t="e" cm="1">
        <f t="array" ref="BK152">IF(AZ152="no inundation",0,(_xlfn.XLOOKUP(AZ152,Depths,_xlfn.XLOOKUP($G152,Structures,StructureDamages),,-1)+(AZ152-MAX(IF(Depths&lt;AZ152,Depths)))*(_xlfn.XLOOKUP(AZ152,Depths,_xlfn.XLOOKUP($G152,Structures,StructureDamages),,1)-_xlfn.XLOOKUP(AZ152,Depths,_xlfn.XLOOKUP($G152,Structures,StructureDamages),,-1))/(MIN(IF(Depths&gt;AZ152,Depths))-MAX(IF(Depths&lt;AZ152,Depths))))*$P152)</f>
        <v>#N/A</v>
      </c>
      <c r="BL152" s="183" t="e" cm="1">
        <f t="array" ref="BL152">IF(BA152="no inundation",0,(_xlfn.XLOOKUP(BA152,Depths,_xlfn.XLOOKUP($G152,Structures,StructureDamages),,-1)+(BA152-MAX(IF(Depths&lt;BA152,Depths)))*(_xlfn.XLOOKUP(BA152,Depths,_xlfn.XLOOKUP($G152,Structures,StructureDamages),,1)-_xlfn.XLOOKUP(BA152,Depths,_xlfn.XLOOKUP($G152,Structures,StructureDamages),,-1))/(MIN(IF(Depths&gt;BA152,Depths))-MAX(IF(Depths&lt;BA152,Depths))))*$P152)</f>
        <v>#N/A</v>
      </c>
      <c r="BM152" s="183" t="e" cm="1">
        <f t="array" ref="BM152">IF(BB152="no inundation",0,(_xlfn.XLOOKUP(BB152,Depths,_xlfn.XLOOKUP($G152,Structures,StructureDamages),,-1)+(BB152-MAX(IF(Depths&lt;BB152,Depths)))*(_xlfn.XLOOKUP(BB152,Depths,_xlfn.XLOOKUP($G152,Structures,StructureDamages),,1)-_xlfn.XLOOKUP(BB152,Depths,_xlfn.XLOOKUP($G152,Structures,StructureDamages),,-1))/(MIN(IF(Depths&gt;BB152,Depths))-MAX(IF(Depths&lt;BB152,Depths))))*$P152)</f>
        <v>#N/A</v>
      </c>
      <c r="BN152" s="184" t="e" cm="1">
        <f t="array" ref="BN152">IF(BC152="no inundation",0,(_xlfn.XLOOKUP(BC152,Depths,_xlfn.XLOOKUP($G152,Structures,StructureDamages),,-1)+(BC152-MAX(IF(Depths&lt;BC152,Depths)))*(_xlfn.XLOOKUP(BC152,Depths,_xlfn.XLOOKUP($G152,Structures,StructureDamages),,1)-_xlfn.XLOOKUP(BC152,Depths,_xlfn.XLOOKUP($G152,Structures,StructureDamages),,-1))/(MIN(IF(Depths&gt;BC152,Depths))-MAX(IF(Depths&lt;BC152,Depths))))*$P152)</f>
        <v>#N/A</v>
      </c>
      <c r="BO152" s="185"/>
      <c r="BP152" s="182" t="e" cm="1">
        <f t="array" ref="BP152">IF(AT152="no inundation",0,(_xlfn.XLOOKUP(AT152,Depths,_xlfn.XLOOKUP($G152,Structures,ContentDamages),,-1)+(AT152-MAX(IF(Depths&lt;AT152,Depths)))*(_xlfn.XLOOKUP(AT152,Depths,_xlfn.XLOOKUP($G152,Structures,ContentDamages),,1)-_xlfn.XLOOKUP(AT152,Depths,_xlfn.XLOOKUP($G152,Structures,ContentDamages),,-1))/(MIN(IF(Depths&gt;AT152,Depths))-MAX(IF(Depths&lt;AT152,Depths))))*$R152)</f>
        <v>#N/A</v>
      </c>
      <c r="BQ152" s="183" t="e" cm="1">
        <f t="array" ref="BQ152">IF(AU152="no inundation",0,(_xlfn.XLOOKUP(AU152,Depths,_xlfn.XLOOKUP($G152,Structures,ContentDamages),,-1)+(AU152-MAX(IF(Depths&lt;AU152,Depths)))*(_xlfn.XLOOKUP(AU152,Depths,_xlfn.XLOOKUP($G152,Structures,ContentDamages),,1)-_xlfn.XLOOKUP(AU152,Depths,_xlfn.XLOOKUP($G152,Structures,ContentDamages),,-1))/(MIN(IF(Depths&gt;AU152,Depths))-MAX(IF(Depths&lt;AU152,Depths))))*$R152)</f>
        <v>#N/A</v>
      </c>
      <c r="BR152" s="183" t="e" cm="1">
        <f t="array" ref="BR152">IF(AV152="no inundation",0,(_xlfn.XLOOKUP(AV152,Depths,_xlfn.XLOOKUP($G152,Structures,ContentDamages),,-1)+(AV152-MAX(IF(Depths&lt;AV152,Depths)))*(_xlfn.XLOOKUP(AV152,Depths,_xlfn.XLOOKUP($G152,Structures,ContentDamages),,1)-_xlfn.XLOOKUP(AV152,Depths,_xlfn.XLOOKUP($G152,Structures,ContentDamages),,-1))/(MIN(IF(Depths&gt;AV152,Depths))-MAX(IF(Depths&lt;AV152,Depths))))*$R152)</f>
        <v>#N/A</v>
      </c>
      <c r="BS152" s="183" t="e" cm="1">
        <f t="array" ref="BS152">IF(AW152="no inundation",0,(_xlfn.XLOOKUP(AW152,Depths,_xlfn.XLOOKUP($G152,Structures,ContentDamages),,-1)+(AW152-MAX(IF(Depths&lt;AW152,Depths)))*(_xlfn.XLOOKUP(AW152,Depths,_xlfn.XLOOKUP($G152,Structures,ContentDamages),,1)-_xlfn.XLOOKUP(AW152,Depths,_xlfn.XLOOKUP($G152,Structures,ContentDamages),,-1))/(MIN(IF(Depths&gt;AW152,Depths))-MAX(IF(Depths&lt;AW152,Depths))))*$R152)</f>
        <v>#N/A</v>
      </c>
      <c r="BT152" s="183" t="e" cm="1">
        <f t="array" ref="BT152">IF(AX152="no inundation",0,(_xlfn.XLOOKUP(AX152,Depths,_xlfn.XLOOKUP($G152,Structures,ContentDamages),,-1)+(AX152-MAX(IF(Depths&lt;AX152,Depths)))*(_xlfn.XLOOKUP(AX152,Depths,_xlfn.XLOOKUP($G152,Structures,ContentDamages),,1)-_xlfn.XLOOKUP(AX152,Depths,_xlfn.XLOOKUP($G152,Structures,ContentDamages),,-1))/(MIN(IF(Depths&gt;AX152,Depths))-MAX(IF(Depths&lt;AX152,Depths))))*$R152)</f>
        <v>#N/A</v>
      </c>
      <c r="BU152" s="183" t="e" cm="1">
        <f t="array" ref="BU152">IF(AY152="no inundation",0,(_xlfn.XLOOKUP(AY152,Depths,_xlfn.XLOOKUP($G152,Structures,ContentDamages),,-1)+(AY152-MAX(IF(Depths&lt;AY152,Depths)))*(_xlfn.XLOOKUP(AY152,Depths,_xlfn.XLOOKUP($G152,Structures,ContentDamages),,1)-_xlfn.XLOOKUP(AY152,Depths,_xlfn.XLOOKUP($G152,Structures,ContentDamages),,-1))/(MIN(IF(Depths&gt;AY152,Depths))-MAX(IF(Depths&lt;AY152,Depths))))*$R152)</f>
        <v>#N/A</v>
      </c>
      <c r="BV152" s="183" t="e" cm="1">
        <f t="array" ref="BV152">IF(AZ152="no inundation",0,(_xlfn.XLOOKUP(AZ152,Depths,_xlfn.XLOOKUP($G152,Structures,ContentDamages),,-1)+(AZ152-MAX(IF(Depths&lt;AZ152,Depths)))*(_xlfn.XLOOKUP(AZ152,Depths,_xlfn.XLOOKUP($G152,Structures,ContentDamages),,1)-_xlfn.XLOOKUP(AZ152,Depths,_xlfn.XLOOKUP($G152,Structures,ContentDamages),,-1))/(MIN(IF(Depths&gt;AZ152,Depths))-MAX(IF(Depths&lt;AZ152,Depths))))*$R152)</f>
        <v>#N/A</v>
      </c>
      <c r="BW152" s="183" t="e" cm="1">
        <f t="array" ref="BW152">IF(BA152="no inundation",0,(_xlfn.XLOOKUP(BA152,Depths,_xlfn.XLOOKUP($G152,Structures,ContentDamages),,-1)+(BA152-MAX(IF(Depths&lt;BA152,Depths)))*(_xlfn.XLOOKUP(BA152,Depths,_xlfn.XLOOKUP($G152,Structures,ContentDamages),,1)-_xlfn.XLOOKUP(BA152,Depths,_xlfn.XLOOKUP($G152,Structures,ContentDamages),,-1))/(MIN(IF(Depths&gt;BA152,Depths))-MAX(IF(Depths&lt;BA152,Depths))))*$R152)</f>
        <v>#N/A</v>
      </c>
      <c r="BX152" s="183" t="e" cm="1">
        <f t="array" ref="BX152">IF(BB152="no inundation",0,(_xlfn.XLOOKUP(BB152,Depths,_xlfn.XLOOKUP($G152,Structures,ContentDamages),,-1)+(BB152-MAX(IF(Depths&lt;BB152,Depths)))*(_xlfn.XLOOKUP(BB152,Depths,_xlfn.XLOOKUP($G152,Structures,ContentDamages),,1)-_xlfn.XLOOKUP(BB152,Depths,_xlfn.XLOOKUP($G152,Structures,ContentDamages),,-1))/(MIN(IF(Depths&gt;BB152,Depths))-MAX(IF(Depths&lt;BB152,Depths))))*$R152)</f>
        <v>#N/A</v>
      </c>
      <c r="BY152" s="183" t="e" cm="1">
        <f t="array" ref="BY152">IF(BC152="no inundation",0,(_xlfn.XLOOKUP(BC152,Depths,_xlfn.XLOOKUP($G152,Structures,ContentDamages),,-1)+(BC152-MAX(IF(Depths&lt;BC152,Depths)))*(_xlfn.XLOOKUP(BC152,Depths,_xlfn.XLOOKUP($G152,Structures,ContentDamages),,1)-_xlfn.XLOOKUP(BC152,Depths,_xlfn.XLOOKUP($G152,Structures,ContentDamages),,-1))/(MIN(IF(Depths&gt;BC152,Depths))-MAX(IF(Depths&lt;BC152,Depths))))*$R152)</f>
        <v>#N/A</v>
      </c>
      <c r="BZ152" s="181"/>
      <c r="CA152" s="182" t="e">
        <f t="shared" si="162"/>
        <v>#N/A</v>
      </c>
      <c r="CB152" s="183" t="e">
        <f t="shared" si="163"/>
        <v>#N/A</v>
      </c>
      <c r="CC152" s="183" t="e">
        <f t="shared" si="164"/>
        <v>#N/A</v>
      </c>
      <c r="CD152" s="183" t="e">
        <f t="shared" si="165"/>
        <v>#N/A</v>
      </c>
      <c r="CE152" s="183" t="e">
        <f t="shared" si="166"/>
        <v>#N/A</v>
      </c>
      <c r="CF152" s="183" t="e">
        <f t="shared" si="167"/>
        <v>#N/A</v>
      </c>
      <c r="CG152" s="183" t="e">
        <f t="shared" si="168"/>
        <v>#N/A</v>
      </c>
      <c r="CH152" s="183" t="e">
        <f t="shared" si="169"/>
        <v>#N/A</v>
      </c>
      <c r="CI152" s="183" t="e">
        <f t="shared" si="170"/>
        <v>#N/A</v>
      </c>
      <c r="CJ152" s="184" t="e">
        <f t="shared" si="171"/>
        <v>#N/A</v>
      </c>
      <c r="CK152" s="177"/>
    </row>
    <row r="153" spans="5:89" ht="16.5" customHeight="1" x14ac:dyDescent="0.35">
      <c r="E153" s="33"/>
      <c r="F153" s="35"/>
      <c r="G153" s="10" t="s">
        <v>200</v>
      </c>
      <c r="H153" s="11" t="s">
        <v>200</v>
      </c>
      <c r="I153" s="12"/>
      <c r="J153" s="14"/>
      <c r="K153" s="26"/>
      <c r="L153" s="12"/>
      <c r="M153" s="14"/>
      <c r="N153" s="138"/>
      <c r="O153" s="140"/>
      <c r="P153" s="195">
        <f t="shared" si="160"/>
        <v>0</v>
      </c>
      <c r="Q153" s="20" t="e">
        <f>_xlfn.XLOOKUP(G153,'Content to Structure Ratios'!$D$3:$D$55,'Content to Structure Ratios'!$E$3:$E$55)</f>
        <v>#N/A</v>
      </c>
      <c r="R153" s="183" t="e">
        <f t="shared" si="161"/>
        <v>#N/A</v>
      </c>
      <c r="S153" s="13"/>
      <c r="T153" s="14"/>
      <c r="U153" s="15"/>
      <c r="V153" s="179">
        <f t="shared" si="159"/>
        <v>0</v>
      </c>
      <c r="W153" s="192"/>
      <c r="X153" s="22"/>
      <c r="Y153" s="16"/>
      <c r="Z153" s="16"/>
      <c r="AA153" s="16"/>
      <c r="AB153" s="16"/>
      <c r="AC153" s="16"/>
      <c r="AD153" s="16"/>
      <c r="AE153" s="16"/>
      <c r="AF153" s="16"/>
      <c r="AG153" s="16"/>
      <c r="AH153" s="177"/>
      <c r="AI153" s="178">
        <f t="shared" si="173"/>
        <v>0</v>
      </c>
      <c r="AJ153" s="179">
        <f t="shared" si="172"/>
        <v>0</v>
      </c>
      <c r="AK153" s="179">
        <f t="shared" si="174"/>
        <v>0</v>
      </c>
      <c r="AL153" s="179">
        <f t="shared" si="175"/>
        <v>0</v>
      </c>
      <c r="AM153" s="179">
        <f t="shared" si="176"/>
        <v>0</v>
      </c>
      <c r="AN153" s="179">
        <f t="shared" si="177"/>
        <v>0</v>
      </c>
      <c r="AO153" s="179">
        <f t="shared" si="178"/>
        <v>0</v>
      </c>
      <c r="AP153" s="179">
        <f t="shared" si="179"/>
        <v>0</v>
      </c>
      <c r="AQ153" s="179">
        <f t="shared" si="180"/>
        <v>0</v>
      </c>
      <c r="AR153" s="180">
        <f t="shared" si="181"/>
        <v>0</v>
      </c>
      <c r="AS153" s="181"/>
      <c r="AT153" s="166">
        <f t="shared" si="182"/>
        <v>0</v>
      </c>
      <c r="AU153" s="87">
        <f t="shared" si="183"/>
        <v>0</v>
      </c>
      <c r="AV153" s="87">
        <f t="shared" si="184"/>
        <v>0</v>
      </c>
      <c r="AW153" s="87">
        <f t="shared" si="185"/>
        <v>0</v>
      </c>
      <c r="AX153" s="87">
        <f t="shared" si="186"/>
        <v>0</v>
      </c>
      <c r="AY153" s="87">
        <f t="shared" si="187"/>
        <v>0</v>
      </c>
      <c r="AZ153" s="87">
        <f t="shared" si="188"/>
        <v>0</v>
      </c>
      <c r="BA153" s="87">
        <f t="shared" si="189"/>
        <v>0</v>
      </c>
      <c r="BB153" s="87">
        <f t="shared" si="190"/>
        <v>0</v>
      </c>
      <c r="BC153" s="157">
        <f t="shared" si="191"/>
        <v>0</v>
      </c>
      <c r="BD153" s="177"/>
      <c r="BE153" s="182" t="e" cm="1">
        <f t="array" ref="BE153">IF(AT153="no inundation",0,(_xlfn.XLOOKUP(AT153,Depths,_xlfn.XLOOKUP($G153,Structures,StructureDamages),,-1)+(AT153-MAX(IF(Depths&lt;AT153,Depths)))*(_xlfn.XLOOKUP(AT153,Depths,_xlfn.XLOOKUP($G153,Structures,StructureDamages),,1)-_xlfn.XLOOKUP(AT153,Depths,_xlfn.XLOOKUP($G153,Structures,StructureDamages),,-1))/(MIN(IF(Depths&gt;AT153,Depths))-MAX(IF(Depths&lt;AT153,Depths))))*$P153)</f>
        <v>#N/A</v>
      </c>
      <c r="BF153" s="183" t="e" cm="1">
        <f t="array" ref="BF153">IF(AU153="no inundation",0,(_xlfn.XLOOKUP(AU153,Depths,_xlfn.XLOOKUP($G153,Structures,StructureDamages),,-1)+(AU153-MAX(IF(Depths&lt;AU153,Depths)))*(_xlfn.XLOOKUP(AU153,Depths,_xlfn.XLOOKUP($G153,Structures,StructureDamages),,1)-_xlfn.XLOOKUP(AU153,Depths,_xlfn.XLOOKUP($G153,Structures,StructureDamages),,-1))/(MIN(IF(Depths&gt;AU153,Depths))-MAX(IF(Depths&lt;AU153,Depths))))*$P153)</f>
        <v>#N/A</v>
      </c>
      <c r="BG153" s="183" t="e" cm="1">
        <f t="array" ref="BG153">IF(AV153="no inundation",0,(_xlfn.XLOOKUP(AV153,Depths,_xlfn.XLOOKUP($G153,Structures,StructureDamages),,-1)+(AV153-MAX(IF(Depths&lt;AV153,Depths)))*(_xlfn.XLOOKUP(AV153,Depths,_xlfn.XLOOKUP($G153,Structures,StructureDamages),,1)-_xlfn.XLOOKUP(AV153,Depths,_xlfn.XLOOKUP($G153,Structures,StructureDamages),,-1))/(MIN(IF(Depths&gt;AV153,Depths))-MAX(IF(Depths&lt;AV153,Depths))))*$P153)</f>
        <v>#N/A</v>
      </c>
      <c r="BH153" s="183" t="e" cm="1">
        <f t="array" ref="BH153">IF(AW153="no inundation",0,(_xlfn.XLOOKUP(AW153,Depths,_xlfn.XLOOKUP($G153,Structures,StructureDamages),,-1)+(AW153-MAX(IF(Depths&lt;AW153,Depths)))*(_xlfn.XLOOKUP(AW153,Depths,_xlfn.XLOOKUP($G153,Structures,StructureDamages),,1)-_xlfn.XLOOKUP(AW153,Depths,_xlfn.XLOOKUP($G153,Structures,StructureDamages),,-1))/(MIN(IF(Depths&gt;AW153,Depths))-MAX(IF(Depths&lt;AW153,Depths))))*$P153)</f>
        <v>#N/A</v>
      </c>
      <c r="BI153" s="183" t="e" cm="1">
        <f t="array" ref="BI153">IF(AX153="no inundation",0,(_xlfn.XLOOKUP(AX153,Depths,_xlfn.XLOOKUP($G153,Structures,StructureDamages),,-1)+(AX153-MAX(IF(Depths&lt;AX153,Depths)))*(_xlfn.XLOOKUP(AX153,Depths,_xlfn.XLOOKUP($G153,Structures,StructureDamages),,1)-_xlfn.XLOOKUP(AX153,Depths,_xlfn.XLOOKUP($G153,Structures,StructureDamages),,-1))/(MIN(IF(Depths&gt;AX153,Depths))-MAX(IF(Depths&lt;AX153,Depths))))*$P153)</f>
        <v>#N/A</v>
      </c>
      <c r="BJ153" s="183" t="e" cm="1">
        <f t="array" ref="BJ153">IF(AY153="no inundation",0,(_xlfn.XLOOKUP(AY153,Depths,_xlfn.XLOOKUP($G153,Structures,StructureDamages),,-1)+(AY153-MAX(IF(Depths&lt;AY153,Depths)))*(_xlfn.XLOOKUP(AY153,Depths,_xlfn.XLOOKUP($G153,Structures,StructureDamages),,1)-_xlfn.XLOOKUP(AY153,Depths,_xlfn.XLOOKUP($G153,Structures,StructureDamages),,-1))/(MIN(IF(Depths&gt;AY153,Depths))-MAX(IF(Depths&lt;AY153,Depths))))*$P153)</f>
        <v>#N/A</v>
      </c>
      <c r="BK153" s="183" t="e" cm="1">
        <f t="array" ref="BK153">IF(AZ153="no inundation",0,(_xlfn.XLOOKUP(AZ153,Depths,_xlfn.XLOOKUP($G153,Structures,StructureDamages),,-1)+(AZ153-MAX(IF(Depths&lt;AZ153,Depths)))*(_xlfn.XLOOKUP(AZ153,Depths,_xlfn.XLOOKUP($G153,Structures,StructureDamages),,1)-_xlfn.XLOOKUP(AZ153,Depths,_xlfn.XLOOKUP($G153,Structures,StructureDamages),,-1))/(MIN(IF(Depths&gt;AZ153,Depths))-MAX(IF(Depths&lt;AZ153,Depths))))*$P153)</f>
        <v>#N/A</v>
      </c>
      <c r="BL153" s="183" t="e" cm="1">
        <f t="array" ref="BL153">IF(BA153="no inundation",0,(_xlfn.XLOOKUP(BA153,Depths,_xlfn.XLOOKUP($G153,Structures,StructureDamages),,-1)+(BA153-MAX(IF(Depths&lt;BA153,Depths)))*(_xlfn.XLOOKUP(BA153,Depths,_xlfn.XLOOKUP($G153,Structures,StructureDamages),,1)-_xlfn.XLOOKUP(BA153,Depths,_xlfn.XLOOKUP($G153,Structures,StructureDamages),,-1))/(MIN(IF(Depths&gt;BA153,Depths))-MAX(IF(Depths&lt;BA153,Depths))))*$P153)</f>
        <v>#N/A</v>
      </c>
      <c r="BM153" s="183" t="e" cm="1">
        <f t="array" ref="BM153">IF(BB153="no inundation",0,(_xlfn.XLOOKUP(BB153,Depths,_xlfn.XLOOKUP($G153,Structures,StructureDamages),,-1)+(BB153-MAX(IF(Depths&lt;BB153,Depths)))*(_xlfn.XLOOKUP(BB153,Depths,_xlfn.XLOOKUP($G153,Structures,StructureDamages),,1)-_xlfn.XLOOKUP(BB153,Depths,_xlfn.XLOOKUP($G153,Structures,StructureDamages),,-1))/(MIN(IF(Depths&gt;BB153,Depths))-MAX(IF(Depths&lt;BB153,Depths))))*$P153)</f>
        <v>#N/A</v>
      </c>
      <c r="BN153" s="184" t="e" cm="1">
        <f t="array" ref="BN153">IF(BC153="no inundation",0,(_xlfn.XLOOKUP(BC153,Depths,_xlfn.XLOOKUP($G153,Structures,StructureDamages),,-1)+(BC153-MAX(IF(Depths&lt;BC153,Depths)))*(_xlfn.XLOOKUP(BC153,Depths,_xlfn.XLOOKUP($G153,Structures,StructureDamages),,1)-_xlfn.XLOOKUP(BC153,Depths,_xlfn.XLOOKUP($G153,Structures,StructureDamages),,-1))/(MIN(IF(Depths&gt;BC153,Depths))-MAX(IF(Depths&lt;BC153,Depths))))*$P153)</f>
        <v>#N/A</v>
      </c>
      <c r="BO153" s="185"/>
      <c r="BP153" s="182" t="e" cm="1">
        <f t="array" ref="BP153">IF(AT153="no inundation",0,(_xlfn.XLOOKUP(AT153,Depths,_xlfn.XLOOKUP($G153,Structures,ContentDamages),,-1)+(AT153-MAX(IF(Depths&lt;AT153,Depths)))*(_xlfn.XLOOKUP(AT153,Depths,_xlfn.XLOOKUP($G153,Structures,ContentDamages),,1)-_xlfn.XLOOKUP(AT153,Depths,_xlfn.XLOOKUP($G153,Structures,ContentDamages),,-1))/(MIN(IF(Depths&gt;AT153,Depths))-MAX(IF(Depths&lt;AT153,Depths))))*$R153)</f>
        <v>#N/A</v>
      </c>
      <c r="BQ153" s="183" t="e" cm="1">
        <f t="array" ref="BQ153">IF(AU153="no inundation",0,(_xlfn.XLOOKUP(AU153,Depths,_xlfn.XLOOKUP($G153,Structures,ContentDamages),,-1)+(AU153-MAX(IF(Depths&lt;AU153,Depths)))*(_xlfn.XLOOKUP(AU153,Depths,_xlfn.XLOOKUP($G153,Structures,ContentDamages),,1)-_xlfn.XLOOKUP(AU153,Depths,_xlfn.XLOOKUP($G153,Structures,ContentDamages),,-1))/(MIN(IF(Depths&gt;AU153,Depths))-MAX(IF(Depths&lt;AU153,Depths))))*$R153)</f>
        <v>#N/A</v>
      </c>
      <c r="BR153" s="183" t="e" cm="1">
        <f t="array" ref="BR153">IF(AV153="no inundation",0,(_xlfn.XLOOKUP(AV153,Depths,_xlfn.XLOOKUP($G153,Structures,ContentDamages),,-1)+(AV153-MAX(IF(Depths&lt;AV153,Depths)))*(_xlfn.XLOOKUP(AV153,Depths,_xlfn.XLOOKUP($G153,Structures,ContentDamages),,1)-_xlfn.XLOOKUP(AV153,Depths,_xlfn.XLOOKUP($G153,Structures,ContentDamages),,-1))/(MIN(IF(Depths&gt;AV153,Depths))-MAX(IF(Depths&lt;AV153,Depths))))*$R153)</f>
        <v>#N/A</v>
      </c>
      <c r="BS153" s="183" t="e" cm="1">
        <f t="array" ref="BS153">IF(AW153="no inundation",0,(_xlfn.XLOOKUP(AW153,Depths,_xlfn.XLOOKUP($G153,Structures,ContentDamages),,-1)+(AW153-MAX(IF(Depths&lt;AW153,Depths)))*(_xlfn.XLOOKUP(AW153,Depths,_xlfn.XLOOKUP($G153,Structures,ContentDamages),,1)-_xlfn.XLOOKUP(AW153,Depths,_xlfn.XLOOKUP($G153,Structures,ContentDamages),,-1))/(MIN(IF(Depths&gt;AW153,Depths))-MAX(IF(Depths&lt;AW153,Depths))))*$R153)</f>
        <v>#N/A</v>
      </c>
      <c r="BT153" s="183" t="e" cm="1">
        <f t="array" ref="BT153">IF(AX153="no inundation",0,(_xlfn.XLOOKUP(AX153,Depths,_xlfn.XLOOKUP($G153,Structures,ContentDamages),,-1)+(AX153-MAX(IF(Depths&lt;AX153,Depths)))*(_xlfn.XLOOKUP(AX153,Depths,_xlfn.XLOOKUP($G153,Structures,ContentDamages),,1)-_xlfn.XLOOKUP(AX153,Depths,_xlfn.XLOOKUP($G153,Structures,ContentDamages),,-1))/(MIN(IF(Depths&gt;AX153,Depths))-MAX(IF(Depths&lt;AX153,Depths))))*$R153)</f>
        <v>#N/A</v>
      </c>
      <c r="BU153" s="183" t="e" cm="1">
        <f t="array" ref="BU153">IF(AY153="no inundation",0,(_xlfn.XLOOKUP(AY153,Depths,_xlfn.XLOOKUP($G153,Structures,ContentDamages),,-1)+(AY153-MAX(IF(Depths&lt;AY153,Depths)))*(_xlfn.XLOOKUP(AY153,Depths,_xlfn.XLOOKUP($G153,Structures,ContentDamages),,1)-_xlfn.XLOOKUP(AY153,Depths,_xlfn.XLOOKUP($G153,Structures,ContentDamages),,-1))/(MIN(IF(Depths&gt;AY153,Depths))-MAX(IF(Depths&lt;AY153,Depths))))*$R153)</f>
        <v>#N/A</v>
      </c>
      <c r="BV153" s="183" t="e" cm="1">
        <f t="array" ref="BV153">IF(AZ153="no inundation",0,(_xlfn.XLOOKUP(AZ153,Depths,_xlfn.XLOOKUP($G153,Structures,ContentDamages),,-1)+(AZ153-MAX(IF(Depths&lt;AZ153,Depths)))*(_xlfn.XLOOKUP(AZ153,Depths,_xlfn.XLOOKUP($G153,Structures,ContentDamages),,1)-_xlfn.XLOOKUP(AZ153,Depths,_xlfn.XLOOKUP($G153,Structures,ContentDamages),,-1))/(MIN(IF(Depths&gt;AZ153,Depths))-MAX(IF(Depths&lt;AZ153,Depths))))*$R153)</f>
        <v>#N/A</v>
      </c>
      <c r="BW153" s="183" t="e" cm="1">
        <f t="array" ref="BW153">IF(BA153="no inundation",0,(_xlfn.XLOOKUP(BA153,Depths,_xlfn.XLOOKUP($G153,Structures,ContentDamages),,-1)+(BA153-MAX(IF(Depths&lt;BA153,Depths)))*(_xlfn.XLOOKUP(BA153,Depths,_xlfn.XLOOKUP($G153,Structures,ContentDamages),,1)-_xlfn.XLOOKUP(BA153,Depths,_xlfn.XLOOKUP($G153,Structures,ContentDamages),,-1))/(MIN(IF(Depths&gt;BA153,Depths))-MAX(IF(Depths&lt;BA153,Depths))))*$R153)</f>
        <v>#N/A</v>
      </c>
      <c r="BX153" s="183" t="e" cm="1">
        <f t="array" ref="BX153">IF(BB153="no inundation",0,(_xlfn.XLOOKUP(BB153,Depths,_xlfn.XLOOKUP($G153,Structures,ContentDamages),,-1)+(BB153-MAX(IF(Depths&lt;BB153,Depths)))*(_xlfn.XLOOKUP(BB153,Depths,_xlfn.XLOOKUP($G153,Structures,ContentDamages),,1)-_xlfn.XLOOKUP(BB153,Depths,_xlfn.XLOOKUP($G153,Structures,ContentDamages),,-1))/(MIN(IF(Depths&gt;BB153,Depths))-MAX(IF(Depths&lt;BB153,Depths))))*$R153)</f>
        <v>#N/A</v>
      </c>
      <c r="BY153" s="183" t="e" cm="1">
        <f t="array" ref="BY153">IF(BC153="no inundation",0,(_xlfn.XLOOKUP(BC153,Depths,_xlfn.XLOOKUP($G153,Structures,ContentDamages),,-1)+(BC153-MAX(IF(Depths&lt;BC153,Depths)))*(_xlfn.XLOOKUP(BC153,Depths,_xlfn.XLOOKUP($G153,Structures,ContentDamages),,1)-_xlfn.XLOOKUP(BC153,Depths,_xlfn.XLOOKUP($G153,Structures,ContentDamages),,-1))/(MIN(IF(Depths&gt;BC153,Depths))-MAX(IF(Depths&lt;BC153,Depths))))*$R153)</f>
        <v>#N/A</v>
      </c>
      <c r="BZ153" s="181"/>
      <c r="CA153" s="182" t="e">
        <f t="shared" si="162"/>
        <v>#N/A</v>
      </c>
      <c r="CB153" s="183" t="e">
        <f t="shared" si="163"/>
        <v>#N/A</v>
      </c>
      <c r="CC153" s="183" t="e">
        <f t="shared" si="164"/>
        <v>#N/A</v>
      </c>
      <c r="CD153" s="183" t="e">
        <f t="shared" si="165"/>
        <v>#N/A</v>
      </c>
      <c r="CE153" s="183" t="e">
        <f t="shared" si="166"/>
        <v>#N/A</v>
      </c>
      <c r="CF153" s="183" t="e">
        <f t="shared" si="167"/>
        <v>#N/A</v>
      </c>
      <c r="CG153" s="183" t="e">
        <f t="shared" si="168"/>
        <v>#N/A</v>
      </c>
      <c r="CH153" s="183" t="e">
        <f t="shared" si="169"/>
        <v>#N/A</v>
      </c>
      <c r="CI153" s="183" t="e">
        <f t="shared" si="170"/>
        <v>#N/A</v>
      </c>
      <c r="CJ153" s="184" t="e">
        <f t="shared" si="171"/>
        <v>#N/A</v>
      </c>
      <c r="CK153" s="177"/>
    </row>
    <row r="154" spans="5:89" ht="16.5" customHeight="1" x14ac:dyDescent="0.35">
      <c r="E154" s="33"/>
      <c r="F154" s="35"/>
      <c r="G154" s="10" t="s">
        <v>200</v>
      </c>
      <c r="H154" s="11" t="s">
        <v>200</v>
      </c>
      <c r="I154" s="12"/>
      <c r="J154" s="14"/>
      <c r="K154" s="26"/>
      <c r="L154" s="12"/>
      <c r="M154" s="14"/>
      <c r="N154" s="138"/>
      <c r="O154" s="140"/>
      <c r="P154" s="195">
        <f t="shared" si="160"/>
        <v>0</v>
      </c>
      <c r="Q154" s="20" t="e">
        <f>_xlfn.XLOOKUP(G154,'Content to Structure Ratios'!$D$3:$D$55,'Content to Structure Ratios'!$E$3:$E$55)</f>
        <v>#N/A</v>
      </c>
      <c r="R154" s="183" t="e">
        <f t="shared" si="161"/>
        <v>#N/A</v>
      </c>
      <c r="S154" s="13"/>
      <c r="T154" s="14"/>
      <c r="U154" s="15"/>
      <c r="V154" s="179">
        <f t="shared" si="159"/>
        <v>0</v>
      </c>
      <c r="W154" s="192"/>
      <c r="X154" s="22"/>
      <c r="Y154" s="16"/>
      <c r="Z154" s="16"/>
      <c r="AA154" s="16"/>
      <c r="AB154" s="16"/>
      <c r="AC154" s="16"/>
      <c r="AD154" s="16"/>
      <c r="AE154" s="16"/>
      <c r="AF154" s="16"/>
      <c r="AG154" s="16"/>
      <c r="AH154" s="177"/>
      <c r="AI154" s="178">
        <f t="shared" si="173"/>
        <v>0</v>
      </c>
      <c r="AJ154" s="179">
        <f t="shared" si="172"/>
        <v>0</v>
      </c>
      <c r="AK154" s="179">
        <f t="shared" si="174"/>
        <v>0</v>
      </c>
      <c r="AL154" s="179">
        <f t="shared" si="175"/>
        <v>0</v>
      </c>
      <c r="AM154" s="179">
        <f t="shared" si="176"/>
        <v>0</v>
      </c>
      <c r="AN154" s="179">
        <f t="shared" si="177"/>
        <v>0</v>
      </c>
      <c r="AO154" s="179">
        <f t="shared" si="178"/>
        <v>0</v>
      </c>
      <c r="AP154" s="179">
        <f t="shared" si="179"/>
        <v>0</v>
      </c>
      <c r="AQ154" s="179">
        <f t="shared" si="180"/>
        <v>0</v>
      </c>
      <c r="AR154" s="180">
        <f t="shared" si="181"/>
        <v>0</v>
      </c>
      <c r="AS154" s="181"/>
      <c r="AT154" s="166">
        <f t="shared" si="182"/>
        <v>0</v>
      </c>
      <c r="AU154" s="87">
        <f t="shared" si="183"/>
        <v>0</v>
      </c>
      <c r="AV154" s="87">
        <f t="shared" si="184"/>
        <v>0</v>
      </c>
      <c r="AW154" s="87">
        <f t="shared" si="185"/>
        <v>0</v>
      </c>
      <c r="AX154" s="87">
        <f t="shared" si="186"/>
        <v>0</v>
      </c>
      <c r="AY154" s="87">
        <f t="shared" si="187"/>
        <v>0</v>
      </c>
      <c r="AZ154" s="87">
        <f t="shared" si="188"/>
        <v>0</v>
      </c>
      <c r="BA154" s="87">
        <f t="shared" si="189"/>
        <v>0</v>
      </c>
      <c r="BB154" s="87">
        <f t="shared" si="190"/>
        <v>0</v>
      </c>
      <c r="BC154" s="157">
        <f t="shared" si="191"/>
        <v>0</v>
      </c>
      <c r="BD154" s="177"/>
      <c r="BE154" s="182" t="e" cm="1">
        <f t="array" ref="BE154">IF(AT154="no inundation",0,(_xlfn.XLOOKUP(AT154,Depths,_xlfn.XLOOKUP($G154,Structures,StructureDamages),,-1)+(AT154-MAX(IF(Depths&lt;AT154,Depths)))*(_xlfn.XLOOKUP(AT154,Depths,_xlfn.XLOOKUP($G154,Structures,StructureDamages),,1)-_xlfn.XLOOKUP(AT154,Depths,_xlfn.XLOOKUP($G154,Structures,StructureDamages),,-1))/(MIN(IF(Depths&gt;AT154,Depths))-MAX(IF(Depths&lt;AT154,Depths))))*$P154)</f>
        <v>#N/A</v>
      </c>
      <c r="BF154" s="183" t="e" cm="1">
        <f t="array" ref="BF154">IF(AU154="no inundation",0,(_xlfn.XLOOKUP(AU154,Depths,_xlfn.XLOOKUP($G154,Structures,StructureDamages),,-1)+(AU154-MAX(IF(Depths&lt;AU154,Depths)))*(_xlfn.XLOOKUP(AU154,Depths,_xlfn.XLOOKUP($G154,Structures,StructureDamages),,1)-_xlfn.XLOOKUP(AU154,Depths,_xlfn.XLOOKUP($G154,Structures,StructureDamages),,-1))/(MIN(IF(Depths&gt;AU154,Depths))-MAX(IF(Depths&lt;AU154,Depths))))*$P154)</f>
        <v>#N/A</v>
      </c>
      <c r="BG154" s="183" t="e" cm="1">
        <f t="array" ref="BG154">IF(AV154="no inundation",0,(_xlfn.XLOOKUP(AV154,Depths,_xlfn.XLOOKUP($G154,Structures,StructureDamages),,-1)+(AV154-MAX(IF(Depths&lt;AV154,Depths)))*(_xlfn.XLOOKUP(AV154,Depths,_xlfn.XLOOKUP($G154,Structures,StructureDamages),,1)-_xlfn.XLOOKUP(AV154,Depths,_xlfn.XLOOKUP($G154,Structures,StructureDamages),,-1))/(MIN(IF(Depths&gt;AV154,Depths))-MAX(IF(Depths&lt;AV154,Depths))))*$P154)</f>
        <v>#N/A</v>
      </c>
      <c r="BH154" s="183" t="e" cm="1">
        <f t="array" ref="BH154">IF(AW154="no inundation",0,(_xlfn.XLOOKUP(AW154,Depths,_xlfn.XLOOKUP($G154,Structures,StructureDamages),,-1)+(AW154-MAX(IF(Depths&lt;AW154,Depths)))*(_xlfn.XLOOKUP(AW154,Depths,_xlfn.XLOOKUP($G154,Structures,StructureDamages),,1)-_xlfn.XLOOKUP(AW154,Depths,_xlfn.XLOOKUP($G154,Structures,StructureDamages),,-1))/(MIN(IF(Depths&gt;AW154,Depths))-MAX(IF(Depths&lt;AW154,Depths))))*$P154)</f>
        <v>#N/A</v>
      </c>
      <c r="BI154" s="183" t="e" cm="1">
        <f t="array" ref="BI154">IF(AX154="no inundation",0,(_xlfn.XLOOKUP(AX154,Depths,_xlfn.XLOOKUP($G154,Structures,StructureDamages),,-1)+(AX154-MAX(IF(Depths&lt;AX154,Depths)))*(_xlfn.XLOOKUP(AX154,Depths,_xlfn.XLOOKUP($G154,Structures,StructureDamages),,1)-_xlfn.XLOOKUP(AX154,Depths,_xlfn.XLOOKUP($G154,Structures,StructureDamages),,-1))/(MIN(IF(Depths&gt;AX154,Depths))-MAX(IF(Depths&lt;AX154,Depths))))*$P154)</f>
        <v>#N/A</v>
      </c>
      <c r="BJ154" s="183" t="e" cm="1">
        <f t="array" ref="BJ154">IF(AY154="no inundation",0,(_xlfn.XLOOKUP(AY154,Depths,_xlfn.XLOOKUP($G154,Structures,StructureDamages),,-1)+(AY154-MAX(IF(Depths&lt;AY154,Depths)))*(_xlfn.XLOOKUP(AY154,Depths,_xlfn.XLOOKUP($G154,Structures,StructureDamages),,1)-_xlfn.XLOOKUP(AY154,Depths,_xlfn.XLOOKUP($G154,Structures,StructureDamages),,-1))/(MIN(IF(Depths&gt;AY154,Depths))-MAX(IF(Depths&lt;AY154,Depths))))*$P154)</f>
        <v>#N/A</v>
      </c>
      <c r="BK154" s="183" t="e" cm="1">
        <f t="array" ref="BK154">IF(AZ154="no inundation",0,(_xlfn.XLOOKUP(AZ154,Depths,_xlfn.XLOOKUP($G154,Structures,StructureDamages),,-1)+(AZ154-MAX(IF(Depths&lt;AZ154,Depths)))*(_xlfn.XLOOKUP(AZ154,Depths,_xlfn.XLOOKUP($G154,Structures,StructureDamages),,1)-_xlfn.XLOOKUP(AZ154,Depths,_xlfn.XLOOKUP($G154,Structures,StructureDamages),,-1))/(MIN(IF(Depths&gt;AZ154,Depths))-MAX(IF(Depths&lt;AZ154,Depths))))*$P154)</f>
        <v>#N/A</v>
      </c>
      <c r="BL154" s="183" t="e" cm="1">
        <f t="array" ref="BL154">IF(BA154="no inundation",0,(_xlfn.XLOOKUP(BA154,Depths,_xlfn.XLOOKUP($G154,Structures,StructureDamages),,-1)+(BA154-MAX(IF(Depths&lt;BA154,Depths)))*(_xlfn.XLOOKUP(BA154,Depths,_xlfn.XLOOKUP($G154,Structures,StructureDamages),,1)-_xlfn.XLOOKUP(BA154,Depths,_xlfn.XLOOKUP($G154,Structures,StructureDamages),,-1))/(MIN(IF(Depths&gt;BA154,Depths))-MAX(IF(Depths&lt;BA154,Depths))))*$P154)</f>
        <v>#N/A</v>
      </c>
      <c r="BM154" s="183" t="e" cm="1">
        <f t="array" ref="BM154">IF(BB154="no inundation",0,(_xlfn.XLOOKUP(BB154,Depths,_xlfn.XLOOKUP($G154,Structures,StructureDamages),,-1)+(BB154-MAX(IF(Depths&lt;BB154,Depths)))*(_xlfn.XLOOKUP(BB154,Depths,_xlfn.XLOOKUP($G154,Structures,StructureDamages),,1)-_xlfn.XLOOKUP(BB154,Depths,_xlfn.XLOOKUP($G154,Structures,StructureDamages),,-1))/(MIN(IF(Depths&gt;BB154,Depths))-MAX(IF(Depths&lt;BB154,Depths))))*$P154)</f>
        <v>#N/A</v>
      </c>
      <c r="BN154" s="184" t="e" cm="1">
        <f t="array" ref="BN154">IF(BC154="no inundation",0,(_xlfn.XLOOKUP(BC154,Depths,_xlfn.XLOOKUP($G154,Structures,StructureDamages),,-1)+(BC154-MAX(IF(Depths&lt;BC154,Depths)))*(_xlfn.XLOOKUP(BC154,Depths,_xlfn.XLOOKUP($G154,Structures,StructureDamages),,1)-_xlfn.XLOOKUP(BC154,Depths,_xlfn.XLOOKUP($G154,Structures,StructureDamages),,-1))/(MIN(IF(Depths&gt;BC154,Depths))-MAX(IF(Depths&lt;BC154,Depths))))*$P154)</f>
        <v>#N/A</v>
      </c>
      <c r="BO154" s="185"/>
      <c r="BP154" s="182" t="e" cm="1">
        <f t="array" ref="BP154">IF(AT154="no inundation",0,(_xlfn.XLOOKUP(AT154,Depths,_xlfn.XLOOKUP($G154,Structures,ContentDamages),,-1)+(AT154-MAX(IF(Depths&lt;AT154,Depths)))*(_xlfn.XLOOKUP(AT154,Depths,_xlfn.XLOOKUP($G154,Structures,ContentDamages),,1)-_xlfn.XLOOKUP(AT154,Depths,_xlfn.XLOOKUP($G154,Structures,ContentDamages),,-1))/(MIN(IF(Depths&gt;AT154,Depths))-MAX(IF(Depths&lt;AT154,Depths))))*$R154)</f>
        <v>#N/A</v>
      </c>
      <c r="BQ154" s="183" t="e" cm="1">
        <f t="array" ref="BQ154">IF(AU154="no inundation",0,(_xlfn.XLOOKUP(AU154,Depths,_xlfn.XLOOKUP($G154,Structures,ContentDamages),,-1)+(AU154-MAX(IF(Depths&lt;AU154,Depths)))*(_xlfn.XLOOKUP(AU154,Depths,_xlfn.XLOOKUP($G154,Structures,ContentDamages),,1)-_xlfn.XLOOKUP(AU154,Depths,_xlfn.XLOOKUP($G154,Structures,ContentDamages),,-1))/(MIN(IF(Depths&gt;AU154,Depths))-MAX(IF(Depths&lt;AU154,Depths))))*$R154)</f>
        <v>#N/A</v>
      </c>
      <c r="BR154" s="183" t="e" cm="1">
        <f t="array" ref="BR154">IF(AV154="no inundation",0,(_xlfn.XLOOKUP(AV154,Depths,_xlfn.XLOOKUP($G154,Structures,ContentDamages),,-1)+(AV154-MAX(IF(Depths&lt;AV154,Depths)))*(_xlfn.XLOOKUP(AV154,Depths,_xlfn.XLOOKUP($G154,Structures,ContentDamages),,1)-_xlfn.XLOOKUP(AV154,Depths,_xlfn.XLOOKUP($G154,Structures,ContentDamages),,-1))/(MIN(IF(Depths&gt;AV154,Depths))-MAX(IF(Depths&lt;AV154,Depths))))*$R154)</f>
        <v>#N/A</v>
      </c>
      <c r="BS154" s="183" t="e" cm="1">
        <f t="array" ref="BS154">IF(AW154="no inundation",0,(_xlfn.XLOOKUP(AW154,Depths,_xlfn.XLOOKUP($G154,Structures,ContentDamages),,-1)+(AW154-MAX(IF(Depths&lt;AW154,Depths)))*(_xlfn.XLOOKUP(AW154,Depths,_xlfn.XLOOKUP($G154,Structures,ContentDamages),,1)-_xlfn.XLOOKUP(AW154,Depths,_xlfn.XLOOKUP($G154,Structures,ContentDamages),,-1))/(MIN(IF(Depths&gt;AW154,Depths))-MAX(IF(Depths&lt;AW154,Depths))))*$R154)</f>
        <v>#N/A</v>
      </c>
      <c r="BT154" s="183" t="e" cm="1">
        <f t="array" ref="BT154">IF(AX154="no inundation",0,(_xlfn.XLOOKUP(AX154,Depths,_xlfn.XLOOKUP($G154,Structures,ContentDamages),,-1)+(AX154-MAX(IF(Depths&lt;AX154,Depths)))*(_xlfn.XLOOKUP(AX154,Depths,_xlfn.XLOOKUP($G154,Structures,ContentDamages),,1)-_xlfn.XLOOKUP(AX154,Depths,_xlfn.XLOOKUP($G154,Structures,ContentDamages),,-1))/(MIN(IF(Depths&gt;AX154,Depths))-MAX(IF(Depths&lt;AX154,Depths))))*$R154)</f>
        <v>#N/A</v>
      </c>
      <c r="BU154" s="183" t="e" cm="1">
        <f t="array" ref="BU154">IF(AY154="no inundation",0,(_xlfn.XLOOKUP(AY154,Depths,_xlfn.XLOOKUP($G154,Structures,ContentDamages),,-1)+(AY154-MAX(IF(Depths&lt;AY154,Depths)))*(_xlfn.XLOOKUP(AY154,Depths,_xlfn.XLOOKUP($G154,Structures,ContentDamages),,1)-_xlfn.XLOOKUP(AY154,Depths,_xlfn.XLOOKUP($G154,Structures,ContentDamages),,-1))/(MIN(IF(Depths&gt;AY154,Depths))-MAX(IF(Depths&lt;AY154,Depths))))*$R154)</f>
        <v>#N/A</v>
      </c>
      <c r="BV154" s="183" t="e" cm="1">
        <f t="array" ref="BV154">IF(AZ154="no inundation",0,(_xlfn.XLOOKUP(AZ154,Depths,_xlfn.XLOOKUP($G154,Structures,ContentDamages),,-1)+(AZ154-MAX(IF(Depths&lt;AZ154,Depths)))*(_xlfn.XLOOKUP(AZ154,Depths,_xlfn.XLOOKUP($G154,Structures,ContentDamages),,1)-_xlfn.XLOOKUP(AZ154,Depths,_xlfn.XLOOKUP($G154,Structures,ContentDamages),,-1))/(MIN(IF(Depths&gt;AZ154,Depths))-MAX(IF(Depths&lt;AZ154,Depths))))*$R154)</f>
        <v>#N/A</v>
      </c>
      <c r="BW154" s="183" t="e" cm="1">
        <f t="array" ref="BW154">IF(BA154="no inundation",0,(_xlfn.XLOOKUP(BA154,Depths,_xlfn.XLOOKUP($G154,Structures,ContentDamages),,-1)+(BA154-MAX(IF(Depths&lt;BA154,Depths)))*(_xlfn.XLOOKUP(BA154,Depths,_xlfn.XLOOKUP($G154,Structures,ContentDamages),,1)-_xlfn.XLOOKUP(BA154,Depths,_xlfn.XLOOKUP($G154,Structures,ContentDamages),,-1))/(MIN(IF(Depths&gt;BA154,Depths))-MAX(IF(Depths&lt;BA154,Depths))))*$R154)</f>
        <v>#N/A</v>
      </c>
      <c r="BX154" s="183" t="e" cm="1">
        <f t="array" ref="BX154">IF(BB154="no inundation",0,(_xlfn.XLOOKUP(BB154,Depths,_xlfn.XLOOKUP($G154,Structures,ContentDamages),,-1)+(BB154-MAX(IF(Depths&lt;BB154,Depths)))*(_xlfn.XLOOKUP(BB154,Depths,_xlfn.XLOOKUP($G154,Structures,ContentDamages),,1)-_xlfn.XLOOKUP(BB154,Depths,_xlfn.XLOOKUP($G154,Structures,ContentDamages),,-1))/(MIN(IF(Depths&gt;BB154,Depths))-MAX(IF(Depths&lt;BB154,Depths))))*$R154)</f>
        <v>#N/A</v>
      </c>
      <c r="BY154" s="183" t="e" cm="1">
        <f t="array" ref="BY154">IF(BC154="no inundation",0,(_xlfn.XLOOKUP(BC154,Depths,_xlfn.XLOOKUP($G154,Structures,ContentDamages),,-1)+(BC154-MAX(IF(Depths&lt;BC154,Depths)))*(_xlfn.XLOOKUP(BC154,Depths,_xlfn.XLOOKUP($G154,Structures,ContentDamages),,1)-_xlfn.XLOOKUP(BC154,Depths,_xlfn.XLOOKUP($G154,Structures,ContentDamages),,-1))/(MIN(IF(Depths&gt;BC154,Depths))-MAX(IF(Depths&lt;BC154,Depths))))*$R154)</f>
        <v>#N/A</v>
      </c>
      <c r="BZ154" s="181"/>
      <c r="CA154" s="182" t="e">
        <f t="shared" si="162"/>
        <v>#N/A</v>
      </c>
      <c r="CB154" s="183" t="e">
        <f t="shared" si="163"/>
        <v>#N/A</v>
      </c>
      <c r="CC154" s="183" t="e">
        <f t="shared" si="164"/>
        <v>#N/A</v>
      </c>
      <c r="CD154" s="183" t="e">
        <f t="shared" si="165"/>
        <v>#N/A</v>
      </c>
      <c r="CE154" s="183" t="e">
        <f t="shared" si="166"/>
        <v>#N/A</v>
      </c>
      <c r="CF154" s="183" t="e">
        <f t="shared" si="167"/>
        <v>#N/A</v>
      </c>
      <c r="CG154" s="183" t="e">
        <f t="shared" si="168"/>
        <v>#N/A</v>
      </c>
      <c r="CH154" s="183" t="e">
        <f t="shared" si="169"/>
        <v>#N/A</v>
      </c>
      <c r="CI154" s="183" t="e">
        <f t="shared" si="170"/>
        <v>#N/A</v>
      </c>
      <c r="CJ154" s="184" t="e">
        <f t="shared" si="171"/>
        <v>#N/A</v>
      </c>
      <c r="CK154" s="177"/>
    </row>
    <row r="155" spans="5:89" ht="16.5" customHeight="1" x14ac:dyDescent="0.35">
      <c r="E155" s="33"/>
      <c r="F155" s="35"/>
      <c r="G155" s="10" t="s">
        <v>200</v>
      </c>
      <c r="H155" s="11" t="s">
        <v>200</v>
      </c>
      <c r="I155" s="12"/>
      <c r="J155" s="14"/>
      <c r="K155" s="26"/>
      <c r="L155" s="12"/>
      <c r="M155" s="14"/>
      <c r="N155" s="138"/>
      <c r="O155" s="140"/>
      <c r="P155" s="195">
        <f t="shared" si="160"/>
        <v>0</v>
      </c>
      <c r="Q155" s="20" t="e">
        <f>_xlfn.XLOOKUP(G155,'Content to Structure Ratios'!$D$3:$D$55,'Content to Structure Ratios'!$E$3:$E$55)</f>
        <v>#N/A</v>
      </c>
      <c r="R155" s="183" t="e">
        <f t="shared" si="161"/>
        <v>#N/A</v>
      </c>
      <c r="S155" s="13"/>
      <c r="T155" s="14"/>
      <c r="U155" s="15"/>
      <c r="V155" s="179">
        <f t="shared" si="159"/>
        <v>0</v>
      </c>
      <c r="W155" s="192"/>
      <c r="X155" s="22"/>
      <c r="Y155" s="16"/>
      <c r="Z155" s="16"/>
      <c r="AA155" s="16"/>
      <c r="AB155" s="16"/>
      <c r="AC155" s="16"/>
      <c r="AD155" s="16"/>
      <c r="AE155" s="16"/>
      <c r="AF155" s="16"/>
      <c r="AG155" s="16"/>
      <c r="AH155" s="177"/>
      <c r="AI155" s="178">
        <f t="shared" si="173"/>
        <v>0</v>
      </c>
      <c r="AJ155" s="179">
        <f t="shared" si="172"/>
        <v>0</v>
      </c>
      <c r="AK155" s="179">
        <f t="shared" si="174"/>
        <v>0</v>
      </c>
      <c r="AL155" s="179">
        <f t="shared" si="175"/>
        <v>0</v>
      </c>
      <c r="AM155" s="179">
        <f t="shared" si="176"/>
        <v>0</v>
      </c>
      <c r="AN155" s="179">
        <f t="shared" si="177"/>
        <v>0</v>
      </c>
      <c r="AO155" s="179">
        <f t="shared" si="178"/>
        <v>0</v>
      </c>
      <c r="AP155" s="179">
        <f t="shared" si="179"/>
        <v>0</v>
      </c>
      <c r="AQ155" s="179">
        <f t="shared" si="180"/>
        <v>0</v>
      </c>
      <c r="AR155" s="180">
        <f t="shared" si="181"/>
        <v>0</v>
      </c>
      <c r="AS155" s="181"/>
      <c r="AT155" s="166">
        <f t="shared" si="182"/>
        <v>0</v>
      </c>
      <c r="AU155" s="87">
        <f t="shared" si="183"/>
        <v>0</v>
      </c>
      <c r="AV155" s="87">
        <f t="shared" si="184"/>
        <v>0</v>
      </c>
      <c r="AW155" s="87">
        <f t="shared" si="185"/>
        <v>0</v>
      </c>
      <c r="AX155" s="87">
        <f t="shared" si="186"/>
        <v>0</v>
      </c>
      <c r="AY155" s="87">
        <f t="shared" si="187"/>
        <v>0</v>
      </c>
      <c r="AZ155" s="87">
        <f t="shared" si="188"/>
        <v>0</v>
      </c>
      <c r="BA155" s="87">
        <f t="shared" si="189"/>
        <v>0</v>
      </c>
      <c r="BB155" s="87">
        <f t="shared" si="190"/>
        <v>0</v>
      </c>
      <c r="BC155" s="157">
        <f t="shared" si="191"/>
        <v>0</v>
      </c>
      <c r="BD155" s="177"/>
      <c r="BE155" s="182" t="e" cm="1">
        <f t="array" ref="BE155">IF(AT155="no inundation",0,(_xlfn.XLOOKUP(AT155,Depths,_xlfn.XLOOKUP($G155,Structures,StructureDamages),,-1)+(AT155-MAX(IF(Depths&lt;AT155,Depths)))*(_xlfn.XLOOKUP(AT155,Depths,_xlfn.XLOOKUP($G155,Structures,StructureDamages),,1)-_xlfn.XLOOKUP(AT155,Depths,_xlfn.XLOOKUP($G155,Structures,StructureDamages),,-1))/(MIN(IF(Depths&gt;AT155,Depths))-MAX(IF(Depths&lt;AT155,Depths))))*$P155)</f>
        <v>#N/A</v>
      </c>
      <c r="BF155" s="183" t="e" cm="1">
        <f t="array" ref="BF155">IF(AU155="no inundation",0,(_xlfn.XLOOKUP(AU155,Depths,_xlfn.XLOOKUP($G155,Structures,StructureDamages),,-1)+(AU155-MAX(IF(Depths&lt;AU155,Depths)))*(_xlfn.XLOOKUP(AU155,Depths,_xlfn.XLOOKUP($G155,Structures,StructureDamages),,1)-_xlfn.XLOOKUP(AU155,Depths,_xlfn.XLOOKUP($G155,Structures,StructureDamages),,-1))/(MIN(IF(Depths&gt;AU155,Depths))-MAX(IF(Depths&lt;AU155,Depths))))*$P155)</f>
        <v>#N/A</v>
      </c>
      <c r="BG155" s="183" t="e" cm="1">
        <f t="array" ref="BG155">IF(AV155="no inundation",0,(_xlfn.XLOOKUP(AV155,Depths,_xlfn.XLOOKUP($G155,Structures,StructureDamages),,-1)+(AV155-MAX(IF(Depths&lt;AV155,Depths)))*(_xlfn.XLOOKUP(AV155,Depths,_xlfn.XLOOKUP($G155,Structures,StructureDamages),,1)-_xlfn.XLOOKUP(AV155,Depths,_xlfn.XLOOKUP($G155,Structures,StructureDamages),,-1))/(MIN(IF(Depths&gt;AV155,Depths))-MAX(IF(Depths&lt;AV155,Depths))))*$P155)</f>
        <v>#N/A</v>
      </c>
      <c r="BH155" s="183" t="e" cm="1">
        <f t="array" ref="BH155">IF(AW155="no inundation",0,(_xlfn.XLOOKUP(AW155,Depths,_xlfn.XLOOKUP($G155,Structures,StructureDamages),,-1)+(AW155-MAX(IF(Depths&lt;AW155,Depths)))*(_xlfn.XLOOKUP(AW155,Depths,_xlfn.XLOOKUP($G155,Structures,StructureDamages),,1)-_xlfn.XLOOKUP(AW155,Depths,_xlfn.XLOOKUP($G155,Structures,StructureDamages),,-1))/(MIN(IF(Depths&gt;AW155,Depths))-MAX(IF(Depths&lt;AW155,Depths))))*$P155)</f>
        <v>#N/A</v>
      </c>
      <c r="BI155" s="183" t="e" cm="1">
        <f t="array" ref="BI155">IF(AX155="no inundation",0,(_xlfn.XLOOKUP(AX155,Depths,_xlfn.XLOOKUP($G155,Structures,StructureDamages),,-1)+(AX155-MAX(IF(Depths&lt;AX155,Depths)))*(_xlfn.XLOOKUP(AX155,Depths,_xlfn.XLOOKUP($G155,Structures,StructureDamages),,1)-_xlfn.XLOOKUP(AX155,Depths,_xlfn.XLOOKUP($G155,Structures,StructureDamages),,-1))/(MIN(IF(Depths&gt;AX155,Depths))-MAX(IF(Depths&lt;AX155,Depths))))*$P155)</f>
        <v>#N/A</v>
      </c>
      <c r="BJ155" s="183" t="e" cm="1">
        <f t="array" ref="BJ155">IF(AY155="no inundation",0,(_xlfn.XLOOKUP(AY155,Depths,_xlfn.XLOOKUP($G155,Structures,StructureDamages),,-1)+(AY155-MAX(IF(Depths&lt;AY155,Depths)))*(_xlfn.XLOOKUP(AY155,Depths,_xlfn.XLOOKUP($G155,Structures,StructureDamages),,1)-_xlfn.XLOOKUP(AY155,Depths,_xlfn.XLOOKUP($G155,Structures,StructureDamages),,-1))/(MIN(IF(Depths&gt;AY155,Depths))-MAX(IF(Depths&lt;AY155,Depths))))*$P155)</f>
        <v>#N/A</v>
      </c>
      <c r="BK155" s="183" t="e" cm="1">
        <f t="array" ref="BK155">IF(AZ155="no inundation",0,(_xlfn.XLOOKUP(AZ155,Depths,_xlfn.XLOOKUP($G155,Structures,StructureDamages),,-1)+(AZ155-MAX(IF(Depths&lt;AZ155,Depths)))*(_xlfn.XLOOKUP(AZ155,Depths,_xlfn.XLOOKUP($G155,Structures,StructureDamages),,1)-_xlfn.XLOOKUP(AZ155,Depths,_xlfn.XLOOKUP($G155,Structures,StructureDamages),,-1))/(MIN(IF(Depths&gt;AZ155,Depths))-MAX(IF(Depths&lt;AZ155,Depths))))*$P155)</f>
        <v>#N/A</v>
      </c>
      <c r="BL155" s="183" t="e" cm="1">
        <f t="array" ref="BL155">IF(BA155="no inundation",0,(_xlfn.XLOOKUP(BA155,Depths,_xlfn.XLOOKUP($G155,Structures,StructureDamages),,-1)+(BA155-MAX(IF(Depths&lt;BA155,Depths)))*(_xlfn.XLOOKUP(BA155,Depths,_xlfn.XLOOKUP($G155,Structures,StructureDamages),,1)-_xlfn.XLOOKUP(BA155,Depths,_xlfn.XLOOKUP($G155,Structures,StructureDamages),,-1))/(MIN(IF(Depths&gt;BA155,Depths))-MAX(IF(Depths&lt;BA155,Depths))))*$P155)</f>
        <v>#N/A</v>
      </c>
      <c r="BM155" s="183" t="e" cm="1">
        <f t="array" ref="BM155">IF(BB155="no inundation",0,(_xlfn.XLOOKUP(BB155,Depths,_xlfn.XLOOKUP($G155,Structures,StructureDamages),,-1)+(BB155-MAX(IF(Depths&lt;BB155,Depths)))*(_xlfn.XLOOKUP(BB155,Depths,_xlfn.XLOOKUP($G155,Structures,StructureDamages),,1)-_xlfn.XLOOKUP(BB155,Depths,_xlfn.XLOOKUP($G155,Structures,StructureDamages),,-1))/(MIN(IF(Depths&gt;BB155,Depths))-MAX(IF(Depths&lt;BB155,Depths))))*$P155)</f>
        <v>#N/A</v>
      </c>
      <c r="BN155" s="184" t="e" cm="1">
        <f t="array" ref="BN155">IF(BC155="no inundation",0,(_xlfn.XLOOKUP(BC155,Depths,_xlfn.XLOOKUP($G155,Structures,StructureDamages),,-1)+(BC155-MAX(IF(Depths&lt;BC155,Depths)))*(_xlfn.XLOOKUP(BC155,Depths,_xlfn.XLOOKUP($G155,Structures,StructureDamages),,1)-_xlfn.XLOOKUP(BC155,Depths,_xlfn.XLOOKUP($G155,Structures,StructureDamages),,-1))/(MIN(IF(Depths&gt;BC155,Depths))-MAX(IF(Depths&lt;BC155,Depths))))*$P155)</f>
        <v>#N/A</v>
      </c>
      <c r="BO155" s="185"/>
      <c r="BP155" s="182" t="e" cm="1">
        <f t="array" ref="BP155">IF(AT155="no inundation",0,(_xlfn.XLOOKUP(AT155,Depths,_xlfn.XLOOKUP($G155,Structures,ContentDamages),,-1)+(AT155-MAX(IF(Depths&lt;AT155,Depths)))*(_xlfn.XLOOKUP(AT155,Depths,_xlfn.XLOOKUP($G155,Structures,ContentDamages),,1)-_xlfn.XLOOKUP(AT155,Depths,_xlfn.XLOOKUP($G155,Structures,ContentDamages),,-1))/(MIN(IF(Depths&gt;AT155,Depths))-MAX(IF(Depths&lt;AT155,Depths))))*$R155)</f>
        <v>#N/A</v>
      </c>
      <c r="BQ155" s="183" t="e" cm="1">
        <f t="array" ref="BQ155">IF(AU155="no inundation",0,(_xlfn.XLOOKUP(AU155,Depths,_xlfn.XLOOKUP($G155,Structures,ContentDamages),,-1)+(AU155-MAX(IF(Depths&lt;AU155,Depths)))*(_xlfn.XLOOKUP(AU155,Depths,_xlfn.XLOOKUP($G155,Structures,ContentDamages),,1)-_xlfn.XLOOKUP(AU155,Depths,_xlfn.XLOOKUP($G155,Structures,ContentDamages),,-1))/(MIN(IF(Depths&gt;AU155,Depths))-MAX(IF(Depths&lt;AU155,Depths))))*$R155)</f>
        <v>#N/A</v>
      </c>
      <c r="BR155" s="183" t="e" cm="1">
        <f t="array" ref="BR155">IF(AV155="no inundation",0,(_xlfn.XLOOKUP(AV155,Depths,_xlfn.XLOOKUP($G155,Structures,ContentDamages),,-1)+(AV155-MAX(IF(Depths&lt;AV155,Depths)))*(_xlfn.XLOOKUP(AV155,Depths,_xlfn.XLOOKUP($G155,Structures,ContentDamages),,1)-_xlfn.XLOOKUP(AV155,Depths,_xlfn.XLOOKUP($G155,Structures,ContentDamages),,-1))/(MIN(IF(Depths&gt;AV155,Depths))-MAX(IF(Depths&lt;AV155,Depths))))*$R155)</f>
        <v>#N/A</v>
      </c>
      <c r="BS155" s="183" t="e" cm="1">
        <f t="array" ref="BS155">IF(AW155="no inundation",0,(_xlfn.XLOOKUP(AW155,Depths,_xlfn.XLOOKUP($G155,Structures,ContentDamages),,-1)+(AW155-MAX(IF(Depths&lt;AW155,Depths)))*(_xlfn.XLOOKUP(AW155,Depths,_xlfn.XLOOKUP($G155,Structures,ContentDamages),,1)-_xlfn.XLOOKUP(AW155,Depths,_xlfn.XLOOKUP($G155,Structures,ContentDamages),,-1))/(MIN(IF(Depths&gt;AW155,Depths))-MAX(IF(Depths&lt;AW155,Depths))))*$R155)</f>
        <v>#N/A</v>
      </c>
      <c r="BT155" s="183" t="e" cm="1">
        <f t="array" ref="BT155">IF(AX155="no inundation",0,(_xlfn.XLOOKUP(AX155,Depths,_xlfn.XLOOKUP($G155,Structures,ContentDamages),,-1)+(AX155-MAX(IF(Depths&lt;AX155,Depths)))*(_xlfn.XLOOKUP(AX155,Depths,_xlfn.XLOOKUP($G155,Structures,ContentDamages),,1)-_xlfn.XLOOKUP(AX155,Depths,_xlfn.XLOOKUP($G155,Structures,ContentDamages),,-1))/(MIN(IF(Depths&gt;AX155,Depths))-MAX(IF(Depths&lt;AX155,Depths))))*$R155)</f>
        <v>#N/A</v>
      </c>
      <c r="BU155" s="183" t="e" cm="1">
        <f t="array" ref="BU155">IF(AY155="no inundation",0,(_xlfn.XLOOKUP(AY155,Depths,_xlfn.XLOOKUP($G155,Structures,ContentDamages),,-1)+(AY155-MAX(IF(Depths&lt;AY155,Depths)))*(_xlfn.XLOOKUP(AY155,Depths,_xlfn.XLOOKUP($G155,Structures,ContentDamages),,1)-_xlfn.XLOOKUP(AY155,Depths,_xlfn.XLOOKUP($G155,Structures,ContentDamages),,-1))/(MIN(IF(Depths&gt;AY155,Depths))-MAX(IF(Depths&lt;AY155,Depths))))*$R155)</f>
        <v>#N/A</v>
      </c>
      <c r="BV155" s="183" t="e" cm="1">
        <f t="array" ref="BV155">IF(AZ155="no inundation",0,(_xlfn.XLOOKUP(AZ155,Depths,_xlfn.XLOOKUP($G155,Structures,ContentDamages),,-1)+(AZ155-MAX(IF(Depths&lt;AZ155,Depths)))*(_xlfn.XLOOKUP(AZ155,Depths,_xlfn.XLOOKUP($G155,Structures,ContentDamages),,1)-_xlfn.XLOOKUP(AZ155,Depths,_xlfn.XLOOKUP($G155,Structures,ContentDamages),,-1))/(MIN(IF(Depths&gt;AZ155,Depths))-MAX(IF(Depths&lt;AZ155,Depths))))*$R155)</f>
        <v>#N/A</v>
      </c>
      <c r="BW155" s="183" t="e" cm="1">
        <f t="array" ref="BW155">IF(BA155="no inundation",0,(_xlfn.XLOOKUP(BA155,Depths,_xlfn.XLOOKUP($G155,Structures,ContentDamages),,-1)+(BA155-MAX(IF(Depths&lt;BA155,Depths)))*(_xlfn.XLOOKUP(BA155,Depths,_xlfn.XLOOKUP($G155,Structures,ContentDamages),,1)-_xlfn.XLOOKUP(BA155,Depths,_xlfn.XLOOKUP($G155,Structures,ContentDamages),,-1))/(MIN(IF(Depths&gt;BA155,Depths))-MAX(IF(Depths&lt;BA155,Depths))))*$R155)</f>
        <v>#N/A</v>
      </c>
      <c r="BX155" s="183" t="e" cm="1">
        <f t="array" ref="BX155">IF(BB155="no inundation",0,(_xlfn.XLOOKUP(BB155,Depths,_xlfn.XLOOKUP($G155,Structures,ContentDamages),,-1)+(BB155-MAX(IF(Depths&lt;BB155,Depths)))*(_xlfn.XLOOKUP(BB155,Depths,_xlfn.XLOOKUP($G155,Structures,ContentDamages),,1)-_xlfn.XLOOKUP(BB155,Depths,_xlfn.XLOOKUP($G155,Structures,ContentDamages),,-1))/(MIN(IF(Depths&gt;BB155,Depths))-MAX(IF(Depths&lt;BB155,Depths))))*$R155)</f>
        <v>#N/A</v>
      </c>
      <c r="BY155" s="183" t="e" cm="1">
        <f t="array" ref="BY155">IF(BC155="no inundation",0,(_xlfn.XLOOKUP(BC155,Depths,_xlfn.XLOOKUP($G155,Structures,ContentDamages),,-1)+(BC155-MAX(IF(Depths&lt;BC155,Depths)))*(_xlfn.XLOOKUP(BC155,Depths,_xlfn.XLOOKUP($G155,Structures,ContentDamages),,1)-_xlfn.XLOOKUP(BC155,Depths,_xlfn.XLOOKUP($G155,Structures,ContentDamages),,-1))/(MIN(IF(Depths&gt;BC155,Depths))-MAX(IF(Depths&lt;BC155,Depths))))*$R155)</f>
        <v>#N/A</v>
      </c>
      <c r="BZ155" s="181"/>
      <c r="CA155" s="182" t="e">
        <f t="shared" si="162"/>
        <v>#N/A</v>
      </c>
      <c r="CB155" s="183" t="e">
        <f t="shared" si="163"/>
        <v>#N/A</v>
      </c>
      <c r="CC155" s="183" t="e">
        <f t="shared" si="164"/>
        <v>#N/A</v>
      </c>
      <c r="CD155" s="183" t="e">
        <f t="shared" si="165"/>
        <v>#N/A</v>
      </c>
      <c r="CE155" s="183" t="e">
        <f t="shared" si="166"/>
        <v>#N/A</v>
      </c>
      <c r="CF155" s="183" t="e">
        <f t="shared" si="167"/>
        <v>#N/A</v>
      </c>
      <c r="CG155" s="183" t="e">
        <f t="shared" si="168"/>
        <v>#N/A</v>
      </c>
      <c r="CH155" s="183" t="e">
        <f t="shared" si="169"/>
        <v>#N/A</v>
      </c>
      <c r="CI155" s="183" t="e">
        <f t="shared" si="170"/>
        <v>#N/A</v>
      </c>
      <c r="CJ155" s="184" t="e">
        <f t="shared" si="171"/>
        <v>#N/A</v>
      </c>
      <c r="CK155" s="177"/>
    </row>
    <row r="156" spans="5:89" ht="16.5" customHeight="1" x14ac:dyDescent="0.35">
      <c r="E156" s="33"/>
      <c r="F156" s="35"/>
      <c r="G156" s="10" t="s">
        <v>200</v>
      </c>
      <c r="H156" s="11" t="s">
        <v>200</v>
      </c>
      <c r="I156" s="12"/>
      <c r="J156" s="14"/>
      <c r="K156" s="26"/>
      <c r="L156" s="12"/>
      <c r="M156" s="14"/>
      <c r="N156" s="138"/>
      <c r="O156" s="140"/>
      <c r="P156" s="195">
        <f t="shared" si="160"/>
        <v>0</v>
      </c>
      <c r="Q156" s="20" t="e">
        <f>_xlfn.XLOOKUP(G156,'Content to Structure Ratios'!$D$3:$D$55,'Content to Structure Ratios'!$E$3:$E$55)</f>
        <v>#N/A</v>
      </c>
      <c r="R156" s="183" t="e">
        <f t="shared" si="161"/>
        <v>#N/A</v>
      </c>
      <c r="S156" s="13"/>
      <c r="T156" s="14"/>
      <c r="U156" s="15"/>
      <c r="V156" s="179">
        <f t="shared" si="159"/>
        <v>0</v>
      </c>
      <c r="W156" s="192"/>
      <c r="X156" s="22"/>
      <c r="Y156" s="16"/>
      <c r="Z156" s="16"/>
      <c r="AA156" s="16"/>
      <c r="AB156" s="16"/>
      <c r="AC156" s="16"/>
      <c r="AD156" s="16"/>
      <c r="AE156" s="16"/>
      <c r="AF156" s="16"/>
      <c r="AG156" s="16"/>
      <c r="AH156" s="177"/>
      <c r="AI156" s="178">
        <f t="shared" si="173"/>
        <v>0</v>
      </c>
      <c r="AJ156" s="179">
        <f t="shared" si="172"/>
        <v>0</v>
      </c>
      <c r="AK156" s="179">
        <f t="shared" si="174"/>
        <v>0</v>
      </c>
      <c r="AL156" s="179">
        <f t="shared" si="175"/>
        <v>0</v>
      </c>
      <c r="AM156" s="179">
        <f t="shared" si="176"/>
        <v>0</v>
      </c>
      <c r="AN156" s="179">
        <f t="shared" si="177"/>
        <v>0</v>
      </c>
      <c r="AO156" s="179">
        <f t="shared" si="178"/>
        <v>0</v>
      </c>
      <c r="AP156" s="179">
        <f t="shared" si="179"/>
        <v>0</v>
      </c>
      <c r="AQ156" s="179">
        <f t="shared" si="180"/>
        <v>0</v>
      </c>
      <c r="AR156" s="180">
        <f t="shared" si="181"/>
        <v>0</v>
      </c>
      <c r="AS156" s="181"/>
      <c r="AT156" s="166">
        <f t="shared" si="182"/>
        <v>0</v>
      </c>
      <c r="AU156" s="87">
        <f t="shared" si="183"/>
        <v>0</v>
      </c>
      <c r="AV156" s="87">
        <f t="shared" si="184"/>
        <v>0</v>
      </c>
      <c r="AW156" s="87">
        <f t="shared" si="185"/>
        <v>0</v>
      </c>
      <c r="AX156" s="87">
        <f t="shared" si="186"/>
        <v>0</v>
      </c>
      <c r="AY156" s="87">
        <f t="shared" si="187"/>
        <v>0</v>
      </c>
      <c r="AZ156" s="87">
        <f t="shared" si="188"/>
        <v>0</v>
      </c>
      <c r="BA156" s="87">
        <f t="shared" si="189"/>
        <v>0</v>
      </c>
      <c r="BB156" s="87">
        <f t="shared" si="190"/>
        <v>0</v>
      </c>
      <c r="BC156" s="157">
        <f t="shared" si="191"/>
        <v>0</v>
      </c>
      <c r="BD156" s="177"/>
      <c r="BE156" s="182" t="e" cm="1">
        <f t="array" ref="BE156">IF(AT156="no inundation",0,(_xlfn.XLOOKUP(AT156,Depths,_xlfn.XLOOKUP($G156,Structures,StructureDamages),,-1)+(AT156-MAX(IF(Depths&lt;AT156,Depths)))*(_xlfn.XLOOKUP(AT156,Depths,_xlfn.XLOOKUP($G156,Structures,StructureDamages),,1)-_xlfn.XLOOKUP(AT156,Depths,_xlfn.XLOOKUP($G156,Structures,StructureDamages),,-1))/(MIN(IF(Depths&gt;AT156,Depths))-MAX(IF(Depths&lt;AT156,Depths))))*$P156)</f>
        <v>#N/A</v>
      </c>
      <c r="BF156" s="183" t="e" cm="1">
        <f t="array" ref="BF156">IF(AU156="no inundation",0,(_xlfn.XLOOKUP(AU156,Depths,_xlfn.XLOOKUP($G156,Structures,StructureDamages),,-1)+(AU156-MAX(IF(Depths&lt;AU156,Depths)))*(_xlfn.XLOOKUP(AU156,Depths,_xlfn.XLOOKUP($G156,Structures,StructureDamages),,1)-_xlfn.XLOOKUP(AU156,Depths,_xlfn.XLOOKUP($G156,Structures,StructureDamages),,-1))/(MIN(IF(Depths&gt;AU156,Depths))-MAX(IF(Depths&lt;AU156,Depths))))*$P156)</f>
        <v>#N/A</v>
      </c>
      <c r="BG156" s="183" t="e" cm="1">
        <f t="array" ref="BG156">IF(AV156="no inundation",0,(_xlfn.XLOOKUP(AV156,Depths,_xlfn.XLOOKUP($G156,Structures,StructureDamages),,-1)+(AV156-MAX(IF(Depths&lt;AV156,Depths)))*(_xlfn.XLOOKUP(AV156,Depths,_xlfn.XLOOKUP($G156,Structures,StructureDamages),,1)-_xlfn.XLOOKUP(AV156,Depths,_xlfn.XLOOKUP($G156,Structures,StructureDamages),,-1))/(MIN(IF(Depths&gt;AV156,Depths))-MAX(IF(Depths&lt;AV156,Depths))))*$P156)</f>
        <v>#N/A</v>
      </c>
      <c r="BH156" s="183" t="e" cm="1">
        <f t="array" ref="BH156">IF(AW156="no inundation",0,(_xlfn.XLOOKUP(AW156,Depths,_xlfn.XLOOKUP($G156,Structures,StructureDamages),,-1)+(AW156-MAX(IF(Depths&lt;AW156,Depths)))*(_xlfn.XLOOKUP(AW156,Depths,_xlfn.XLOOKUP($G156,Structures,StructureDamages),,1)-_xlfn.XLOOKUP(AW156,Depths,_xlfn.XLOOKUP($G156,Structures,StructureDamages),,-1))/(MIN(IF(Depths&gt;AW156,Depths))-MAX(IF(Depths&lt;AW156,Depths))))*$P156)</f>
        <v>#N/A</v>
      </c>
      <c r="BI156" s="183" t="e" cm="1">
        <f t="array" ref="BI156">IF(AX156="no inundation",0,(_xlfn.XLOOKUP(AX156,Depths,_xlfn.XLOOKUP($G156,Structures,StructureDamages),,-1)+(AX156-MAX(IF(Depths&lt;AX156,Depths)))*(_xlfn.XLOOKUP(AX156,Depths,_xlfn.XLOOKUP($G156,Structures,StructureDamages),,1)-_xlfn.XLOOKUP(AX156,Depths,_xlfn.XLOOKUP($G156,Structures,StructureDamages),,-1))/(MIN(IF(Depths&gt;AX156,Depths))-MAX(IF(Depths&lt;AX156,Depths))))*$P156)</f>
        <v>#N/A</v>
      </c>
      <c r="BJ156" s="183" t="e" cm="1">
        <f t="array" ref="BJ156">IF(AY156="no inundation",0,(_xlfn.XLOOKUP(AY156,Depths,_xlfn.XLOOKUP($G156,Structures,StructureDamages),,-1)+(AY156-MAX(IF(Depths&lt;AY156,Depths)))*(_xlfn.XLOOKUP(AY156,Depths,_xlfn.XLOOKUP($G156,Structures,StructureDamages),,1)-_xlfn.XLOOKUP(AY156,Depths,_xlfn.XLOOKUP($G156,Structures,StructureDamages),,-1))/(MIN(IF(Depths&gt;AY156,Depths))-MAX(IF(Depths&lt;AY156,Depths))))*$P156)</f>
        <v>#N/A</v>
      </c>
      <c r="BK156" s="183" t="e" cm="1">
        <f t="array" ref="BK156">IF(AZ156="no inundation",0,(_xlfn.XLOOKUP(AZ156,Depths,_xlfn.XLOOKUP($G156,Structures,StructureDamages),,-1)+(AZ156-MAX(IF(Depths&lt;AZ156,Depths)))*(_xlfn.XLOOKUP(AZ156,Depths,_xlfn.XLOOKUP($G156,Structures,StructureDamages),,1)-_xlfn.XLOOKUP(AZ156,Depths,_xlfn.XLOOKUP($G156,Structures,StructureDamages),,-1))/(MIN(IF(Depths&gt;AZ156,Depths))-MAX(IF(Depths&lt;AZ156,Depths))))*$P156)</f>
        <v>#N/A</v>
      </c>
      <c r="BL156" s="183" t="e" cm="1">
        <f t="array" ref="BL156">IF(BA156="no inundation",0,(_xlfn.XLOOKUP(BA156,Depths,_xlfn.XLOOKUP($G156,Structures,StructureDamages),,-1)+(BA156-MAX(IF(Depths&lt;BA156,Depths)))*(_xlfn.XLOOKUP(BA156,Depths,_xlfn.XLOOKUP($G156,Structures,StructureDamages),,1)-_xlfn.XLOOKUP(BA156,Depths,_xlfn.XLOOKUP($G156,Structures,StructureDamages),,-1))/(MIN(IF(Depths&gt;BA156,Depths))-MAX(IF(Depths&lt;BA156,Depths))))*$P156)</f>
        <v>#N/A</v>
      </c>
      <c r="BM156" s="183" t="e" cm="1">
        <f t="array" ref="BM156">IF(BB156="no inundation",0,(_xlfn.XLOOKUP(BB156,Depths,_xlfn.XLOOKUP($G156,Structures,StructureDamages),,-1)+(BB156-MAX(IF(Depths&lt;BB156,Depths)))*(_xlfn.XLOOKUP(BB156,Depths,_xlfn.XLOOKUP($G156,Structures,StructureDamages),,1)-_xlfn.XLOOKUP(BB156,Depths,_xlfn.XLOOKUP($G156,Structures,StructureDamages),,-1))/(MIN(IF(Depths&gt;BB156,Depths))-MAX(IF(Depths&lt;BB156,Depths))))*$P156)</f>
        <v>#N/A</v>
      </c>
      <c r="BN156" s="184" t="e" cm="1">
        <f t="array" ref="BN156">IF(BC156="no inundation",0,(_xlfn.XLOOKUP(BC156,Depths,_xlfn.XLOOKUP($G156,Structures,StructureDamages),,-1)+(BC156-MAX(IF(Depths&lt;BC156,Depths)))*(_xlfn.XLOOKUP(BC156,Depths,_xlfn.XLOOKUP($G156,Structures,StructureDamages),,1)-_xlfn.XLOOKUP(BC156,Depths,_xlfn.XLOOKUP($G156,Structures,StructureDamages),,-1))/(MIN(IF(Depths&gt;BC156,Depths))-MAX(IF(Depths&lt;BC156,Depths))))*$P156)</f>
        <v>#N/A</v>
      </c>
      <c r="BO156" s="185"/>
      <c r="BP156" s="182" t="e" cm="1">
        <f t="array" ref="BP156">IF(AT156="no inundation",0,(_xlfn.XLOOKUP(AT156,Depths,_xlfn.XLOOKUP($G156,Structures,ContentDamages),,-1)+(AT156-MAX(IF(Depths&lt;AT156,Depths)))*(_xlfn.XLOOKUP(AT156,Depths,_xlfn.XLOOKUP($G156,Structures,ContentDamages),,1)-_xlfn.XLOOKUP(AT156,Depths,_xlfn.XLOOKUP($G156,Structures,ContentDamages),,-1))/(MIN(IF(Depths&gt;AT156,Depths))-MAX(IF(Depths&lt;AT156,Depths))))*$R156)</f>
        <v>#N/A</v>
      </c>
      <c r="BQ156" s="183" t="e" cm="1">
        <f t="array" ref="BQ156">IF(AU156="no inundation",0,(_xlfn.XLOOKUP(AU156,Depths,_xlfn.XLOOKUP($G156,Structures,ContentDamages),,-1)+(AU156-MAX(IF(Depths&lt;AU156,Depths)))*(_xlfn.XLOOKUP(AU156,Depths,_xlfn.XLOOKUP($G156,Structures,ContentDamages),,1)-_xlfn.XLOOKUP(AU156,Depths,_xlfn.XLOOKUP($G156,Structures,ContentDamages),,-1))/(MIN(IF(Depths&gt;AU156,Depths))-MAX(IF(Depths&lt;AU156,Depths))))*$R156)</f>
        <v>#N/A</v>
      </c>
      <c r="BR156" s="183" t="e" cm="1">
        <f t="array" ref="BR156">IF(AV156="no inundation",0,(_xlfn.XLOOKUP(AV156,Depths,_xlfn.XLOOKUP($G156,Structures,ContentDamages),,-1)+(AV156-MAX(IF(Depths&lt;AV156,Depths)))*(_xlfn.XLOOKUP(AV156,Depths,_xlfn.XLOOKUP($G156,Structures,ContentDamages),,1)-_xlfn.XLOOKUP(AV156,Depths,_xlfn.XLOOKUP($G156,Structures,ContentDamages),,-1))/(MIN(IF(Depths&gt;AV156,Depths))-MAX(IF(Depths&lt;AV156,Depths))))*$R156)</f>
        <v>#N/A</v>
      </c>
      <c r="BS156" s="183" t="e" cm="1">
        <f t="array" ref="BS156">IF(AW156="no inundation",0,(_xlfn.XLOOKUP(AW156,Depths,_xlfn.XLOOKUP($G156,Structures,ContentDamages),,-1)+(AW156-MAX(IF(Depths&lt;AW156,Depths)))*(_xlfn.XLOOKUP(AW156,Depths,_xlfn.XLOOKUP($G156,Structures,ContentDamages),,1)-_xlfn.XLOOKUP(AW156,Depths,_xlfn.XLOOKUP($G156,Structures,ContentDamages),,-1))/(MIN(IF(Depths&gt;AW156,Depths))-MAX(IF(Depths&lt;AW156,Depths))))*$R156)</f>
        <v>#N/A</v>
      </c>
      <c r="BT156" s="183" t="e" cm="1">
        <f t="array" ref="BT156">IF(AX156="no inundation",0,(_xlfn.XLOOKUP(AX156,Depths,_xlfn.XLOOKUP($G156,Structures,ContentDamages),,-1)+(AX156-MAX(IF(Depths&lt;AX156,Depths)))*(_xlfn.XLOOKUP(AX156,Depths,_xlfn.XLOOKUP($G156,Structures,ContentDamages),,1)-_xlfn.XLOOKUP(AX156,Depths,_xlfn.XLOOKUP($G156,Structures,ContentDamages),,-1))/(MIN(IF(Depths&gt;AX156,Depths))-MAX(IF(Depths&lt;AX156,Depths))))*$R156)</f>
        <v>#N/A</v>
      </c>
      <c r="BU156" s="183" t="e" cm="1">
        <f t="array" ref="BU156">IF(AY156="no inundation",0,(_xlfn.XLOOKUP(AY156,Depths,_xlfn.XLOOKUP($G156,Structures,ContentDamages),,-1)+(AY156-MAX(IF(Depths&lt;AY156,Depths)))*(_xlfn.XLOOKUP(AY156,Depths,_xlfn.XLOOKUP($G156,Structures,ContentDamages),,1)-_xlfn.XLOOKUP(AY156,Depths,_xlfn.XLOOKUP($G156,Structures,ContentDamages),,-1))/(MIN(IF(Depths&gt;AY156,Depths))-MAX(IF(Depths&lt;AY156,Depths))))*$R156)</f>
        <v>#N/A</v>
      </c>
      <c r="BV156" s="183" t="e" cm="1">
        <f t="array" ref="BV156">IF(AZ156="no inundation",0,(_xlfn.XLOOKUP(AZ156,Depths,_xlfn.XLOOKUP($G156,Structures,ContentDamages),,-1)+(AZ156-MAX(IF(Depths&lt;AZ156,Depths)))*(_xlfn.XLOOKUP(AZ156,Depths,_xlfn.XLOOKUP($G156,Structures,ContentDamages),,1)-_xlfn.XLOOKUP(AZ156,Depths,_xlfn.XLOOKUP($G156,Structures,ContentDamages),,-1))/(MIN(IF(Depths&gt;AZ156,Depths))-MAX(IF(Depths&lt;AZ156,Depths))))*$R156)</f>
        <v>#N/A</v>
      </c>
      <c r="BW156" s="183" t="e" cm="1">
        <f t="array" ref="BW156">IF(BA156="no inundation",0,(_xlfn.XLOOKUP(BA156,Depths,_xlfn.XLOOKUP($G156,Structures,ContentDamages),,-1)+(BA156-MAX(IF(Depths&lt;BA156,Depths)))*(_xlfn.XLOOKUP(BA156,Depths,_xlfn.XLOOKUP($G156,Structures,ContentDamages),,1)-_xlfn.XLOOKUP(BA156,Depths,_xlfn.XLOOKUP($G156,Structures,ContentDamages),,-1))/(MIN(IF(Depths&gt;BA156,Depths))-MAX(IF(Depths&lt;BA156,Depths))))*$R156)</f>
        <v>#N/A</v>
      </c>
      <c r="BX156" s="183" t="e" cm="1">
        <f t="array" ref="BX156">IF(BB156="no inundation",0,(_xlfn.XLOOKUP(BB156,Depths,_xlfn.XLOOKUP($G156,Structures,ContentDamages),,-1)+(BB156-MAX(IF(Depths&lt;BB156,Depths)))*(_xlfn.XLOOKUP(BB156,Depths,_xlfn.XLOOKUP($G156,Structures,ContentDamages),,1)-_xlfn.XLOOKUP(BB156,Depths,_xlfn.XLOOKUP($G156,Structures,ContentDamages),,-1))/(MIN(IF(Depths&gt;BB156,Depths))-MAX(IF(Depths&lt;BB156,Depths))))*$R156)</f>
        <v>#N/A</v>
      </c>
      <c r="BY156" s="183" t="e" cm="1">
        <f t="array" ref="BY156">IF(BC156="no inundation",0,(_xlfn.XLOOKUP(BC156,Depths,_xlfn.XLOOKUP($G156,Structures,ContentDamages),,-1)+(BC156-MAX(IF(Depths&lt;BC156,Depths)))*(_xlfn.XLOOKUP(BC156,Depths,_xlfn.XLOOKUP($G156,Structures,ContentDamages),,1)-_xlfn.XLOOKUP(BC156,Depths,_xlfn.XLOOKUP($G156,Structures,ContentDamages),,-1))/(MIN(IF(Depths&gt;BC156,Depths))-MAX(IF(Depths&lt;BC156,Depths))))*$R156)</f>
        <v>#N/A</v>
      </c>
      <c r="BZ156" s="181"/>
      <c r="CA156" s="182" t="e">
        <f t="shared" si="162"/>
        <v>#N/A</v>
      </c>
      <c r="CB156" s="183" t="e">
        <f t="shared" si="163"/>
        <v>#N/A</v>
      </c>
      <c r="CC156" s="183" t="e">
        <f t="shared" si="164"/>
        <v>#N/A</v>
      </c>
      <c r="CD156" s="183" t="e">
        <f t="shared" si="165"/>
        <v>#N/A</v>
      </c>
      <c r="CE156" s="183" t="e">
        <f t="shared" si="166"/>
        <v>#N/A</v>
      </c>
      <c r="CF156" s="183" t="e">
        <f t="shared" si="167"/>
        <v>#N/A</v>
      </c>
      <c r="CG156" s="183" t="e">
        <f t="shared" si="168"/>
        <v>#N/A</v>
      </c>
      <c r="CH156" s="183" t="e">
        <f t="shared" si="169"/>
        <v>#N/A</v>
      </c>
      <c r="CI156" s="183" t="e">
        <f t="shared" si="170"/>
        <v>#N/A</v>
      </c>
      <c r="CJ156" s="184" t="e">
        <f t="shared" si="171"/>
        <v>#N/A</v>
      </c>
      <c r="CK156" s="177"/>
    </row>
    <row r="157" spans="5:89" ht="16.5" customHeight="1" x14ac:dyDescent="0.35">
      <c r="E157" s="33"/>
      <c r="F157" s="35"/>
      <c r="G157" s="10" t="s">
        <v>200</v>
      </c>
      <c r="H157" s="11" t="s">
        <v>200</v>
      </c>
      <c r="I157" s="12"/>
      <c r="J157" s="14"/>
      <c r="K157" s="26"/>
      <c r="L157" s="12"/>
      <c r="M157" s="14"/>
      <c r="N157" s="138"/>
      <c r="O157" s="140"/>
      <c r="P157" s="195">
        <f t="shared" si="160"/>
        <v>0</v>
      </c>
      <c r="Q157" s="20" t="e">
        <f>_xlfn.XLOOKUP(G157,'Content to Structure Ratios'!$D$3:$D$55,'Content to Structure Ratios'!$E$3:$E$55)</f>
        <v>#N/A</v>
      </c>
      <c r="R157" s="183" t="e">
        <f t="shared" si="161"/>
        <v>#N/A</v>
      </c>
      <c r="S157" s="13"/>
      <c r="T157" s="14"/>
      <c r="U157" s="15"/>
      <c r="V157" s="179">
        <f t="shared" si="159"/>
        <v>0</v>
      </c>
      <c r="W157" s="192"/>
      <c r="X157" s="22"/>
      <c r="Y157" s="16"/>
      <c r="Z157" s="16"/>
      <c r="AA157" s="16"/>
      <c r="AB157" s="16"/>
      <c r="AC157" s="16"/>
      <c r="AD157" s="16"/>
      <c r="AE157" s="16"/>
      <c r="AF157" s="16"/>
      <c r="AG157" s="16"/>
      <c r="AH157" s="177"/>
      <c r="AI157" s="178">
        <f t="shared" si="173"/>
        <v>0</v>
      </c>
      <c r="AJ157" s="179">
        <f t="shared" si="172"/>
        <v>0</v>
      </c>
      <c r="AK157" s="179">
        <f t="shared" si="174"/>
        <v>0</v>
      </c>
      <c r="AL157" s="179">
        <f t="shared" si="175"/>
        <v>0</v>
      </c>
      <c r="AM157" s="179">
        <f t="shared" si="176"/>
        <v>0</v>
      </c>
      <c r="AN157" s="179">
        <f t="shared" si="177"/>
        <v>0</v>
      </c>
      <c r="AO157" s="179">
        <f t="shared" si="178"/>
        <v>0</v>
      </c>
      <c r="AP157" s="179">
        <f t="shared" si="179"/>
        <v>0</v>
      </c>
      <c r="AQ157" s="179">
        <f t="shared" si="180"/>
        <v>0</v>
      </c>
      <c r="AR157" s="180">
        <f t="shared" si="181"/>
        <v>0</v>
      </c>
      <c r="AS157" s="181"/>
      <c r="AT157" s="166">
        <f t="shared" si="182"/>
        <v>0</v>
      </c>
      <c r="AU157" s="87">
        <f t="shared" si="183"/>
        <v>0</v>
      </c>
      <c r="AV157" s="87">
        <f t="shared" si="184"/>
        <v>0</v>
      </c>
      <c r="AW157" s="87">
        <f t="shared" si="185"/>
        <v>0</v>
      </c>
      <c r="AX157" s="87">
        <f t="shared" si="186"/>
        <v>0</v>
      </c>
      <c r="AY157" s="87">
        <f t="shared" si="187"/>
        <v>0</v>
      </c>
      <c r="AZ157" s="87">
        <f t="shared" si="188"/>
        <v>0</v>
      </c>
      <c r="BA157" s="87">
        <f t="shared" si="189"/>
        <v>0</v>
      </c>
      <c r="BB157" s="87">
        <f t="shared" si="190"/>
        <v>0</v>
      </c>
      <c r="BC157" s="157">
        <f t="shared" si="191"/>
        <v>0</v>
      </c>
      <c r="BD157" s="177"/>
      <c r="BE157" s="182" t="e" cm="1">
        <f t="array" ref="BE157">IF(AT157="no inundation",0,(_xlfn.XLOOKUP(AT157,Depths,_xlfn.XLOOKUP($G157,Structures,StructureDamages),,-1)+(AT157-MAX(IF(Depths&lt;AT157,Depths)))*(_xlfn.XLOOKUP(AT157,Depths,_xlfn.XLOOKUP($G157,Structures,StructureDamages),,1)-_xlfn.XLOOKUP(AT157,Depths,_xlfn.XLOOKUP($G157,Structures,StructureDamages),,-1))/(MIN(IF(Depths&gt;AT157,Depths))-MAX(IF(Depths&lt;AT157,Depths))))*$P157)</f>
        <v>#N/A</v>
      </c>
      <c r="BF157" s="183" t="e" cm="1">
        <f t="array" ref="BF157">IF(AU157="no inundation",0,(_xlfn.XLOOKUP(AU157,Depths,_xlfn.XLOOKUP($G157,Structures,StructureDamages),,-1)+(AU157-MAX(IF(Depths&lt;AU157,Depths)))*(_xlfn.XLOOKUP(AU157,Depths,_xlfn.XLOOKUP($G157,Structures,StructureDamages),,1)-_xlfn.XLOOKUP(AU157,Depths,_xlfn.XLOOKUP($G157,Structures,StructureDamages),,-1))/(MIN(IF(Depths&gt;AU157,Depths))-MAX(IF(Depths&lt;AU157,Depths))))*$P157)</f>
        <v>#N/A</v>
      </c>
      <c r="BG157" s="183" t="e" cm="1">
        <f t="array" ref="BG157">IF(AV157="no inundation",0,(_xlfn.XLOOKUP(AV157,Depths,_xlfn.XLOOKUP($G157,Structures,StructureDamages),,-1)+(AV157-MAX(IF(Depths&lt;AV157,Depths)))*(_xlfn.XLOOKUP(AV157,Depths,_xlfn.XLOOKUP($G157,Structures,StructureDamages),,1)-_xlfn.XLOOKUP(AV157,Depths,_xlfn.XLOOKUP($G157,Structures,StructureDamages),,-1))/(MIN(IF(Depths&gt;AV157,Depths))-MAX(IF(Depths&lt;AV157,Depths))))*$P157)</f>
        <v>#N/A</v>
      </c>
      <c r="BH157" s="183" t="e" cm="1">
        <f t="array" ref="BH157">IF(AW157="no inundation",0,(_xlfn.XLOOKUP(AW157,Depths,_xlfn.XLOOKUP($G157,Structures,StructureDamages),,-1)+(AW157-MAX(IF(Depths&lt;AW157,Depths)))*(_xlfn.XLOOKUP(AW157,Depths,_xlfn.XLOOKUP($G157,Structures,StructureDamages),,1)-_xlfn.XLOOKUP(AW157,Depths,_xlfn.XLOOKUP($G157,Structures,StructureDamages),,-1))/(MIN(IF(Depths&gt;AW157,Depths))-MAX(IF(Depths&lt;AW157,Depths))))*$P157)</f>
        <v>#N/A</v>
      </c>
      <c r="BI157" s="183" t="e" cm="1">
        <f t="array" ref="BI157">IF(AX157="no inundation",0,(_xlfn.XLOOKUP(AX157,Depths,_xlfn.XLOOKUP($G157,Structures,StructureDamages),,-1)+(AX157-MAX(IF(Depths&lt;AX157,Depths)))*(_xlfn.XLOOKUP(AX157,Depths,_xlfn.XLOOKUP($G157,Structures,StructureDamages),,1)-_xlfn.XLOOKUP(AX157,Depths,_xlfn.XLOOKUP($G157,Structures,StructureDamages),,-1))/(MIN(IF(Depths&gt;AX157,Depths))-MAX(IF(Depths&lt;AX157,Depths))))*$P157)</f>
        <v>#N/A</v>
      </c>
      <c r="BJ157" s="183" t="e" cm="1">
        <f t="array" ref="BJ157">IF(AY157="no inundation",0,(_xlfn.XLOOKUP(AY157,Depths,_xlfn.XLOOKUP($G157,Structures,StructureDamages),,-1)+(AY157-MAX(IF(Depths&lt;AY157,Depths)))*(_xlfn.XLOOKUP(AY157,Depths,_xlfn.XLOOKUP($G157,Structures,StructureDamages),,1)-_xlfn.XLOOKUP(AY157,Depths,_xlfn.XLOOKUP($G157,Structures,StructureDamages),,-1))/(MIN(IF(Depths&gt;AY157,Depths))-MAX(IF(Depths&lt;AY157,Depths))))*$P157)</f>
        <v>#N/A</v>
      </c>
      <c r="BK157" s="183" t="e" cm="1">
        <f t="array" ref="BK157">IF(AZ157="no inundation",0,(_xlfn.XLOOKUP(AZ157,Depths,_xlfn.XLOOKUP($G157,Structures,StructureDamages),,-1)+(AZ157-MAX(IF(Depths&lt;AZ157,Depths)))*(_xlfn.XLOOKUP(AZ157,Depths,_xlfn.XLOOKUP($G157,Structures,StructureDamages),,1)-_xlfn.XLOOKUP(AZ157,Depths,_xlfn.XLOOKUP($G157,Structures,StructureDamages),,-1))/(MIN(IF(Depths&gt;AZ157,Depths))-MAX(IF(Depths&lt;AZ157,Depths))))*$P157)</f>
        <v>#N/A</v>
      </c>
      <c r="BL157" s="183" t="e" cm="1">
        <f t="array" ref="BL157">IF(BA157="no inundation",0,(_xlfn.XLOOKUP(BA157,Depths,_xlfn.XLOOKUP($G157,Structures,StructureDamages),,-1)+(BA157-MAX(IF(Depths&lt;BA157,Depths)))*(_xlfn.XLOOKUP(BA157,Depths,_xlfn.XLOOKUP($G157,Structures,StructureDamages),,1)-_xlfn.XLOOKUP(BA157,Depths,_xlfn.XLOOKUP($G157,Structures,StructureDamages),,-1))/(MIN(IF(Depths&gt;BA157,Depths))-MAX(IF(Depths&lt;BA157,Depths))))*$P157)</f>
        <v>#N/A</v>
      </c>
      <c r="BM157" s="183" t="e" cm="1">
        <f t="array" ref="BM157">IF(BB157="no inundation",0,(_xlfn.XLOOKUP(BB157,Depths,_xlfn.XLOOKUP($G157,Structures,StructureDamages),,-1)+(BB157-MAX(IF(Depths&lt;BB157,Depths)))*(_xlfn.XLOOKUP(BB157,Depths,_xlfn.XLOOKUP($G157,Structures,StructureDamages),,1)-_xlfn.XLOOKUP(BB157,Depths,_xlfn.XLOOKUP($G157,Structures,StructureDamages),,-1))/(MIN(IF(Depths&gt;BB157,Depths))-MAX(IF(Depths&lt;BB157,Depths))))*$P157)</f>
        <v>#N/A</v>
      </c>
      <c r="BN157" s="184" t="e" cm="1">
        <f t="array" ref="BN157">IF(BC157="no inundation",0,(_xlfn.XLOOKUP(BC157,Depths,_xlfn.XLOOKUP($G157,Structures,StructureDamages),,-1)+(BC157-MAX(IF(Depths&lt;BC157,Depths)))*(_xlfn.XLOOKUP(BC157,Depths,_xlfn.XLOOKUP($G157,Structures,StructureDamages),,1)-_xlfn.XLOOKUP(BC157,Depths,_xlfn.XLOOKUP($G157,Structures,StructureDamages),,-1))/(MIN(IF(Depths&gt;BC157,Depths))-MAX(IF(Depths&lt;BC157,Depths))))*$P157)</f>
        <v>#N/A</v>
      </c>
      <c r="BO157" s="185"/>
      <c r="BP157" s="182" t="e" cm="1">
        <f t="array" ref="BP157">IF(AT157="no inundation",0,(_xlfn.XLOOKUP(AT157,Depths,_xlfn.XLOOKUP($G157,Structures,ContentDamages),,-1)+(AT157-MAX(IF(Depths&lt;AT157,Depths)))*(_xlfn.XLOOKUP(AT157,Depths,_xlfn.XLOOKUP($G157,Structures,ContentDamages),,1)-_xlfn.XLOOKUP(AT157,Depths,_xlfn.XLOOKUP($G157,Structures,ContentDamages),,-1))/(MIN(IF(Depths&gt;AT157,Depths))-MAX(IF(Depths&lt;AT157,Depths))))*$R157)</f>
        <v>#N/A</v>
      </c>
      <c r="BQ157" s="183" t="e" cm="1">
        <f t="array" ref="BQ157">IF(AU157="no inundation",0,(_xlfn.XLOOKUP(AU157,Depths,_xlfn.XLOOKUP($G157,Structures,ContentDamages),,-1)+(AU157-MAX(IF(Depths&lt;AU157,Depths)))*(_xlfn.XLOOKUP(AU157,Depths,_xlfn.XLOOKUP($G157,Structures,ContentDamages),,1)-_xlfn.XLOOKUP(AU157,Depths,_xlfn.XLOOKUP($G157,Structures,ContentDamages),,-1))/(MIN(IF(Depths&gt;AU157,Depths))-MAX(IF(Depths&lt;AU157,Depths))))*$R157)</f>
        <v>#N/A</v>
      </c>
      <c r="BR157" s="183" t="e" cm="1">
        <f t="array" ref="BR157">IF(AV157="no inundation",0,(_xlfn.XLOOKUP(AV157,Depths,_xlfn.XLOOKUP($G157,Structures,ContentDamages),,-1)+(AV157-MAX(IF(Depths&lt;AV157,Depths)))*(_xlfn.XLOOKUP(AV157,Depths,_xlfn.XLOOKUP($G157,Structures,ContentDamages),,1)-_xlfn.XLOOKUP(AV157,Depths,_xlfn.XLOOKUP($G157,Structures,ContentDamages),,-1))/(MIN(IF(Depths&gt;AV157,Depths))-MAX(IF(Depths&lt;AV157,Depths))))*$R157)</f>
        <v>#N/A</v>
      </c>
      <c r="BS157" s="183" t="e" cm="1">
        <f t="array" ref="BS157">IF(AW157="no inundation",0,(_xlfn.XLOOKUP(AW157,Depths,_xlfn.XLOOKUP($G157,Structures,ContentDamages),,-1)+(AW157-MAX(IF(Depths&lt;AW157,Depths)))*(_xlfn.XLOOKUP(AW157,Depths,_xlfn.XLOOKUP($G157,Structures,ContentDamages),,1)-_xlfn.XLOOKUP(AW157,Depths,_xlfn.XLOOKUP($G157,Structures,ContentDamages),,-1))/(MIN(IF(Depths&gt;AW157,Depths))-MAX(IF(Depths&lt;AW157,Depths))))*$R157)</f>
        <v>#N/A</v>
      </c>
      <c r="BT157" s="183" t="e" cm="1">
        <f t="array" ref="BT157">IF(AX157="no inundation",0,(_xlfn.XLOOKUP(AX157,Depths,_xlfn.XLOOKUP($G157,Structures,ContentDamages),,-1)+(AX157-MAX(IF(Depths&lt;AX157,Depths)))*(_xlfn.XLOOKUP(AX157,Depths,_xlfn.XLOOKUP($G157,Structures,ContentDamages),,1)-_xlfn.XLOOKUP(AX157,Depths,_xlfn.XLOOKUP($G157,Structures,ContentDamages),,-1))/(MIN(IF(Depths&gt;AX157,Depths))-MAX(IF(Depths&lt;AX157,Depths))))*$R157)</f>
        <v>#N/A</v>
      </c>
      <c r="BU157" s="183" t="e" cm="1">
        <f t="array" ref="BU157">IF(AY157="no inundation",0,(_xlfn.XLOOKUP(AY157,Depths,_xlfn.XLOOKUP($G157,Structures,ContentDamages),,-1)+(AY157-MAX(IF(Depths&lt;AY157,Depths)))*(_xlfn.XLOOKUP(AY157,Depths,_xlfn.XLOOKUP($G157,Structures,ContentDamages),,1)-_xlfn.XLOOKUP(AY157,Depths,_xlfn.XLOOKUP($G157,Structures,ContentDamages),,-1))/(MIN(IF(Depths&gt;AY157,Depths))-MAX(IF(Depths&lt;AY157,Depths))))*$R157)</f>
        <v>#N/A</v>
      </c>
      <c r="BV157" s="183" t="e" cm="1">
        <f t="array" ref="BV157">IF(AZ157="no inundation",0,(_xlfn.XLOOKUP(AZ157,Depths,_xlfn.XLOOKUP($G157,Structures,ContentDamages),,-1)+(AZ157-MAX(IF(Depths&lt;AZ157,Depths)))*(_xlfn.XLOOKUP(AZ157,Depths,_xlfn.XLOOKUP($G157,Structures,ContentDamages),,1)-_xlfn.XLOOKUP(AZ157,Depths,_xlfn.XLOOKUP($G157,Structures,ContentDamages),,-1))/(MIN(IF(Depths&gt;AZ157,Depths))-MAX(IF(Depths&lt;AZ157,Depths))))*$R157)</f>
        <v>#N/A</v>
      </c>
      <c r="BW157" s="183" t="e" cm="1">
        <f t="array" ref="BW157">IF(BA157="no inundation",0,(_xlfn.XLOOKUP(BA157,Depths,_xlfn.XLOOKUP($G157,Structures,ContentDamages),,-1)+(BA157-MAX(IF(Depths&lt;BA157,Depths)))*(_xlfn.XLOOKUP(BA157,Depths,_xlfn.XLOOKUP($G157,Structures,ContentDamages),,1)-_xlfn.XLOOKUP(BA157,Depths,_xlfn.XLOOKUP($G157,Structures,ContentDamages),,-1))/(MIN(IF(Depths&gt;BA157,Depths))-MAX(IF(Depths&lt;BA157,Depths))))*$R157)</f>
        <v>#N/A</v>
      </c>
      <c r="BX157" s="183" t="e" cm="1">
        <f t="array" ref="BX157">IF(BB157="no inundation",0,(_xlfn.XLOOKUP(BB157,Depths,_xlfn.XLOOKUP($G157,Structures,ContentDamages),,-1)+(BB157-MAX(IF(Depths&lt;BB157,Depths)))*(_xlfn.XLOOKUP(BB157,Depths,_xlfn.XLOOKUP($G157,Structures,ContentDamages),,1)-_xlfn.XLOOKUP(BB157,Depths,_xlfn.XLOOKUP($G157,Structures,ContentDamages),,-1))/(MIN(IF(Depths&gt;BB157,Depths))-MAX(IF(Depths&lt;BB157,Depths))))*$R157)</f>
        <v>#N/A</v>
      </c>
      <c r="BY157" s="183" t="e" cm="1">
        <f t="array" ref="BY157">IF(BC157="no inundation",0,(_xlfn.XLOOKUP(BC157,Depths,_xlfn.XLOOKUP($G157,Structures,ContentDamages),,-1)+(BC157-MAX(IF(Depths&lt;BC157,Depths)))*(_xlfn.XLOOKUP(BC157,Depths,_xlfn.XLOOKUP($G157,Structures,ContentDamages),,1)-_xlfn.XLOOKUP(BC157,Depths,_xlfn.XLOOKUP($G157,Structures,ContentDamages),,-1))/(MIN(IF(Depths&gt;BC157,Depths))-MAX(IF(Depths&lt;BC157,Depths))))*$R157)</f>
        <v>#N/A</v>
      </c>
      <c r="BZ157" s="181"/>
      <c r="CA157" s="182" t="e">
        <f t="shared" si="162"/>
        <v>#N/A</v>
      </c>
      <c r="CB157" s="183" t="e">
        <f t="shared" si="163"/>
        <v>#N/A</v>
      </c>
      <c r="CC157" s="183" t="e">
        <f t="shared" si="164"/>
        <v>#N/A</v>
      </c>
      <c r="CD157" s="183" t="e">
        <f t="shared" si="165"/>
        <v>#N/A</v>
      </c>
      <c r="CE157" s="183" t="e">
        <f t="shared" si="166"/>
        <v>#N/A</v>
      </c>
      <c r="CF157" s="183" t="e">
        <f t="shared" si="167"/>
        <v>#N/A</v>
      </c>
      <c r="CG157" s="183" t="e">
        <f t="shared" si="168"/>
        <v>#N/A</v>
      </c>
      <c r="CH157" s="183" t="e">
        <f t="shared" si="169"/>
        <v>#N/A</v>
      </c>
      <c r="CI157" s="183" t="e">
        <f t="shared" si="170"/>
        <v>#N/A</v>
      </c>
      <c r="CJ157" s="184" t="e">
        <f t="shared" si="171"/>
        <v>#N/A</v>
      </c>
      <c r="CK157" s="177"/>
    </row>
    <row r="158" spans="5:89" ht="16.5" customHeight="1" thickBot="1" x14ac:dyDescent="0.4">
      <c r="E158" s="36"/>
      <c r="F158" s="37"/>
      <c r="G158" s="28" t="s">
        <v>200</v>
      </c>
      <c r="H158" s="29" t="s">
        <v>200</v>
      </c>
      <c r="I158" s="17"/>
      <c r="J158" s="18"/>
      <c r="K158" s="27"/>
      <c r="L158" s="17"/>
      <c r="M158" s="18"/>
      <c r="N158" s="139"/>
      <c r="O158" s="141"/>
      <c r="P158" s="196">
        <f t="shared" si="160"/>
        <v>0</v>
      </c>
      <c r="Q158" s="21" t="e">
        <f>_xlfn.XLOOKUP(G158,'Content to Structure Ratios'!$D$3:$D$55,'Content to Structure Ratios'!$E$3:$E$55)</f>
        <v>#N/A</v>
      </c>
      <c r="R158" s="169" t="e">
        <f t="shared" si="161"/>
        <v>#N/A</v>
      </c>
      <c r="S158" s="25"/>
      <c r="T158" s="18"/>
      <c r="U158" s="19"/>
      <c r="V158" s="193">
        <f t="shared" si="159"/>
        <v>0</v>
      </c>
      <c r="W158" s="194"/>
      <c r="X158" s="23"/>
      <c r="Y158" s="24"/>
      <c r="Z158" s="24"/>
      <c r="AA158" s="24"/>
      <c r="AB158" s="24"/>
      <c r="AC158" s="24"/>
      <c r="AD158" s="24"/>
      <c r="AE158" s="24"/>
      <c r="AF158" s="24"/>
      <c r="AG158" s="19"/>
      <c r="AH158" s="186"/>
      <c r="AI158" s="187">
        <f t="shared" si="173"/>
        <v>0</v>
      </c>
      <c r="AJ158" s="188">
        <f t="shared" si="172"/>
        <v>0</v>
      </c>
      <c r="AK158" s="188">
        <f t="shared" si="174"/>
        <v>0</v>
      </c>
      <c r="AL158" s="188">
        <f t="shared" si="175"/>
        <v>0</v>
      </c>
      <c r="AM158" s="188">
        <f t="shared" si="176"/>
        <v>0</v>
      </c>
      <c r="AN158" s="188">
        <f t="shared" si="177"/>
        <v>0</v>
      </c>
      <c r="AO158" s="188">
        <f t="shared" si="178"/>
        <v>0</v>
      </c>
      <c r="AP158" s="188">
        <f t="shared" si="179"/>
        <v>0</v>
      </c>
      <c r="AQ158" s="188">
        <f t="shared" si="180"/>
        <v>0</v>
      </c>
      <c r="AR158" s="189">
        <f t="shared" si="181"/>
        <v>0</v>
      </c>
      <c r="AS158" s="190"/>
      <c r="AT158" s="173">
        <f t="shared" si="182"/>
        <v>0</v>
      </c>
      <c r="AU158" s="175">
        <f t="shared" si="183"/>
        <v>0</v>
      </c>
      <c r="AV158" s="175">
        <f t="shared" si="184"/>
        <v>0</v>
      </c>
      <c r="AW158" s="175">
        <f t="shared" si="185"/>
        <v>0</v>
      </c>
      <c r="AX158" s="175">
        <f t="shared" si="186"/>
        <v>0</v>
      </c>
      <c r="AY158" s="175">
        <f t="shared" si="187"/>
        <v>0</v>
      </c>
      <c r="AZ158" s="175">
        <f t="shared" si="188"/>
        <v>0</v>
      </c>
      <c r="BA158" s="175">
        <f t="shared" si="189"/>
        <v>0</v>
      </c>
      <c r="BB158" s="175">
        <f t="shared" si="190"/>
        <v>0</v>
      </c>
      <c r="BC158" s="174">
        <f t="shared" si="191"/>
        <v>0</v>
      </c>
      <c r="BD158" s="186"/>
      <c r="BE158" s="168" t="e" cm="1">
        <f t="array" ref="BE158">IF(AT158="no inundation",0,(_xlfn.XLOOKUP(AT158,Depths,_xlfn.XLOOKUP($G158,Structures,StructureDamages),,-1)+(AT158-MAX(IF(Depths&lt;AT158,Depths)))*(_xlfn.XLOOKUP(AT158,Depths,_xlfn.XLOOKUP($G158,Structures,StructureDamages),,1)-_xlfn.XLOOKUP(AT158,Depths,_xlfn.XLOOKUP($G158,Structures,StructureDamages),,-1))/(MIN(IF(Depths&gt;AT158,Depths))-MAX(IF(Depths&lt;AT158,Depths))))*$P158)</f>
        <v>#N/A</v>
      </c>
      <c r="BF158" s="169" t="e" cm="1">
        <f t="array" ref="BF158">IF(AU158="no inundation",0,(_xlfn.XLOOKUP(AU158,Depths,_xlfn.XLOOKUP($G158,Structures,StructureDamages),,-1)+(AU158-MAX(IF(Depths&lt;AU158,Depths)))*(_xlfn.XLOOKUP(AU158,Depths,_xlfn.XLOOKUP($G158,Structures,StructureDamages),,1)-_xlfn.XLOOKUP(AU158,Depths,_xlfn.XLOOKUP($G158,Structures,StructureDamages),,-1))/(MIN(IF(Depths&gt;AU158,Depths))-MAX(IF(Depths&lt;AU158,Depths))))*$P158)</f>
        <v>#N/A</v>
      </c>
      <c r="BG158" s="169" t="e" cm="1">
        <f t="array" ref="BG158">IF(AV158="no inundation",0,(_xlfn.XLOOKUP(AV158,Depths,_xlfn.XLOOKUP($G158,Structures,StructureDamages),,-1)+(AV158-MAX(IF(Depths&lt;AV158,Depths)))*(_xlfn.XLOOKUP(AV158,Depths,_xlfn.XLOOKUP($G158,Structures,StructureDamages),,1)-_xlfn.XLOOKUP(AV158,Depths,_xlfn.XLOOKUP($G158,Structures,StructureDamages),,-1))/(MIN(IF(Depths&gt;AV158,Depths))-MAX(IF(Depths&lt;AV158,Depths))))*$P158)</f>
        <v>#N/A</v>
      </c>
      <c r="BH158" s="169" t="e" cm="1">
        <f t="array" ref="BH158">IF(AW158="no inundation",0,(_xlfn.XLOOKUP(AW158,Depths,_xlfn.XLOOKUP($G158,Structures,StructureDamages),,-1)+(AW158-MAX(IF(Depths&lt;AW158,Depths)))*(_xlfn.XLOOKUP(AW158,Depths,_xlfn.XLOOKUP($G158,Structures,StructureDamages),,1)-_xlfn.XLOOKUP(AW158,Depths,_xlfn.XLOOKUP($G158,Structures,StructureDamages),,-1))/(MIN(IF(Depths&gt;AW158,Depths))-MAX(IF(Depths&lt;AW158,Depths))))*$P158)</f>
        <v>#N/A</v>
      </c>
      <c r="BI158" s="169" t="e" cm="1">
        <f t="array" ref="BI158">IF(AX158="no inundation",0,(_xlfn.XLOOKUP(AX158,Depths,_xlfn.XLOOKUP($G158,Structures,StructureDamages),,-1)+(AX158-MAX(IF(Depths&lt;AX158,Depths)))*(_xlfn.XLOOKUP(AX158,Depths,_xlfn.XLOOKUP($G158,Structures,StructureDamages),,1)-_xlfn.XLOOKUP(AX158,Depths,_xlfn.XLOOKUP($G158,Structures,StructureDamages),,-1))/(MIN(IF(Depths&gt;AX158,Depths))-MAX(IF(Depths&lt;AX158,Depths))))*$P158)</f>
        <v>#N/A</v>
      </c>
      <c r="BJ158" s="169" t="e" cm="1">
        <f t="array" ref="BJ158">IF(AY158="no inundation",0,(_xlfn.XLOOKUP(AY158,Depths,_xlfn.XLOOKUP($G158,Structures,StructureDamages),,-1)+(AY158-MAX(IF(Depths&lt;AY158,Depths)))*(_xlfn.XLOOKUP(AY158,Depths,_xlfn.XLOOKUP($G158,Structures,StructureDamages),,1)-_xlfn.XLOOKUP(AY158,Depths,_xlfn.XLOOKUP($G158,Structures,StructureDamages),,-1))/(MIN(IF(Depths&gt;AY158,Depths))-MAX(IF(Depths&lt;AY158,Depths))))*$P158)</f>
        <v>#N/A</v>
      </c>
      <c r="BK158" s="169" t="e" cm="1">
        <f t="array" ref="BK158">IF(AZ158="no inundation",0,(_xlfn.XLOOKUP(AZ158,Depths,_xlfn.XLOOKUP($G158,Structures,StructureDamages),,-1)+(AZ158-MAX(IF(Depths&lt;AZ158,Depths)))*(_xlfn.XLOOKUP(AZ158,Depths,_xlfn.XLOOKUP($G158,Structures,StructureDamages),,1)-_xlfn.XLOOKUP(AZ158,Depths,_xlfn.XLOOKUP($G158,Structures,StructureDamages),,-1))/(MIN(IF(Depths&gt;AZ158,Depths))-MAX(IF(Depths&lt;AZ158,Depths))))*$P158)</f>
        <v>#N/A</v>
      </c>
      <c r="BL158" s="169" t="e" cm="1">
        <f t="array" ref="BL158">IF(BA158="no inundation",0,(_xlfn.XLOOKUP(BA158,Depths,_xlfn.XLOOKUP($G158,Structures,StructureDamages),,-1)+(BA158-MAX(IF(Depths&lt;BA158,Depths)))*(_xlfn.XLOOKUP(BA158,Depths,_xlfn.XLOOKUP($G158,Structures,StructureDamages),,1)-_xlfn.XLOOKUP(BA158,Depths,_xlfn.XLOOKUP($G158,Structures,StructureDamages),,-1))/(MIN(IF(Depths&gt;BA158,Depths))-MAX(IF(Depths&lt;BA158,Depths))))*$P158)</f>
        <v>#N/A</v>
      </c>
      <c r="BM158" s="169" t="e" cm="1">
        <f t="array" ref="BM158">IF(BB158="no inundation",0,(_xlfn.XLOOKUP(BB158,Depths,_xlfn.XLOOKUP($G158,Structures,StructureDamages),,-1)+(BB158-MAX(IF(Depths&lt;BB158,Depths)))*(_xlfn.XLOOKUP(BB158,Depths,_xlfn.XLOOKUP($G158,Structures,StructureDamages),,1)-_xlfn.XLOOKUP(BB158,Depths,_xlfn.XLOOKUP($G158,Structures,StructureDamages),,-1))/(MIN(IF(Depths&gt;BB158,Depths))-MAX(IF(Depths&lt;BB158,Depths))))*$P158)</f>
        <v>#N/A</v>
      </c>
      <c r="BN158" s="170" t="e" cm="1">
        <f t="array" ref="BN158">IF(BC158="no inundation",0,(_xlfn.XLOOKUP(BC158,Depths,_xlfn.XLOOKUP($G158,Structures,StructureDamages),,-1)+(BC158-MAX(IF(Depths&lt;BC158,Depths)))*(_xlfn.XLOOKUP(BC158,Depths,_xlfn.XLOOKUP($G158,Structures,StructureDamages),,1)-_xlfn.XLOOKUP(BC158,Depths,_xlfn.XLOOKUP($G158,Structures,StructureDamages),,-1))/(MIN(IF(Depths&gt;BC158,Depths))-MAX(IF(Depths&lt;BC158,Depths))))*$P158)</f>
        <v>#N/A</v>
      </c>
      <c r="BO158" s="191"/>
      <c r="BP158" s="168" t="e" cm="1">
        <f t="array" ref="BP158">IF(AT158="no inundation",0,(_xlfn.XLOOKUP(AT158,Depths,_xlfn.XLOOKUP($G158,Structures,ContentDamages),,-1)+(AT158-MAX(IF(Depths&lt;AT158,Depths)))*(_xlfn.XLOOKUP(AT158,Depths,_xlfn.XLOOKUP($G158,Structures,ContentDamages),,1)-_xlfn.XLOOKUP(AT158,Depths,_xlfn.XLOOKUP($G158,Structures,ContentDamages),,-1))/(MIN(IF(Depths&gt;AT158,Depths))-MAX(IF(Depths&lt;AT158,Depths))))*$R158)</f>
        <v>#N/A</v>
      </c>
      <c r="BQ158" s="169" t="e" cm="1">
        <f t="array" ref="BQ158">IF(AU158="no inundation",0,(_xlfn.XLOOKUP(AU158,Depths,_xlfn.XLOOKUP($G158,Structures,ContentDamages),,-1)+(AU158-MAX(IF(Depths&lt;AU158,Depths)))*(_xlfn.XLOOKUP(AU158,Depths,_xlfn.XLOOKUP($G158,Structures,ContentDamages),,1)-_xlfn.XLOOKUP(AU158,Depths,_xlfn.XLOOKUP($G158,Structures,ContentDamages),,-1))/(MIN(IF(Depths&gt;AU158,Depths))-MAX(IF(Depths&lt;AU158,Depths))))*$R158)</f>
        <v>#N/A</v>
      </c>
      <c r="BR158" s="169" t="e" cm="1">
        <f t="array" ref="BR158">IF(AV158="no inundation",0,(_xlfn.XLOOKUP(AV158,Depths,_xlfn.XLOOKUP($G158,Structures,ContentDamages),,-1)+(AV158-MAX(IF(Depths&lt;AV158,Depths)))*(_xlfn.XLOOKUP(AV158,Depths,_xlfn.XLOOKUP($G158,Structures,ContentDamages),,1)-_xlfn.XLOOKUP(AV158,Depths,_xlfn.XLOOKUP($G158,Structures,ContentDamages),,-1))/(MIN(IF(Depths&gt;AV158,Depths))-MAX(IF(Depths&lt;AV158,Depths))))*$R158)</f>
        <v>#N/A</v>
      </c>
      <c r="BS158" s="169" t="e" cm="1">
        <f t="array" ref="BS158">IF(AW158="no inundation",0,(_xlfn.XLOOKUP(AW158,Depths,_xlfn.XLOOKUP($G158,Structures,ContentDamages),,-1)+(AW158-MAX(IF(Depths&lt;AW158,Depths)))*(_xlfn.XLOOKUP(AW158,Depths,_xlfn.XLOOKUP($G158,Structures,ContentDamages),,1)-_xlfn.XLOOKUP(AW158,Depths,_xlfn.XLOOKUP($G158,Structures,ContentDamages),,-1))/(MIN(IF(Depths&gt;AW158,Depths))-MAX(IF(Depths&lt;AW158,Depths))))*$R158)</f>
        <v>#N/A</v>
      </c>
      <c r="BT158" s="169" t="e" cm="1">
        <f t="array" ref="BT158">IF(AX158="no inundation",0,(_xlfn.XLOOKUP(AX158,Depths,_xlfn.XLOOKUP($G158,Structures,ContentDamages),,-1)+(AX158-MAX(IF(Depths&lt;AX158,Depths)))*(_xlfn.XLOOKUP(AX158,Depths,_xlfn.XLOOKUP($G158,Structures,ContentDamages),,1)-_xlfn.XLOOKUP(AX158,Depths,_xlfn.XLOOKUP($G158,Structures,ContentDamages),,-1))/(MIN(IF(Depths&gt;AX158,Depths))-MAX(IF(Depths&lt;AX158,Depths))))*$R158)</f>
        <v>#N/A</v>
      </c>
      <c r="BU158" s="169" t="e" cm="1">
        <f t="array" ref="BU158">IF(AY158="no inundation",0,(_xlfn.XLOOKUP(AY158,Depths,_xlfn.XLOOKUP($G158,Structures,ContentDamages),,-1)+(AY158-MAX(IF(Depths&lt;AY158,Depths)))*(_xlfn.XLOOKUP(AY158,Depths,_xlfn.XLOOKUP($G158,Structures,ContentDamages),,1)-_xlfn.XLOOKUP(AY158,Depths,_xlfn.XLOOKUP($G158,Structures,ContentDamages),,-1))/(MIN(IF(Depths&gt;AY158,Depths))-MAX(IF(Depths&lt;AY158,Depths))))*$R158)</f>
        <v>#N/A</v>
      </c>
      <c r="BV158" s="169" t="e" cm="1">
        <f t="array" ref="BV158">IF(AZ158="no inundation",0,(_xlfn.XLOOKUP(AZ158,Depths,_xlfn.XLOOKUP($G158,Structures,ContentDamages),,-1)+(AZ158-MAX(IF(Depths&lt;AZ158,Depths)))*(_xlfn.XLOOKUP(AZ158,Depths,_xlfn.XLOOKUP($G158,Structures,ContentDamages),,1)-_xlfn.XLOOKUP(AZ158,Depths,_xlfn.XLOOKUP($G158,Structures,ContentDamages),,-1))/(MIN(IF(Depths&gt;AZ158,Depths))-MAX(IF(Depths&lt;AZ158,Depths))))*$R158)</f>
        <v>#N/A</v>
      </c>
      <c r="BW158" s="169" t="e" cm="1">
        <f t="array" ref="BW158">IF(BA158="no inundation",0,(_xlfn.XLOOKUP(BA158,Depths,_xlfn.XLOOKUP($G158,Structures,ContentDamages),,-1)+(BA158-MAX(IF(Depths&lt;BA158,Depths)))*(_xlfn.XLOOKUP(BA158,Depths,_xlfn.XLOOKUP($G158,Structures,ContentDamages),,1)-_xlfn.XLOOKUP(BA158,Depths,_xlfn.XLOOKUP($G158,Structures,ContentDamages),,-1))/(MIN(IF(Depths&gt;BA158,Depths))-MAX(IF(Depths&lt;BA158,Depths))))*$R158)</f>
        <v>#N/A</v>
      </c>
      <c r="BX158" s="169" t="e" cm="1">
        <f t="array" ref="BX158">IF(BB158="no inundation",0,(_xlfn.XLOOKUP(BB158,Depths,_xlfn.XLOOKUP($G158,Structures,ContentDamages),,-1)+(BB158-MAX(IF(Depths&lt;BB158,Depths)))*(_xlfn.XLOOKUP(BB158,Depths,_xlfn.XLOOKUP($G158,Structures,ContentDamages),,1)-_xlfn.XLOOKUP(BB158,Depths,_xlfn.XLOOKUP($G158,Structures,ContentDamages),,-1))/(MIN(IF(Depths&gt;BB158,Depths))-MAX(IF(Depths&lt;BB158,Depths))))*$R158)</f>
        <v>#N/A</v>
      </c>
      <c r="BY158" s="170" t="e" cm="1">
        <f t="array" ref="BY158">IF(BC158="no inundation",0,(_xlfn.XLOOKUP(BC158,Depths,_xlfn.XLOOKUP($G158,Structures,ContentDamages),,-1)+(BC158-MAX(IF(Depths&lt;BC158,Depths)))*(_xlfn.XLOOKUP(BC158,Depths,_xlfn.XLOOKUP($G158,Structures,ContentDamages),,1)-_xlfn.XLOOKUP(BC158,Depths,_xlfn.XLOOKUP($G158,Structures,ContentDamages),,-1))/(MIN(IF(Depths&gt;BC158,Depths))-MAX(IF(Depths&lt;BC158,Depths))))*$R158)</f>
        <v>#N/A</v>
      </c>
      <c r="BZ158" s="190"/>
      <c r="CA158" s="168" t="e">
        <f t="shared" si="162"/>
        <v>#N/A</v>
      </c>
      <c r="CB158" s="169" t="e">
        <f t="shared" si="163"/>
        <v>#N/A</v>
      </c>
      <c r="CC158" s="169" t="e">
        <f t="shared" si="164"/>
        <v>#N/A</v>
      </c>
      <c r="CD158" s="169" t="e">
        <f t="shared" si="165"/>
        <v>#N/A</v>
      </c>
      <c r="CE158" s="169" t="e">
        <f t="shared" si="166"/>
        <v>#N/A</v>
      </c>
      <c r="CF158" s="169" t="e">
        <f t="shared" si="167"/>
        <v>#N/A</v>
      </c>
      <c r="CG158" s="169" t="e">
        <f t="shared" si="168"/>
        <v>#N/A</v>
      </c>
      <c r="CH158" s="169" t="e">
        <f t="shared" si="169"/>
        <v>#N/A</v>
      </c>
      <c r="CI158" s="169" t="e">
        <f t="shared" si="170"/>
        <v>#N/A</v>
      </c>
      <c r="CJ158" s="170" t="e">
        <f t="shared" si="171"/>
        <v>#N/A</v>
      </c>
      <c r="CK158" s="186"/>
    </row>
    <row r="159" spans="5:89" ht="15" thickTop="1" x14ac:dyDescent="0.35">
      <c r="E159" s="142"/>
      <c r="F159" s="142"/>
      <c r="G159" s="143"/>
      <c r="H159" s="143"/>
      <c r="U159" s="2"/>
      <c r="W159" s="144"/>
      <c r="AI159" s="2"/>
      <c r="AJ159" s="2"/>
      <c r="AK159" s="2"/>
      <c r="AL159" s="2"/>
      <c r="AM159" s="2"/>
      <c r="AN159" s="2"/>
      <c r="AO159" s="2"/>
      <c r="AP159" s="2"/>
      <c r="AQ159" s="2"/>
      <c r="AR159" s="2"/>
      <c r="AS159" s="2"/>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2"/>
      <c r="CA159" s="145"/>
      <c r="CB159" s="145"/>
      <c r="CC159" s="145"/>
      <c r="CD159" s="145"/>
      <c r="CE159" s="145"/>
      <c r="CF159" s="145"/>
      <c r="CG159" s="145"/>
      <c r="CH159" s="145"/>
      <c r="CI159" s="145"/>
      <c r="CJ159" s="145"/>
    </row>
    <row r="160" spans="5:89" x14ac:dyDescent="0.35">
      <c r="E160" s="142"/>
      <c r="F160" s="142"/>
      <c r="G160" s="143"/>
      <c r="H160" s="143"/>
      <c r="U160" s="2"/>
      <c r="W160" s="144"/>
      <c r="AI160" s="2"/>
      <c r="AJ160" s="2"/>
      <c r="AK160" s="2"/>
      <c r="AL160" s="2"/>
      <c r="AM160" s="2"/>
      <c r="AN160" s="2"/>
      <c r="AO160" s="2"/>
      <c r="AP160" s="2"/>
      <c r="AQ160" s="2"/>
      <c r="AR160" s="2"/>
      <c r="AS160" s="2"/>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2"/>
      <c r="CA160" s="145"/>
      <c r="CB160" s="145"/>
      <c r="CC160" s="145"/>
      <c r="CD160" s="145"/>
      <c r="CE160" s="145"/>
      <c r="CF160" s="145"/>
      <c r="CG160" s="145"/>
      <c r="CH160" s="145"/>
      <c r="CI160" s="145"/>
      <c r="CJ160" s="145"/>
    </row>
    <row r="161" spans="5:91" ht="15" thickBot="1" x14ac:dyDescent="0.4">
      <c r="E161" s="142"/>
      <c r="F161" s="142"/>
      <c r="G161" s="143"/>
      <c r="H161" s="143"/>
      <c r="U161" s="2"/>
      <c r="W161" s="144"/>
      <c r="AI161" s="2"/>
      <c r="AJ161" s="2"/>
      <c r="AK161" s="2"/>
      <c r="AL161" s="2"/>
      <c r="AM161" s="2"/>
      <c r="AN161" s="2"/>
      <c r="AO161" s="2"/>
      <c r="AP161" s="2"/>
      <c r="AQ161" s="2"/>
      <c r="AR161" s="2"/>
      <c r="AS161" s="2"/>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2"/>
      <c r="CA161" s="145" t="s">
        <v>3</v>
      </c>
      <c r="CB161" s="145" t="s">
        <v>3</v>
      </c>
      <c r="CC161" s="145" t="s">
        <v>3</v>
      </c>
      <c r="CD161" s="145" t="s">
        <v>3</v>
      </c>
      <c r="CE161" s="145" t="s">
        <v>3</v>
      </c>
      <c r="CF161" s="145" t="s">
        <v>3</v>
      </c>
      <c r="CG161" s="145" t="s">
        <v>3</v>
      </c>
      <c r="CH161" s="145" t="s">
        <v>3</v>
      </c>
      <c r="CI161" s="145" t="s">
        <v>3</v>
      </c>
      <c r="CJ161" s="145" t="s">
        <v>3</v>
      </c>
      <c r="CK161" t="s">
        <v>3</v>
      </c>
    </row>
    <row r="162" spans="5:91" ht="15.5" thickTop="1" thickBot="1" x14ac:dyDescent="0.4">
      <c r="E162" s="142"/>
      <c r="F162" s="142"/>
      <c r="G162" s="143"/>
      <c r="H162" s="143"/>
      <c r="U162" s="2"/>
      <c r="W162" s="144"/>
      <c r="AI162" s="2"/>
      <c r="AJ162" s="2"/>
      <c r="AK162" s="2"/>
      <c r="AL162" s="2"/>
      <c r="AM162" s="2"/>
      <c r="AN162" s="2"/>
      <c r="AO162" s="2"/>
      <c r="AP162" s="2"/>
      <c r="AQ162" s="2"/>
      <c r="AR162" s="2"/>
      <c r="AS162" s="2"/>
      <c r="BC162" s="146"/>
      <c r="BD162" s="147"/>
      <c r="BE162" s="148">
        <f>X7</f>
        <v>0.5</v>
      </c>
      <c r="BF162" s="149">
        <f t="shared" ref="BF162:BN162" si="192">Y7</f>
        <v>0.2</v>
      </c>
      <c r="BG162" s="149">
        <f t="shared" si="192"/>
        <v>0.1</v>
      </c>
      <c r="BH162" s="149">
        <f t="shared" si="192"/>
        <v>0.04</v>
      </c>
      <c r="BI162" s="149">
        <f t="shared" si="192"/>
        <v>0.02</v>
      </c>
      <c r="BJ162" s="149">
        <f t="shared" si="192"/>
        <v>0.01</v>
      </c>
      <c r="BK162" s="149">
        <f t="shared" si="192"/>
        <v>5.0000000000000001E-3</v>
      </c>
      <c r="BL162" s="149">
        <f t="shared" si="192"/>
        <v>4.7619047619047623E-3</v>
      </c>
      <c r="BM162" s="149">
        <f t="shared" si="192"/>
        <v>2E-3</v>
      </c>
      <c r="BN162" s="150">
        <f t="shared" si="192"/>
        <v>1E-3</v>
      </c>
      <c r="BO162" s="151"/>
      <c r="BP162" s="148">
        <f>X7</f>
        <v>0.5</v>
      </c>
      <c r="BQ162" s="149">
        <f t="shared" ref="BQ162:BY162" si="193">Y7</f>
        <v>0.2</v>
      </c>
      <c r="BR162" s="149">
        <f t="shared" si="193"/>
        <v>0.1</v>
      </c>
      <c r="BS162" s="149">
        <f t="shared" si="193"/>
        <v>0.04</v>
      </c>
      <c r="BT162" s="149">
        <f t="shared" si="193"/>
        <v>0.02</v>
      </c>
      <c r="BU162" s="149">
        <f t="shared" si="193"/>
        <v>0.01</v>
      </c>
      <c r="BV162" s="149">
        <f t="shared" si="193"/>
        <v>5.0000000000000001E-3</v>
      </c>
      <c r="BW162" s="149">
        <f t="shared" si="193"/>
        <v>4.7619047619047623E-3</v>
      </c>
      <c r="BX162" s="149">
        <f t="shared" si="193"/>
        <v>2E-3</v>
      </c>
      <c r="BY162" s="150">
        <f t="shared" si="193"/>
        <v>1E-3</v>
      </c>
      <c r="BZ162" s="2"/>
      <c r="CA162" s="152"/>
      <c r="CB162" s="153"/>
      <c r="CC162" s="153"/>
      <c r="CD162" s="153"/>
      <c r="CE162" s="154" t="s">
        <v>7</v>
      </c>
      <c r="CF162" s="153"/>
      <c r="CG162" s="153"/>
      <c r="CH162" s="153"/>
      <c r="CI162" s="153"/>
      <c r="CJ162" s="155"/>
    </row>
    <row r="163" spans="5:91" ht="15" thickTop="1" x14ac:dyDescent="0.35">
      <c r="E163" s="142"/>
      <c r="F163" s="142"/>
      <c r="G163" s="143"/>
      <c r="H163" s="143"/>
      <c r="U163" s="2"/>
      <c r="W163" s="144"/>
      <c r="AI163" s="2"/>
      <c r="AJ163" s="2"/>
      <c r="AK163" s="2"/>
      <c r="AL163" s="2"/>
      <c r="AM163" s="2"/>
      <c r="AN163" s="2"/>
      <c r="AO163" s="2"/>
      <c r="AP163" s="2"/>
      <c r="AQ163" s="2"/>
      <c r="AR163" s="2"/>
      <c r="AS163" s="2"/>
      <c r="BC163" s="156" t="s">
        <v>32</v>
      </c>
      <c r="BD163" s="157"/>
      <c r="BE163" s="158" t="s">
        <v>205</v>
      </c>
      <c r="BF163" s="159"/>
      <c r="BG163" s="159"/>
      <c r="BH163" s="159"/>
      <c r="BI163" s="159"/>
      <c r="BJ163" s="159"/>
      <c r="BK163" s="159"/>
      <c r="BL163" s="159"/>
      <c r="BM163" s="159"/>
      <c r="BN163" s="160"/>
      <c r="BO163" s="161"/>
      <c r="BP163" s="158" t="s">
        <v>198</v>
      </c>
      <c r="BQ163" s="159"/>
      <c r="BR163" s="159"/>
      <c r="BS163" s="159"/>
      <c r="BT163" s="159"/>
      <c r="BU163" s="159"/>
      <c r="BV163" s="159"/>
      <c r="BW163" s="159"/>
      <c r="BX163" s="159"/>
      <c r="BY163" s="160"/>
      <c r="BZ163" s="2"/>
      <c r="CA163" s="162">
        <f t="shared" ref="CA163:CJ163" si="194">SUMIF(CA9:CA158,"&lt;&gt;#N/A")</f>
        <v>1259.9999999999998</v>
      </c>
      <c r="CB163" s="163">
        <f t="shared" si="194"/>
        <v>3311.9999999981337</v>
      </c>
      <c r="CC163" s="163">
        <f t="shared" si="194"/>
        <v>116870.5088901561</v>
      </c>
      <c r="CD163" s="163">
        <f t="shared" si="194"/>
        <v>414181.20873511548</v>
      </c>
      <c r="CE163" s="163">
        <f t="shared" si="194"/>
        <v>689747.91553661728</v>
      </c>
      <c r="CF163" s="163">
        <f t="shared" si="194"/>
        <v>870394.73245082598</v>
      </c>
      <c r="CG163" s="163">
        <f t="shared" si="194"/>
        <v>1131652.3525727859</v>
      </c>
      <c r="CH163" s="163">
        <f t="shared" si="194"/>
        <v>1535124.2806151463</v>
      </c>
      <c r="CI163" s="163">
        <f t="shared" si="194"/>
        <v>1719980.1468627984</v>
      </c>
      <c r="CJ163" s="164">
        <f t="shared" si="194"/>
        <v>1843407.4884592409</v>
      </c>
      <c r="CL163" s="165">
        <f>SUM(CA163:CJ163)</f>
        <v>8325930.6341226846</v>
      </c>
      <c r="CM163" s="1" t="s">
        <v>239</v>
      </c>
    </row>
    <row r="164" spans="5:91" ht="15" thickBot="1" x14ac:dyDescent="0.4">
      <c r="E164" s="142"/>
      <c r="F164" s="142"/>
      <c r="G164" s="143"/>
      <c r="H164" s="143"/>
      <c r="U164" s="2"/>
      <c r="W164" s="144"/>
      <c r="AI164" s="2"/>
      <c r="AJ164" s="2"/>
      <c r="AK164" s="2"/>
      <c r="AL164" s="2"/>
      <c r="AM164" s="2"/>
      <c r="AN164" s="2"/>
      <c r="AO164" s="2"/>
      <c r="AP164" s="2"/>
      <c r="AQ164" s="2"/>
      <c r="AR164" s="2"/>
      <c r="AS164" s="2"/>
      <c r="BC164" s="166" t="str">
        <f t="shared" ref="BC164:BC195" si="195">G9</f>
        <v>SFR1-Single Family Residential 1-story w/o basement</v>
      </c>
      <c r="BD164" s="157"/>
      <c r="BE164" s="166" cm="1">
        <f t="array" ref="BE164">IF(AT9="no inundation",0,_xlfn.XLOOKUP(AT9,Depths,_xlfn.XLOOKUP($G9,Structures,StructureDamages),,-1)+(AT9-MAX(IF(Depths&lt;AT9,Depths)))*(_xlfn.XLOOKUP(AT9,Depths,_xlfn.XLOOKUP($G9,Structures,StructureDamages),,1)-_xlfn.XLOOKUP(AT9,Depths,_xlfn.XLOOKUP($G9,Structures,StructureDamages),,-1))/(MIN(IF(Depths&gt;AT9,Depths))-MAX(IF(Depths&lt;AT9,Depths))))</f>
        <v>0</v>
      </c>
      <c r="BF164" s="87" cm="1">
        <f t="array" ref="BF164">IF(AU9="no inundation",0,_xlfn.XLOOKUP(AU9,Depths,_xlfn.XLOOKUP($G9,Structures,StructureDamages),,-1)+(AU9-MAX(IF(Depths&lt;AU9,Depths)))*(_xlfn.XLOOKUP(AU9,Depths,_xlfn.XLOOKUP($G9,Structures,StructureDamages),,1)-_xlfn.XLOOKUP(AU9,Depths,_xlfn.XLOOKUP($G9,Structures,StructureDamages),,-1))/(MIN(IF(Depths&gt;AU9,Depths))-MAX(IF(Depths&lt;AU9,Depths))))</f>
        <v>0</v>
      </c>
      <c r="BG164" s="87" cm="1">
        <f t="array" ref="BG164">IF(AV9="no inundation",0,_xlfn.XLOOKUP(AV9,Depths,_xlfn.XLOOKUP($G9,Structures,StructureDamages),,-1)+(AV9-MAX(IF(Depths&lt;AV9,Depths)))*(_xlfn.XLOOKUP(AV9,Depths,_xlfn.XLOOKUP($G9,Structures,StructureDamages),,1)-_xlfn.XLOOKUP(AV9,Depths,_xlfn.XLOOKUP($G9,Structures,StructureDamages),,-1))/(MIN(IF(Depths&gt;AV9,Depths))-MAX(IF(Depths&lt;AV9,Depths))))</f>
        <v>8.2769999999997027E-2</v>
      </c>
      <c r="BH164" s="87" cm="1">
        <f t="array" ref="BH164">IF(AW9="no inundation",0,_xlfn.XLOOKUP(AW9,Depths,_xlfn.XLOOKUP($G9,Structures,StructureDamages),,-1)+(AW9-MAX(IF(Depths&lt;AW9,Depths)))*(_xlfn.XLOOKUP(AW9,Depths,_xlfn.XLOOKUP($G9,Structures,StructureDamages),,1)-_xlfn.XLOOKUP(AW9,Depths,_xlfn.XLOOKUP($G9,Structures,StructureDamages),,-1))/(MIN(IF(Depths&gt;AW9,Depths))-MAX(IF(Depths&lt;AW9,Depths))))</f>
        <v>0.10238999999997919</v>
      </c>
      <c r="BI164" s="87" cm="1">
        <f t="array" ref="BI164">IF(AX9="no inundation",0,_xlfn.XLOOKUP(AX9,Depths,_xlfn.XLOOKUP($G9,Structures,StructureDamages),,-1)+(AX9-MAX(IF(Depths&lt;AX9,Depths)))*(_xlfn.XLOOKUP(AX9,Depths,_xlfn.XLOOKUP($G9,Structures,StructureDamages),,1)-_xlfn.XLOOKUP(AX9,Depths,_xlfn.XLOOKUP($G9,Structures,StructureDamages),,-1))/(MIN(IF(Depths&gt;AX9,Depths))-MAX(IF(Depths&lt;AX9,Depths))))</f>
        <v>0.13181999999997721</v>
      </c>
      <c r="BJ164" s="87" cm="1">
        <f t="array" ref="BJ164">IF(AY9="no inundation",0,_xlfn.XLOOKUP(AY9,Depths,_xlfn.XLOOKUP($G9,Structures,StructureDamages),,-1)+(AY9-MAX(IF(Depths&lt;AY9,Depths)))*(_xlfn.XLOOKUP(AY9,Depths,_xlfn.XLOOKUP($G9,Structures,StructureDamages),,1)-_xlfn.XLOOKUP(AY9,Depths,_xlfn.XLOOKUP($G9,Structures,StructureDamages),,-1))/(MIN(IF(Depths&gt;AY9,Depths))-MAX(IF(Depths&lt;AY9,Depths))))</f>
        <v>0.14884999999998649</v>
      </c>
      <c r="BK164" s="87" cm="1">
        <f t="array" ref="BK164">IF(AZ9="no inundation",0,_xlfn.XLOOKUP(AZ9,Depths,_xlfn.XLOOKUP($G9,Structures,StructureDamages),,-1)+(AZ9-MAX(IF(Depths&lt;AZ9,Depths)))*(_xlfn.XLOOKUP(AZ9,Depths,_xlfn.XLOOKUP($G9,Structures,StructureDamages),,1)-_xlfn.XLOOKUP(AZ9,Depths,_xlfn.XLOOKUP($G9,Structures,StructureDamages),,-1))/(MIN(IF(Depths&gt;AZ9,Depths))-MAX(IF(Depths&lt;AZ9,Depths))))</f>
        <v>0.1597399999999991</v>
      </c>
      <c r="BL164" s="87" cm="1">
        <f t="array" ref="BL164">IF(BA9="no inundation",0,_xlfn.XLOOKUP(BA9,Depths,_xlfn.XLOOKUP($G9,Structures,StructureDamages),,-1)+(BA9-MAX(IF(Depths&lt;BA9,Depths)))*(_xlfn.XLOOKUP(BA9,Depths,_xlfn.XLOOKUP($G9,Structures,StructureDamages),,1)-_xlfn.XLOOKUP(BA9,Depths,_xlfn.XLOOKUP($G9,Structures,StructureDamages),,-1))/(MIN(IF(Depths&gt;BA9,Depths))-MAX(IF(Depths&lt;BA9,Depths))))</f>
        <v>0.48807999999999835</v>
      </c>
      <c r="BM164" s="87" cm="1">
        <f t="array" ref="BM164">IF(BB9="no inundation",0,_xlfn.XLOOKUP(BB9,Depths,_xlfn.XLOOKUP($G9,Structures,StructureDamages),,-1)+(BB9-MAX(IF(Depths&lt;BB9,Depths)))*(_xlfn.XLOOKUP(BB9,Depths,_xlfn.XLOOKUP($G9,Structures,StructureDamages),,1)-_xlfn.XLOOKUP(BB9,Depths,_xlfn.XLOOKUP($G9,Structures,StructureDamages),,-1))/(MIN(IF(Depths&gt;BB9,Depths))-MAX(IF(Depths&lt;BB9,Depths))))</f>
        <v>0.50393999999999783</v>
      </c>
      <c r="BN164" s="157" cm="1">
        <f t="array" ref="BN164">IF(BC9="no inundation",0,_xlfn.XLOOKUP(BC9,Depths,_xlfn.XLOOKUP($G9,Structures,StructureDamages),,-1)+(BC9-MAX(IF(Depths&lt;BC9,Depths)))*(_xlfn.XLOOKUP(BC9,Depths,_xlfn.XLOOKUP($G9,Structures,StructureDamages),,1)-_xlfn.XLOOKUP(BC9,Depths,_xlfn.XLOOKUP($G9,Structures,StructureDamages),,-1))/(MIN(IF(Depths&gt;BC9,Depths))-MAX(IF(Depths&lt;BC9,Depths))))</f>
        <v>0.51918999999999782</v>
      </c>
      <c r="BO164" s="167"/>
      <c r="BP164" s="166" cm="1">
        <f t="array" ref="BP164">IF(AT9="no inundation",0,_xlfn.XLOOKUP(AT9,Depths,_xlfn.XLOOKUP($G9,Structures,ContentDamages),,-1)+(AT9-MAX(IF(Depths&lt;AT9,Depths)))*(_xlfn.XLOOKUP(AT9,Depths,_xlfn.XLOOKUP($G9,Structures,ContentDamages),,1)-_xlfn.XLOOKUP(AT9,Depths,_xlfn.XLOOKUP($G9,Structures,ContentDamages),,-1))/(MIN(IF(Depths&gt;AT9,Depths))-MAX(IF(Depths&lt;AT9,Depths))))</f>
        <v>0</v>
      </c>
      <c r="BQ164" s="87" cm="1">
        <f t="array" ref="BQ164">IF(AU9="no inundation",0,_xlfn.XLOOKUP(AU9,Depths,_xlfn.XLOOKUP($G9,Structures,ContentDamages),,-1)+(AU9-MAX(IF(Depths&lt;AU9,Depths)))*(_xlfn.XLOOKUP(AU9,Depths,_xlfn.XLOOKUP($G9,Structures,ContentDamages),,1)-_xlfn.XLOOKUP(AU9,Depths,_xlfn.XLOOKUP($G9,Structures,ContentDamages),,-1))/(MIN(IF(Depths&gt;AU9,Depths))-MAX(IF(Depths&lt;AU9,Depths))))</f>
        <v>0</v>
      </c>
      <c r="BR164" s="87" cm="1">
        <f t="array" ref="BR164">IF(AV9="no inundation",0,_xlfn.XLOOKUP(AV9,Depths,_xlfn.XLOOKUP($G9,Structures,ContentDamages),,-1)+(AV9-MAX(IF(Depths&lt;AV9,Depths)))*(_xlfn.XLOOKUP(AV9,Depths,_xlfn.XLOOKUP($G9,Structures,ContentDamages),,1)-_xlfn.XLOOKUP(AV9,Depths,_xlfn.XLOOKUP($G9,Structures,ContentDamages),,-1))/(MIN(IF(Depths&gt;AV9,Depths))-MAX(IF(Depths&lt;AV9,Depths))))</f>
        <v>5.420999999999844E-2</v>
      </c>
      <c r="BS164" s="87" cm="1">
        <f t="array" ref="BS164">IF(AW9="no inundation",0,_xlfn.XLOOKUP(AW9,Depths,_xlfn.XLOOKUP($G9,Structures,ContentDamages),,-1)+(AW9-MAX(IF(Depths&lt;AW9,Depths)))*(_xlfn.XLOOKUP(AW9,Depths,_xlfn.XLOOKUP($G9,Structures,ContentDamages),,1)-_xlfn.XLOOKUP(AW9,Depths,_xlfn.XLOOKUP($G9,Structures,ContentDamages),,-1))/(MIN(IF(Depths&gt;AW9,Depths))-MAX(IF(Depths&lt;AW9,Depths))))</f>
        <v>6.4469999999989119E-2</v>
      </c>
      <c r="BT164" s="87" cm="1">
        <f t="array" ref="BT164">IF(AX9="no inundation",0,_xlfn.XLOOKUP(AX9,Depths,_xlfn.XLOOKUP($G9,Structures,ContentDamages),,-1)+(AX9-MAX(IF(Depths&lt;AX9,Depths)))*(_xlfn.XLOOKUP(AX9,Depths,_xlfn.XLOOKUP($G9,Structures,ContentDamages),,1)-_xlfn.XLOOKUP(AX9,Depths,_xlfn.XLOOKUP($G9,Structures,ContentDamages),,-1))/(MIN(IF(Depths&gt;AX9,Depths))-MAX(IF(Depths&lt;AX9,Depths))))</f>
        <v>7.9859999999988079E-2</v>
      </c>
      <c r="BU164" s="87" cm="1">
        <f t="array" ref="BU164">IF(AY9="no inundation",0,_xlfn.XLOOKUP(AY9,Depths,_xlfn.XLOOKUP($G9,Structures,ContentDamages),,-1)+(AY9-MAX(IF(Depths&lt;AY9,Depths)))*(_xlfn.XLOOKUP(AY9,Depths,_xlfn.XLOOKUP($G9,Structures,ContentDamages),,1)-_xlfn.XLOOKUP(AY9,Depths,_xlfn.XLOOKUP($G9,Structures,ContentDamages),,-1))/(MIN(IF(Depths&gt;AY9,Depths))-MAX(IF(Depths&lt;AY9,Depths))))</f>
        <v>8.8799999999992912E-2</v>
      </c>
      <c r="BV164" s="87" cm="1">
        <f t="array" ref="BV164">IF(AZ9="no inundation",0,_xlfn.XLOOKUP(AZ9,Depths,_xlfn.XLOOKUP($G9,Structures,ContentDamages),,-1)+(AZ9-MAX(IF(Depths&lt;AZ9,Depths)))*(_xlfn.XLOOKUP(AZ9,Depths,_xlfn.XLOOKUP($G9,Structures,ContentDamages),,1)-_xlfn.XLOOKUP(AZ9,Depths,_xlfn.XLOOKUP($G9,Structures,ContentDamages),,-1))/(MIN(IF(Depths&gt;AZ9,Depths))-MAX(IF(Depths&lt;AZ9,Depths))))</f>
        <v>9.4519999999999521E-2</v>
      </c>
      <c r="BW164" s="87" cm="1">
        <f t="array" ref="BW164">IF(BA9="no inundation",0,_xlfn.XLOOKUP(BA9,Depths,_xlfn.XLOOKUP($G9,Structures,ContentDamages),,-1)+(BA9-MAX(IF(Depths&lt;BA9,Depths)))*(_xlfn.XLOOKUP(BA9,Depths,_xlfn.XLOOKUP($G9,Structures,ContentDamages),,1)-_xlfn.XLOOKUP(BA9,Depths,_xlfn.XLOOKUP($G9,Structures,ContentDamages),,-1))/(MIN(IF(Depths&gt;BA9,Depths))-MAX(IF(Depths&lt;BA9,Depths))))</f>
        <v>0.26567999999999919</v>
      </c>
      <c r="BX164" s="87" cm="1">
        <f t="array" ref="BX164">IF(BB9="no inundation",0,_xlfn.XLOOKUP(BB9,Depths,_xlfn.XLOOKUP($G9,Structures,ContentDamages),,-1)+(BB9-MAX(IF(Depths&lt;BB9,Depths)))*(_xlfn.XLOOKUP(BB9,Depths,_xlfn.XLOOKUP($G9,Structures,ContentDamages),,1)-_xlfn.XLOOKUP(BB9,Depths,_xlfn.XLOOKUP($G9,Structures,ContentDamages),,-1))/(MIN(IF(Depths&gt;BB9,Depths))-MAX(IF(Depths&lt;BB9,Depths))))</f>
        <v>0.27373999999999887</v>
      </c>
      <c r="BY164" s="157" cm="1">
        <f t="array" ref="BY164">IF(BC9="no inundation",0,_xlfn.XLOOKUP(BC9,Depths,_xlfn.XLOOKUP($G9,Structures,ContentDamages),,-1)+(BC9-MAX(IF(Depths&lt;BC9,Depths)))*(_xlfn.XLOOKUP(BC9,Depths,_xlfn.XLOOKUP($G9,Structures,ContentDamages),,1)-_xlfn.XLOOKUP(BC9,Depths,_xlfn.XLOOKUP($G9,Structures,ContentDamages),,-1))/(MIN(IF(Depths&gt;BC9,Depths))-MAX(IF(Depths&lt;BC9,Depths))))</f>
        <v>0.28148999999999891</v>
      </c>
      <c r="CA164" s="168"/>
      <c r="CB164" s="169"/>
      <c r="CC164" s="169"/>
      <c r="CD164" s="169"/>
      <c r="CE164" s="169"/>
      <c r="CF164" s="169"/>
      <c r="CG164" s="169"/>
      <c r="CH164" s="169"/>
      <c r="CI164" s="169"/>
      <c r="CJ164" s="170"/>
    </row>
    <row r="165" spans="5:91" ht="15" thickTop="1" x14ac:dyDescent="0.35">
      <c r="E165" s="142"/>
      <c r="F165" s="142"/>
      <c r="G165" s="143"/>
      <c r="H165" s="143"/>
      <c r="U165" s="2"/>
      <c r="W165" s="144"/>
      <c r="AI165" s="2"/>
      <c r="AJ165" s="2"/>
      <c r="AK165" s="2"/>
      <c r="AL165" s="2"/>
      <c r="AM165" s="2"/>
      <c r="AN165" s="2"/>
      <c r="AO165" s="2"/>
      <c r="AP165" s="2"/>
      <c r="AQ165" s="2"/>
      <c r="AR165" s="2"/>
      <c r="AS165" s="2"/>
      <c r="BC165" s="166" t="str">
        <f t="shared" si="195"/>
        <v>SFR1-Single Family Residential 1-story w/o basement</v>
      </c>
      <c r="BD165" s="157"/>
      <c r="BE165" s="166" cm="1">
        <f t="array" ref="BE165">IF(AT10="no inundation",0,_xlfn.XLOOKUP(AT10,Depths,_xlfn.XLOOKUP($G10,Structures,StructureDamages),,-1)+(AT10-MAX(IF(Depths&lt;AT10,Depths)))*(_xlfn.XLOOKUP(AT10,Depths,_xlfn.XLOOKUP($G10,Structures,StructureDamages),,1)-_xlfn.XLOOKUP(AT10,Depths,_xlfn.XLOOKUP($G10,Structures,StructureDamages),,-1))/(MIN(IF(Depths&gt;AT10,Depths))-MAX(IF(Depths&lt;AT10,Depths))))</f>
        <v>0</v>
      </c>
      <c r="BF165" s="87" cm="1">
        <f t="array" ref="BF165">IF(AU10="no inundation",0,_xlfn.XLOOKUP(AU10,Depths,_xlfn.XLOOKUP($G10,Structures,StructureDamages),,-1)+(AU10-MAX(IF(Depths&lt;AU10,Depths)))*(_xlfn.XLOOKUP(AU10,Depths,_xlfn.XLOOKUP($G10,Structures,StructureDamages),,1)-_xlfn.XLOOKUP(AU10,Depths,_xlfn.XLOOKUP($G10,Structures,StructureDamages),,-1))/(MIN(IF(Depths&gt;AU10,Depths))-MAX(IF(Depths&lt;AU10,Depths))))</f>
        <v>0</v>
      </c>
      <c r="BG165" s="87" cm="1">
        <f t="array" ref="BG165">IF(AV10="no inundation",0,_xlfn.XLOOKUP(AV10,Depths,_xlfn.XLOOKUP($G10,Structures,StructureDamages),,-1)+(AV10-MAX(IF(Depths&lt;AV10,Depths)))*(_xlfn.XLOOKUP(AV10,Depths,_xlfn.XLOOKUP($G10,Structures,StructureDamages),,1)-_xlfn.XLOOKUP(AV10,Depths,_xlfn.XLOOKUP($G10,Structures,StructureDamages),,-1))/(MIN(IF(Depths&gt;AV10,Depths))-MAX(IF(Depths&lt;AV10,Depths))))</f>
        <v>0</v>
      </c>
      <c r="BH165" s="87" cm="1">
        <f t="array" ref="BH165">IF(AW10="no inundation",0,_xlfn.XLOOKUP(AW10,Depths,_xlfn.XLOOKUP($G10,Structures,StructureDamages),,-1)+(AW10-MAX(IF(Depths&lt;AW10,Depths)))*(_xlfn.XLOOKUP(AW10,Depths,_xlfn.XLOOKUP($G10,Structures,StructureDamages),,1)-_xlfn.XLOOKUP(AW10,Depths,_xlfn.XLOOKUP($G10,Structures,StructureDamages),,-1))/(MIN(IF(Depths&gt;AW10,Depths))-MAX(IF(Depths&lt;AW10,Depths))))</f>
        <v>1.2999999999999547E-2</v>
      </c>
      <c r="BI165" s="87" cm="1">
        <f t="array" ref="BI165">IF(AX10="no inundation",0,_xlfn.XLOOKUP(AX10,Depths,_xlfn.XLOOKUP($G10,Structures,StructureDamages),,-1)+(AX10-MAX(IF(Depths&lt;AX10,Depths)))*(_xlfn.XLOOKUP(AX10,Depths,_xlfn.XLOOKUP($G10,Structures,StructureDamages),,1)-_xlfn.XLOOKUP(AX10,Depths,_xlfn.XLOOKUP($G10,Structures,StructureDamages),,-1))/(MIN(IF(Depths&gt;AX10,Depths))-MAX(IF(Depths&lt;AX10,Depths))))</f>
        <v>1.2999999999999547E-2</v>
      </c>
      <c r="BJ165" s="87" cm="1">
        <f t="array" ref="BJ165">IF(AY10="no inundation",0,_xlfn.XLOOKUP(AY10,Depths,_xlfn.XLOOKUP($G10,Structures,StructureDamages),,-1)+(AY10-MAX(IF(Depths&lt;AY10,Depths)))*(_xlfn.XLOOKUP(AY10,Depths,_xlfn.XLOOKUP($G10,Structures,StructureDamages),,1)-_xlfn.XLOOKUP(AY10,Depths,_xlfn.XLOOKUP($G10,Structures,StructureDamages),,-1))/(MIN(IF(Depths&gt;AY10,Depths))-MAX(IF(Depths&lt;AY10,Depths))))</f>
        <v>1.3500000000004776E-2</v>
      </c>
      <c r="BK165" s="87" cm="1">
        <f t="array" ref="BK165">IF(AZ10="no inundation",0,_xlfn.XLOOKUP(AZ10,Depths,_xlfn.XLOOKUP($G10,Structures,StructureDamages),,-1)+(AZ10-MAX(IF(Depths&lt;AZ10,Depths)))*(_xlfn.XLOOKUP(AZ10,Depths,_xlfn.XLOOKUP($G10,Structures,StructureDamages),,1)-_xlfn.XLOOKUP(AZ10,Depths,_xlfn.XLOOKUP($G10,Structures,StructureDamages),,-1))/(MIN(IF(Depths&gt;AZ10,Depths))-MAX(IF(Depths&lt;AZ10,Depths))))</f>
        <v>1.3750000000004549E-2</v>
      </c>
      <c r="BL165" s="87" cm="1">
        <f t="array" ref="BL165">IF(BA10="no inundation",0,_xlfn.XLOOKUP(BA10,Depths,_xlfn.XLOOKUP($G10,Structures,StructureDamages),,-1)+(BA10-MAX(IF(Depths&lt;BA10,Depths)))*(_xlfn.XLOOKUP(BA10,Depths,_xlfn.XLOOKUP($G10,Structures,StructureDamages),,1)-_xlfn.XLOOKUP(BA10,Depths,_xlfn.XLOOKUP($G10,Structures,StructureDamages),,-1))/(MIN(IF(Depths&gt;BA10,Depths))-MAX(IF(Depths&lt;BA10,Depths))))</f>
        <v>0.21022851500001322</v>
      </c>
      <c r="BM165" s="87" cm="1">
        <f t="array" ref="BM165">IF(BB10="no inundation",0,_xlfn.XLOOKUP(BB10,Depths,_xlfn.XLOOKUP($G10,Structures,StructureDamages),,-1)+(BB10-MAX(IF(Depths&lt;BB10,Depths)))*(_xlfn.XLOOKUP(BB10,Depths,_xlfn.XLOOKUP($G10,Structures,StructureDamages),,1)-_xlfn.XLOOKUP(BB10,Depths,_xlfn.XLOOKUP($G10,Structures,StructureDamages),,-1))/(MIN(IF(Depths&gt;BB10,Depths))-MAX(IF(Depths&lt;BB10,Depths))))</f>
        <v>0.26819912000001023</v>
      </c>
      <c r="BN165" s="157" cm="1">
        <f t="array" ref="BN165">IF(BC10="no inundation",0,_xlfn.XLOOKUP(BC10,Depths,_xlfn.XLOOKUP($G10,Structures,StructureDamages),,-1)+(BC10-MAX(IF(Depths&lt;BC10,Depths)))*(_xlfn.XLOOKUP(BC10,Depths,_xlfn.XLOOKUP($G10,Structures,StructureDamages),,1)-_xlfn.XLOOKUP(BC10,Depths,_xlfn.XLOOKUP($G10,Structures,StructureDamages),,-1))/(MIN(IF(Depths&gt;BC10,Depths))-MAX(IF(Depths&lt;BC10,Depths))))</f>
        <v>0.31043744800000606</v>
      </c>
      <c r="BO165" s="167"/>
      <c r="BP165" s="166" cm="1">
        <f t="array" ref="BP165">IF(AT10="no inundation",0,_xlfn.XLOOKUP(AT10,Depths,_xlfn.XLOOKUP($G10,Structures,ContentDamages),,-1)+(AT10-MAX(IF(Depths&lt;AT10,Depths)))*(_xlfn.XLOOKUP(AT10,Depths,_xlfn.XLOOKUP($G10,Structures,ContentDamages),,1)-_xlfn.XLOOKUP(AT10,Depths,_xlfn.XLOOKUP($G10,Structures,ContentDamages),,-1))/(MIN(IF(Depths&gt;AT10,Depths))-MAX(IF(Depths&lt;AT10,Depths))))</f>
        <v>0</v>
      </c>
      <c r="BQ165" s="87" cm="1">
        <f t="array" ref="BQ165">IF(AU10="no inundation",0,_xlfn.XLOOKUP(AU10,Depths,_xlfn.XLOOKUP($G10,Structures,ContentDamages),,-1)+(AU10-MAX(IF(Depths&lt;AU10,Depths)))*(_xlfn.XLOOKUP(AU10,Depths,_xlfn.XLOOKUP($G10,Structures,ContentDamages),,1)-_xlfn.XLOOKUP(AU10,Depths,_xlfn.XLOOKUP($G10,Structures,ContentDamages),,-1))/(MIN(IF(Depths&gt;AU10,Depths))-MAX(IF(Depths&lt;AU10,Depths))))</f>
        <v>0</v>
      </c>
      <c r="BR165" s="87" cm="1">
        <f t="array" ref="BR165">IF(AV10="no inundation",0,_xlfn.XLOOKUP(AV10,Depths,_xlfn.XLOOKUP($G10,Structures,ContentDamages),,-1)+(AV10-MAX(IF(Depths&lt;AV10,Depths)))*(_xlfn.XLOOKUP(AV10,Depths,_xlfn.XLOOKUP($G10,Structures,ContentDamages),,1)-_xlfn.XLOOKUP(AV10,Depths,_xlfn.XLOOKUP($G10,Structures,ContentDamages),,-1))/(MIN(IF(Depths&gt;AV10,Depths))-MAX(IF(Depths&lt;AV10,Depths))))</f>
        <v>0</v>
      </c>
      <c r="BS165" s="87" cm="1">
        <f t="array" ref="BS165">IF(AW10="no inundation",0,_xlfn.XLOOKUP(AW10,Depths,_xlfn.XLOOKUP($G10,Structures,ContentDamages),,-1)+(AW10-MAX(IF(Depths&lt;AW10,Depths)))*(_xlfn.XLOOKUP(AW10,Depths,_xlfn.XLOOKUP($G10,Structures,ContentDamages),,1)-_xlfn.XLOOKUP(AW10,Depths,_xlfn.XLOOKUP($G10,Structures,ContentDamages),,-1))/(MIN(IF(Depths&gt;AW10,Depths))-MAX(IF(Depths&lt;AW10,Depths))))</f>
        <v>1.2479999999999564E-2</v>
      </c>
      <c r="BT165" s="87" cm="1">
        <f t="array" ref="BT165">IF(AX10="no inundation",0,_xlfn.XLOOKUP(AX10,Depths,_xlfn.XLOOKUP($G10,Structures,ContentDamages),,-1)+(AX10-MAX(IF(Depths&lt;AX10,Depths)))*(_xlfn.XLOOKUP(AX10,Depths,_xlfn.XLOOKUP($G10,Structures,ContentDamages),,1)-_xlfn.XLOOKUP(AX10,Depths,_xlfn.XLOOKUP($G10,Structures,ContentDamages),,-1))/(MIN(IF(Depths&gt;AX10,Depths))-MAX(IF(Depths&lt;AX10,Depths))))</f>
        <v>1.2479999999999564E-2</v>
      </c>
      <c r="BU165" s="87" cm="1">
        <f t="array" ref="BU165">IF(AY10="no inundation",0,_xlfn.XLOOKUP(AY10,Depths,_xlfn.XLOOKUP($G10,Structures,ContentDamages),,-1)+(AY10-MAX(IF(Depths&lt;AY10,Depths)))*(_xlfn.XLOOKUP(AY10,Depths,_xlfn.XLOOKUP($G10,Structures,ContentDamages),,1)-_xlfn.XLOOKUP(AY10,Depths,_xlfn.XLOOKUP($G10,Structures,ContentDamages),,-1))/(MIN(IF(Depths&gt;AY10,Depths))-MAX(IF(Depths&lt;AY10,Depths))))</f>
        <v>1.2960000000004584E-2</v>
      </c>
      <c r="BV165" s="87" cm="1">
        <f t="array" ref="BV165">IF(AZ10="no inundation",0,_xlfn.XLOOKUP(AZ10,Depths,_xlfn.XLOOKUP($G10,Structures,ContentDamages),,-1)+(AZ10-MAX(IF(Depths&lt;AZ10,Depths)))*(_xlfn.XLOOKUP(AZ10,Depths,_xlfn.XLOOKUP($G10,Structures,ContentDamages),,1)-_xlfn.XLOOKUP(AZ10,Depths,_xlfn.XLOOKUP($G10,Structures,ContentDamages),,-1))/(MIN(IF(Depths&gt;AZ10,Depths))-MAX(IF(Depths&lt;AZ10,Depths))))</f>
        <v>1.3200000000004366E-2</v>
      </c>
      <c r="BW165" s="87" cm="1">
        <f t="array" ref="BW165">IF(BA10="no inundation",0,_xlfn.XLOOKUP(BA10,Depths,_xlfn.XLOOKUP($G10,Structures,ContentDamages),,-1)+(BA10-MAX(IF(Depths&lt;BA10,Depths)))*(_xlfn.XLOOKUP(BA10,Depths,_xlfn.XLOOKUP($G10,Structures,ContentDamages),,1)-_xlfn.XLOOKUP(BA10,Depths,_xlfn.XLOOKUP($G10,Structures,ContentDamages),,-1))/(MIN(IF(Depths&gt;BA10,Depths))-MAX(IF(Depths&lt;BA10,Depths))))</f>
        <v>0.12103922000000694</v>
      </c>
      <c r="BX165" s="87" cm="1">
        <f t="array" ref="BX165">IF(BB10="no inundation",0,_xlfn.XLOOKUP(BB10,Depths,_xlfn.XLOOKUP($G10,Structures,ContentDamages),,-1)+(BB10-MAX(IF(Depths&lt;BB10,Depths)))*(_xlfn.XLOOKUP(BB10,Depths,_xlfn.XLOOKUP($G10,Structures,ContentDamages),,1)-_xlfn.XLOOKUP(BB10,Depths,_xlfn.XLOOKUP($G10,Structures,ContentDamages),,-1))/(MIN(IF(Depths&gt;BB10,Depths))-MAX(IF(Depths&lt;BB10,Depths))))</f>
        <v>0.15139954000000536</v>
      </c>
      <c r="BY165" s="157" cm="1">
        <f t="array" ref="BY165">IF(BC10="no inundation",0,_xlfn.XLOOKUP(BC10,Depths,_xlfn.XLOOKUP($G10,Structures,ContentDamages),,-1)+(BC10-MAX(IF(Depths&lt;BC10,Depths)))*(_xlfn.XLOOKUP(BC10,Depths,_xlfn.XLOOKUP($G10,Structures,ContentDamages),,1)-_xlfn.XLOOKUP(BC10,Depths,_xlfn.XLOOKUP($G10,Structures,ContentDamages),,-1))/(MIN(IF(Depths&gt;BC10,Depths))-MAX(IF(Depths&lt;BC10,Depths))))</f>
        <v>0.17347866600000317</v>
      </c>
    </row>
    <row r="166" spans="5:91" x14ac:dyDescent="0.35">
      <c r="E166" s="142"/>
      <c r="F166" s="142"/>
      <c r="G166" s="143"/>
      <c r="H166" s="143"/>
      <c r="U166" s="2"/>
      <c r="W166" s="144"/>
      <c r="AI166" s="2"/>
      <c r="AJ166" s="2"/>
      <c r="AK166" s="2"/>
      <c r="AL166" s="2"/>
      <c r="AM166" s="2"/>
      <c r="AN166" s="2"/>
      <c r="AO166" s="2"/>
      <c r="AP166" s="2"/>
      <c r="AQ166" s="2"/>
      <c r="AR166" s="2"/>
      <c r="AS166" s="2"/>
      <c r="BC166" s="166" t="str">
        <f t="shared" si="195"/>
        <v>SFR1-Single Family Residential 1-story w/o basement</v>
      </c>
      <c r="BD166" s="157"/>
      <c r="BE166" s="166" cm="1">
        <f t="array" ref="BE166">IF(AT11="no inundation",0,_xlfn.XLOOKUP(AT11,Depths,_xlfn.XLOOKUP($G11,Structures,StructureDamages),,-1)+(AT11-MAX(IF(Depths&lt;AT11,Depths)))*(_xlfn.XLOOKUP(AT11,Depths,_xlfn.XLOOKUP($G11,Structures,StructureDamages),,1)-_xlfn.XLOOKUP(AT11,Depths,_xlfn.XLOOKUP($G11,Structures,StructureDamages),,-1))/(MIN(IF(Depths&gt;AT11,Depths))-MAX(IF(Depths&lt;AT11,Depths))))</f>
        <v>0</v>
      </c>
      <c r="BF166" s="87" cm="1">
        <f t="array" ref="BF166">IF(AU11="no inundation",0,_xlfn.XLOOKUP(AU11,Depths,_xlfn.XLOOKUP($G11,Structures,StructureDamages),,-1)+(AU11-MAX(IF(Depths&lt;AU11,Depths)))*(_xlfn.XLOOKUP(AU11,Depths,_xlfn.XLOOKUP($G11,Structures,StructureDamages),,1)-_xlfn.XLOOKUP(AU11,Depths,_xlfn.XLOOKUP($G11,Structures,StructureDamages),,-1))/(MIN(IF(Depths&gt;AU11,Depths))-MAX(IF(Depths&lt;AU11,Depths))))</f>
        <v>0</v>
      </c>
      <c r="BG166" s="87" cm="1">
        <f t="array" ref="BG166">IF(AV11="no inundation",0,_xlfn.XLOOKUP(AV11,Depths,_xlfn.XLOOKUP($G11,Structures,StructureDamages),,-1)+(AV11-MAX(IF(Depths&lt;AV11,Depths)))*(_xlfn.XLOOKUP(AV11,Depths,_xlfn.XLOOKUP($G11,Structures,StructureDamages),,1)-_xlfn.XLOOKUP(AV11,Depths,_xlfn.XLOOKUP($G11,Structures,StructureDamages),,-1))/(MIN(IF(Depths&gt;AV11,Depths))-MAX(IF(Depths&lt;AV11,Depths))))</f>
        <v>0</v>
      </c>
      <c r="BH166" s="87" cm="1">
        <f t="array" ref="BH166">IF(AW11="no inundation",0,_xlfn.XLOOKUP(AW11,Depths,_xlfn.XLOOKUP($G11,Structures,StructureDamages),,-1)+(AW11-MAX(IF(Depths&lt;AW11,Depths)))*(_xlfn.XLOOKUP(AW11,Depths,_xlfn.XLOOKUP($G11,Structures,StructureDamages),,1)-_xlfn.XLOOKUP(AW11,Depths,_xlfn.XLOOKUP($G11,Structures,StructureDamages),,-1))/(MIN(IF(Depths&gt;AW11,Depths))-MAX(IF(Depths&lt;AW11,Depths))))</f>
        <v>0</v>
      </c>
      <c r="BI166" s="87" cm="1">
        <f t="array" ref="BI166">IF(AX11="no inundation",0,_xlfn.XLOOKUP(AX11,Depths,_xlfn.XLOOKUP($G11,Structures,StructureDamages),,-1)+(AX11-MAX(IF(Depths&lt;AX11,Depths)))*(_xlfn.XLOOKUP(AX11,Depths,_xlfn.XLOOKUP($G11,Structures,StructureDamages),,1)-_xlfn.XLOOKUP(AX11,Depths,_xlfn.XLOOKUP($G11,Structures,StructureDamages),,-1))/(MIN(IF(Depths&gt;AX11,Depths))-MAX(IF(Depths&lt;AX11,Depths))))</f>
        <v>0</v>
      </c>
      <c r="BJ166" s="87" cm="1">
        <f t="array" ref="BJ166">IF(AY11="no inundation",0,_xlfn.XLOOKUP(AY11,Depths,_xlfn.XLOOKUP($G11,Structures,StructureDamages),,-1)+(AY11-MAX(IF(Depths&lt;AY11,Depths)))*(_xlfn.XLOOKUP(AY11,Depths,_xlfn.XLOOKUP($G11,Structures,StructureDamages),,1)-_xlfn.XLOOKUP(AY11,Depths,_xlfn.XLOOKUP($G11,Structures,StructureDamages),,-1))/(MIN(IF(Depths&gt;AY11,Depths))-MAX(IF(Depths&lt;AY11,Depths))))</f>
        <v>0</v>
      </c>
      <c r="BK166" s="87" cm="1">
        <f t="array" ref="BK166">IF(AZ11="no inundation",0,_xlfn.XLOOKUP(AZ11,Depths,_xlfn.XLOOKUP($G11,Structures,StructureDamages),,-1)+(AZ11-MAX(IF(Depths&lt;AZ11,Depths)))*(_xlfn.XLOOKUP(AZ11,Depths,_xlfn.XLOOKUP($G11,Structures,StructureDamages),,1)-_xlfn.XLOOKUP(AZ11,Depths,_xlfn.XLOOKUP($G11,Structures,StructureDamages),,-1))/(MIN(IF(Depths&gt;AZ11,Depths))-MAX(IF(Depths&lt;AZ11,Depths))))</f>
        <v>0</v>
      </c>
      <c r="BL166" s="87" cm="1">
        <f t="array" ref="BL166">IF(BA11="no inundation",0,_xlfn.XLOOKUP(BA11,Depths,_xlfn.XLOOKUP($G11,Structures,StructureDamages),,-1)+(BA11-MAX(IF(Depths&lt;BA11,Depths)))*(_xlfn.XLOOKUP(BA11,Depths,_xlfn.XLOOKUP($G11,Structures,StructureDamages),,1)-_xlfn.XLOOKUP(BA11,Depths,_xlfn.XLOOKUP($G11,Structures,StructureDamages),,-1))/(MIN(IF(Depths&gt;BA11,Depths))-MAX(IF(Depths&lt;BA11,Depths))))</f>
        <v>0.24708000000000721</v>
      </c>
      <c r="BM166" s="87" cm="1">
        <f t="array" ref="BM166">IF(BB11="no inundation",0,_xlfn.XLOOKUP(BB11,Depths,_xlfn.XLOOKUP($G11,Structures,StructureDamages),,-1)+(BB11-MAX(IF(Depths&lt;BB11,Depths)))*(_xlfn.XLOOKUP(BB11,Depths,_xlfn.XLOOKUP($G11,Structures,StructureDamages),,1)-_xlfn.XLOOKUP(BB11,Depths,_xlfn.XLOOKUP($G11,Structures,StructureDamages),,-1))/(MIN(IF(Depths&gt;BB11,Depths))-MAX(IF(Depths&lt;BB11,Depths))))</f>
        <v>0.30692000000001279</v>
      </c>
      <c r="BN166" s="157" cm="1">
        <f t="array" ref="BN166">IF(BC11="no inundation",0,_xlfn.XLOOKUP(BC11,Depths,_xlfn.XLOOKUP($G11,Structures,StructureDamages),,-1)+(BC11-MAX(IF(Depths&lt;BC11,Depths)))*(_xlfn.XLOOKUP(BC11,Depths,_xlfn.XLOOKUP($G11,Structures,StructureDamages),,1)-_xlfn.XLOOKUP(BC11,Depths,_xlfn.XLOOKUP($G11,Structures,StructureDamages),,-1))/(MIN(IF(Depths&gt;BC11,Depths))-MAX(IF(Depths&lt;BC11,Depths))))</f>
        <v>0.34820000000001167</v>
      </c>
      <c r="BO166" s="167"/>
      <c r="BP166" s="166" cm="1">
        <f t="array" ref="BP166">IF(AT11="no inundation",0,_xlfn.XLOOKUP(AT11,Depths,_xlfn.XLOOKUP($G11,Structures,ContentDamages),,-1)+(AT11-MAX(IF(Depths&lt;AT11,Depths)))*(_xlfn.XLOOKUP(AT11,Depths,_xlfn.XLOOKUP($G11,Structures,ContentDamages),,1)-_xlfn.XLOOKUP(AT11,Depths,_xlfn.XLOOKUP($G11,Structures,ContentDamages),,-1))/(MIN(IF(Depths&gt;AT11,Depths))-MAX(IF(Depths&lt;AT11,Depths))))</f>
        <v>0</v>
      </c>
      <c r="BQ166" s="87" cm="1">
        <f t="array" ref="BQ166">IF(AU11="no inundation",0,_xlfn.XLOOKUP(AU11,Depths,_xlfn.XLOOKUP($G11,Structures,ContentDamages),,-1)+(AU11-MAX(IF(Depths&lt;AU11,Depths)))*(_xlfn.XLOOKUP(AU11,Depths,_xlfn.XLOOKUP($G11,Structures,ContentDamages),,1)-_xlfn.XLOOKUP(AU11,Depths,_xlfn.XLOOKUP($G11,Structures,ContentDamages),,-1))/(MIN(IF(Depths&gt;AU11,Depths))-MAX(IF(Depths&lt;AU11,Depths))))</f>
        <v>0</v>
      </c>
      <c r="BR166" s="87" cm="1">
        <f t="array" ref="BR166">IF(AV11="no inundation",0,_xlfn.XLOOKUP(AV11,Depths,_xlfn.XLOOKUP($G11,Structures,ContentDamages),,-1)+(AV11-MAX(IF(Depths&lt;AV11,Depths)))*(_xlfn.XLOOKUP(AV11,Depths,_xlfn.XLOOKUP($G11,Structures,ContentDamages),,1)-_xlfn.XLOOKUP(AV11,Depths,_xlfn.XLOOKUP($G11,Structures,ContentDamages),,-1))/(MIN(IF(Depths&gt;AV11,Depths))-MAX(IF(Depths&lt;AV11,Depths))))</f>
        <v>0</v>
      </c>
      <c r="BS166" s="87" cm="1">
        <f t="array" ref="BS166">IF(AW11="no inundation",0,_xlfn.XLOOKUP(AW11,Depths,_xlfn.XLOOKUP($G11,Structures,ContentDamages),,-1)+(AW11-MAX(IF(Depths&lt;AW11,Depths)))*(_xlfn.XLOOKUP(AW11,Depths,_xlfn.XLOOKUP($G11,Structures,ContentDamages),,1)-_xlfn.XLOOKUP(AW11,Depths,_xlfn.XLOOKUP($G11,Structures,ContentDamages),,-1))/(MIN(IF(Depths&gt;AW11,Depths))-MAX(IF(Depths&lt;AW11,Depths))))</f>
        <v>0</v>
      </c>
      <c r="BT166" s="87" cm="1">
        <f t="array" ref="BT166">IF(AX11="no inundation",0,_xlfn.XLOOKUP(AX11,Depths,_xlfn.XLOOKUP($G11,Structures,ContentDamages),,-1)+(AX11-MAX(IF(Depths&lt;AX11,Depths)))*(_xlfn.XLOOKUP(AX11,Depths,_xlfn.XLOOKUP($G11,Structures,ContentDamages),,1)-_xlfn.XLOOKUP(AX11,Depths,_xlfn.XLOOKUP($G11,Structures,ContentDamages),,-1))/(MIN(IF(Depths&gt;AX11,Depths))-MAX(IF(Depths&lt;AX11,Depths))))</f>
        <v>0</v>
      </c>
      <c r="BU166" s="87" cm="1">
        <f t="array" ref="BU166">IF(AY11="no inundation",0,_xlfn.XLOOKUP(AY11,Depths,_xlfn.XLOOKUP($G11,Structures,ContentDamages),,-1)+(AY11-MAX(IF(Depths&lt;AY11,Depths)))*(_xlfn.XLOOKUP(AY11,Depths,_xlfn.XLOOKUP($G11,Structures,ContentDamages),,1)-_xlfn.XLOOKUP(AY11,Depths,_xlfn.XLOOKUP($G11,Structures,ContentDamages),,-1))/(MIN(IF(Depths&gt;AY11,Depths))-MAX(IF(Depths&lt;AY11,Depths))))</f>
        <v>0</v>
      </c>
      <c r="BV166" s="87" cm="1">
        <f t="array" ref="BV166">IF(AZ11="no inundation",0,_xlfn.XLOOKUP(AZ11,Depths,_xlfn.XLOOKUP($G11,Structures,ContentDamages),,-1)+(AZ11-MAX(IF(Depths&lt;AZ11,Depths)))*(_xlfn.XLOOKUP(AZ11,Depths,_xlfn.XLOOKUP($G11,Structures,ContentDamages),,1)-_xlfn.XLOOKUP(AZ11,Depths,_xlfn.XLOOKUP($G11,Structures,ContentDamages),,-1))/(MIN(IF(Depths&gt;AZ11,Depths))-MAX(IF(Depths&lt;AZ11,Depths))))</f>
        <v>0</v>
      </c>
      <c r="BW166" s="87" cm="1">
        <f t="array" ref="BW166">IF(BA11="no inundation",0,_xlfn.XLOOKUP(BA11,Depths,_xlfn.XLOOKUP($G11,Structures,ContentDamages),,-1)+(BA11-MAX(IF(Depths&lt;BA11,Depths)))*(_xlfn.XLOOKUP(BA11,Depths,_xlfn.XLOOKUP($G11,Structures,ContentDamages),,1)-_xlfn.XLOOKUP(BA11,Depths,_xlfn.XLOOKUP($G11,Structures,ContentDamages),,-1))/(MIN(IF(Depths&gt;BA11,Depths))-MAX(IF(Depths&lt;BA11,Depths))))</f>
        <v>0.14036000000000376</v>
      </c>
      <c r="BX166" s="87" cm="1">
        <f t="array" ref="BX166">IF(BB11="no inundation",0,_xlfn.XLOOKUP(BB11,Depths,_xlfn.XLOOKUP($G11,Structures,ContentDamages),,-1)+(BB11-MAX(IF(Depths&lt;BB11,Depths)))*(_xlfn.XLOOKUP(BB11,Depths,_xlfn.XLOOKUP($G11,Structures,ContentDamages),,1)-_xlfn.XLOOKUP(BB11,Depths,_xlfn.XLOOKUP($G11,Structures,ContentDamages),,-1))/(MIN(IF(Depths&gt;BB11,Depths))-MAX(IF(Depths&lt;BB11,Depths))))</f>
        <v>0.17164000000000668</v>
      </c>
      <c r="BY166" s="157" cm="1">
        <f t="array" ref="BY166">IF(BC11="no inundation",0,_xlfn.XLOOKUP(BC11,Depths,_xlfn.XLOOKUP($G11,Structures,ContentDamages),,-1)+(BC11-MAX(IF(Depths&lt;BC11,Depths)))*(_xlfn.XLOOKUP(BC11,Depths,_xlfn.XLOOKUP($G11,Structures,ContentDamages),,1)-_xlfn.XLOOKUP(BC11,Depths,_xlfn.XLOOKUP($G11,Structures,ContentDamages),,-1))/(MIN(IF(Depths&gt;BC11,Depths))-MAX(IF(Depths&lt;BC11,Depths))))</f>
        <v>0.19294000000000597</v>
      </c>
    </row>
    <row r="167" spans="5:91" x14ac:dyDescent="0.35">
      <c r="E167" s="142"/>
      <c r="F167" s="142"/>
      <c r="G167" s="143"/>
      <c r="H167" s="143"/>
      <c r="U167" s="2"/>
      <c r="W167" s="144"/>
      <c r="AI167" s="2"/>
      <c r="AJ167" s="2"/>
      <c r="AK167" s="2"/>
      <c r="AL167" s="2"/>
      <c r="AM167" s="2"/>
      <c r="AN167" s="2"/>
      <c r="AO167" s="2"/>
      <c r="AP167" s="2"/>
      <c r="AQ167" s="2"/>
      <c r="AR167" s="2"/>
      <c r="AS167" s="2"/>
      <c r="BC167" s="166" t="str">
        <f t="shared" si="195"/>
        <v>SFR1-Single Family Residential 1-story w/o basement</v>
      </c>
      <c r="BD167" s="157"/>
      <c r="BE167" s="166" cm="1">
        <f t="array" ref="BE167">IF(AT12="no inundation",0,_xlfn.XLOOKUP(AT12,Depths,_xlfn.XLOOKUP($G12,Structures,StructureDamages),,-1)+(AT12-MAX(IF(Depths&lt;AT12,Depths)))*(_xlfn.XLOOKUP(AT12,Depths,_xlfn.XLOOKUP($G12,Structures,StructureDamages),,1)-_xlfn.XLOOKUP(AT12,Depths,_xlfn.XLOOKUP($G12,Structures,StructureDamages),,-1))/(MIN(IF(Depths&gt;AT12,Depths))-MAX(IF(Depths&lt;AT12,Depths))))</f>
        <v>0</v>
      </c>
      <c r="BF167" s="87" cm="1">
        <f t="array" ref="BF167">IF(AU12="no inundation",0,_xlfn.XLOOKUP(AU12,Depths,_xlfn.XLOOKUP($G12,Structures,StructureDamages),,-1)+(AU12-MAX(IF(Depths&lt;AU12,Depths)))*(_xlfn.XLOOKUP(AU12,Depths,_xlfn.XLOOKUP($G12,Structures,StructureDamages),,1)-_xlfn.XLOOKUP(AU12,Depths,_xlfn.XLOOKUP($G12,Structures,StructureDamages),,-1))/(MIN(IF(Depths&gt;AU12,Depths))-MAX(IF(Depths&lt;AU12,Depths))))</f>
        <v>0</v>
      </c>
      <c r="BG167" s="87" cm="1">
        <f t="array" ref="BG167">IF(AV12="no inundation",0,_xlfn.XLOOKUP(AV12,Depths,_xlfn.XLOOKUP($G12,Structures,StructureDamages),,-1)+(AV12-MAX(IF(Depths&lt;AV12,Depths)))*(_xlfn.XLOOKUP(AV12,Depths,_xlfn.XLOOKUP($G12,Structures,StructureDamages),,1)-_xlfn.XLOOKUP(AV12,Depths,_xlfn.XLOOKUP($G12,Structures,StructureDamages),,-1))/(MIN(IF(Depths&gt;AV12,Depths))-MAX(IF(Depths&lt;AV12,Depths))))</f>
        <v>0</v>
      </c>
      <c r="BH167" s="87" cm="1">
        <f t="array" ref="BH167">IF(AW12="no inundation",0,_xlfn.XLOOKUP(AW12,Depths,_xlfn.XLOOKUP($G12,Structures,StructureDamages),,-1)+(AW12-MAX(IF(Depths&lt;AW12,Depths)))*(_xlfn.XLOOKUP(AW12,Depths,_xlfn.XLOOKUP($G12,Structures,StructureDamages),,1)-_xlfn.XLOOKUP(AW12,Depths,_xlfn.XLOOKUP($G12,Structures,StructureDamages),,-1))/(MIN(IF(Depths&gt;AW12,Depths))-MAX(IF(Depths&lt;AW12,Depths))))</f>
        <v>0</v>
      </c>
      <c r="BI167" s="87" cm="1">
        <f t="array" ref="BI167">IF(AX12="no inundation",0,_xlfn.XLOOKUP(AX12,Depths,_xlfn.XLOOKUP($G12,Structures,StructureDamages),,-1)+(AX12-MAX(IF(Depths&lt;AX12,Depths)))*(_xlfn.XLOOKUP(AX12,Depths,_xlfn.XLOOKUP($G12,Structures,StructureDamages),,1)-_xlfn.XLOOKUP(AX12,Depths,_xlfn.XLOOKUP($G12,Structures,StructureDamages),,-1))/(MIN(IF(Depths&gt;AX12,Depths))-MAX(IF(Depths&lt;AX12,Depths))))</f>
        <v>0</v>
      </c>
      <c r="BJ167" s="87" cm="1">
        <f t="array" ref="BJ167">IF(AY12="no inundation",0,_xlfn.XLOOKUP(AY12,Depths,_xlfn.XLOOKUP($G12,Structures,StructureDamages),,-1)+(AY12-MAX(IF(Depths&lt;AY12,Depths)))*(_xlfn.XLOOKUP(AY12,Depths,_xlfn.XLOOKUP($G12,Structures,StructureDamages),,1)-_xlfn.XLOOKUP(AY12,Depths,_xlfn.XLOOKUP($G12,Structures,StructureDamages),,-1))/(MIN(IF(Depths&gt;AY12,Depths))-MAX(IF(Depths&lt;AY12,Depths))))</f>
        <v>3.6989999999989094E-2</v>
      </c>
      <c r="BK167" s="87" cm="1">
        <f t="array" ref="BK167">IF(AZ12="no inundation",0,_xlfn.XLOOKUP(AZ12,Depths,_xlfn.XLOOKUP($G12,Structures,StructureDamages),,-1)+(AZ12-MAX(IF(Depths&lt;AZ12,Depths)))*(_xlfn.XLOOKUP(AZ12,Depths,_xlfn.XLOOKUP($G12,Structures,StructureDamages),,1)-_xlfn.XLOOKUP(AZ12,Depths,_xlfn.XLOOKUP($G12,Structures,StructureDamages),,-1))/(MIN(IF(Depths&gt;AZ12,Depths))-MAX(IF(Depths&lt;AZ12,Depths))))</f>
        <v>0.20528000000000271</v>
      </c>
      <c r="BL167" s="87" cm="1">
        <f t="array" ref="BL167">IF(BA12="no inundation",0,_xlfn.XLOOKUP(BA12,Depths,_xlfn.XLOOKUP($G12,Structures,StructureDamages),,-1)+(BA12-MAX(IF(Depths&lt;BA12,Depths)))*(_xlfn.XLOOKUP(BA12,Depths,_xlfn.XLOOKUP($G12,Structures,StructureDamages),,1)-_xlfn.XLOOKUP(BA12,Depths,_xlfn.XLOOKUP($G12,Structures,StructureDamages),,-1))/(MIN(IF(Depths&gt;BA12,Depths))-MAX(IF(Depths&lt;BA12,Depths))))</f>
        <v>0.50150000000000006</v>
      </c>
      <c r="BM167" s="87" cm="1">
        <f t="array" ref="BM167">IF(BB12="no inundation",0,_xlfn.XLOOKUP(BB12,Depths,_xlfn.XLOOKUP($G12,Structures,StructureDamages),,-1)+(BB12-MAX(IF(Depths&lt;BB12,Depths)))*(_xlfn.XLOOKUP(BB12,Depths,_xlfn.XLOOKUP($G12,Structures,StructureDamages),,1)-_xlfn.XLOOKUP(BB12,Depths,_xlfn.XLOOKUP($G12,Structures,StructureDamages),,-1))/(MIN(IF(Depths&gt;BB12,Depths))-MAX(IF(Depths&lt;BB12,Depths))))</f>
        <v>0.54657999999999907</v>
      </c>
      <c r="BN167" s="157" cm="1">
        <f t="array" ref="BN167">IF(BC12="no inundation",0,_xlfn.XLOOKUP(BC12,Depths,_xlfn.XLOOKUP($G12,Structures,StructureDamages),,-1)+(BC12-MAX(IF(Depths&lt;BC12,Depths)))*(_xlfn.XLOOKUP(BC12,Depths,_xlfn.XLOOKUP($G12,Structures,StructureDamages),,1)-_xlfn.XLOOKUP(BC12,Depths,_xlfn.XLOOKUP($G12,Structures,StructureDamages),,-1))/(MIN(IF(Depths&gt;BC12,Depths))-MAX(IF(Depths&lt;BC12,Depths))))</f>
        <v>0.57789999999999508</v>
      </c>
      <c r="BO167" s="167"/>
      <c r="BP167" s="166" cm="1">
        <f t="array" ref="BP167">IF(AT12="no inundation",0,_xlfn.XLOOKUP(AT12,Depths,_xlfn.XLOOKUP($G12,Structures,ContentDamages),,-1)+(AT12-MAX(IF(Depths&lt;AT12,Depths)))*(_xlfn.XLOOKUP(AT12,Depths,_xlfn.XLOOKUP($G12,Structures,ContentDamages),,1)-_xlfn.XLOOKUP(AT12,Depths,_xlfn.XLOOKUP($G12,Structures,ContentDamages),,-1))/(MIN(IF(Depths&gt;AT12,Depths))-MAX(IF(Depths&lt;AT12,Depths))))</f>
        <v>0</v>
      </c>
      <c r="BQ167" s="87" cm="1">
        <f t="array" ref="BQ167">IF(AU12="no inundation",0,_xlfn.XLOOKUP(AU12,Depths,_xlfn.XLOOKUP($G12,Structures,ContentDamages),,-1)+(AU12-MAX(IF(Depths&lt;AU12,Depths)))*(_xlfn.XLOOKUP(AU12,Depths,_xlfn.XLOOKUP($G12,Structures,ContentDamages),,1)-_xlfn.XLOOKUP(AU12,Depths,_xlfn.XLOOKUP($G12,Structures,ContentDamages),,-1))/(MIN(IF(Depths&gt;AU12,Depths))-MAX(IF(Depths&lt;AU12,Depths))))</f>
        <v>0</v>
      </c>
      <c r="BR167" s="87" cm="1">
        <f t="array" ref="BR167">IF(AV12="no inundation",0,_xlfn.XLOOKUP(AV12,Depths,_xlfn.XLOOKUP($G12,Structures,ContentDamages),,-1)+(AV12-MAX(IF(Depths&lt;AV12,Depths)))*(_xlfn.XLOOKUP(AV12,Depths,_xlfn.XLOOKUP($G12,Structures,ContentDamages),,1)-_xlfn.XLOOKUP(AV12,Depths,_xlfn.XLOOKUP($G12,Structures,ContentDamages),,-1))/(MIN(IF(Depths&gt;AV12,Depths))-MAX(IF(Depths&lt;AV12,Depths))))</f>
        <v>0</v>
      </c>
      <c r="BS167" s="87" cm="1">
        <f t="array" ref="BS167">IF(AW12="no inundation",0,_xlfn.XLOOKUP(AW12,Depths,_xlfn.XLOOKUP($G12,Structures,ContentDamages),,-1)+(AW12-MAX(IF(Depths&lt;AW12,Depths)))*(_xlfn.XLOOKUP(AW12,Depths,_xlfn.XLOOKUP($G12,Structures,ContentDamages),,1)-_xlfn.XLOOKUP(AW12,Depths,_xlfn.XLOOKUP($G12,Structures,ContentDamages),,-1))/(MIN(IF(Depths&gt;AW12,Depths))-MAX(IF(Depths&lt;AW12,Depths))))</f>
        <v>0</v>
      </c>
      <c r="BT167" s="87" cm="1">
        <f t="array" ref="BT167">IF(AX12="no inundation",0,_xlfn.XLOOKUP(AX12,Depths,_xlfn.XLOOKUP($G12,Structures,ContentDamages),,-1)+(AX12-MAX(IF(Depths&lt;AX12,Depths)))*(_xlfn.XLOOKUP(AX12,Depths,_xlfn.XLOOKUP($G12,Structures,ContentDamages),,1)-_xlfn.XLOOKUP(AX12,Depths,_xlfn.XLOOKUP($G12,Structures,ContentDamages),,-1))/(MIN(IF(Depths&gt;AX12,Depths))-MAX(IF(Depths&lt;AX12,Depths))))</f>
        <v>0</v>
      </c>
      <c r="BU167" s="87" cm="1">
        <f t="array" ref="BU167">IF(AY12="no inundation",0,_xlfn.XLOOKUP(AY12,Depths,_xlfn.XLOOKUP($G12,Structures,ContentDamages),,-1)+(AY12-MAX(IF(Depths&lt;AY12,Depths)))*(_xlfn.XLOOKUP(AY12,Depths,_xlfn.XLOOKUP($G12,Structures,ContentDamages),,1)-_xlfn.XLOOKUP(AY12,Depths,_xlfn.XLOOKUP($G12,Structures,ContentDamages),,-1))/(MIN(IF(Depths&gt;AY12,Depths))-MAX(IF(Depths&lt;AY12,Depths))))</f>
        <v>3.0269999999994298E-2</v>
      </c>
      <c r="BV167" s="87" cm="1">
        <f t="array" ref="BV167">IF(AZ12="no inundation",0,_xlfn.XLOOKUP(AZ12,Depths,_xlfn.XLOOKUP($G12,Structures,ContentDamages),,-1)+(AZ12-MAX(IF(Depths&lt;AZ12,Depths)))*(_xlfn.XLOOKUP(AZ12,Depths,_xlfn.XLOOKUP($G12,Structures,ContentDamages),,1)-_xlfn.XLOOKUP(AZ12,Depths,_xlfn.XLOOKUP($G12,Structures,ContentDamages),,-1))/(MIN(IF(Depths&gt;AZ12,Depths))-MAX(IF(Depths&lt;AZ12,Depths))))</f>
        <v>0.11844000000000142</v>
      </c>
      <c r="BW167" s="87" cm="1">
        <f t="array" ref="BW167">IF(BA12="no inundation",0,_xlfn.XLOOKUP(BA12,Depths,_xlfn.XLOOKUP($G12,Structures,ContentDamages),,-1)+(BA12-MAX(IF(Depths&lt;BA12,Depths)))*(_xlfn.XLOOKUP(BA12,Depths,_xlfn.XLOOKUP($G12,Structures,ContentDamages),,1)-_xlfn.XLOOKUP(BA12,Depths,_xlfn.XLOOKUP($G12,Structures,ContentDamages),,-1))/(MIN(IF(Depths&gt;BA12,Depths))-MAX(IF(Depths&lt;BA12,Depths))))</f>
        <v>0.27250000000000002</v>
      </c>
      <c r="BX167" s="87" cm="1">
        <f t="array" ref="BX167">IF(BB12="no inundation",0,_xlfn.XLOOKUP(BB12,Depths,_xlfn.XLOOKUP($G12,Structures,ContentDamages),,-1)+(BB12-MAX(IF(Depths&lt;BB12,Depths)))*(_xlfn.XLOOKUP(BB12,Depths,_xlfn.XLOOKUP($G12,Structures,ContentDamages),,1)-_xlfn.XLOOKUP(BB12,Depths,_xlfn.XLOOKUP($G12,Structures,ContentDamages),,-1))/(MIN(IF(Depths&gt;BB12,Depths))-MAX(IF(Depths&lt;BB12,Depths))))</f>
        <v>0.29528999999999955</v>
      </c>
      <c r="BY167" s="157" cm="1">
        <f t="array" ref="BY167">IF(BC12="no inundation",0,_xlfn.XLOOKUP(BC12,Depths,_xlfn.XLOOKUP($G12,Structures,ContentDamages),,-1)+(BC12-MAX(IF(Depths&lt;BC12,Depths)))*(_xlfn.XLOOKUP(BC12,Depths,_xlfn.XLOOKUP($G12,Structures,ContentDamages),,1)-_xlfn.XLOOKUP(BC12,Depths,_xlfn.XLOOKUP($G12,Structures,ContentDamages),,-1))/(MIN(IF(Depths&gt;BC12,Depths))-MAX(IF(Depths&lt;BC12,Depths))))</f>
        <v>0.31094999999999756</v>
      </c>
    </row>
    <row r="168" spans="5:91" x14ac:dyDescent="0.35">
      <c r="E168" s="142"/>
      <c r="F168" s="142"/>
      <c r="G168" s="143"/>
      <c r="H168" s="143"/>
      <c r="U168" s="2"/>
      <c r="W168" s="144"/>
      <c r="AI168" s="2"/>
      <c r="AJ168" s="2"/>
      <c r="AK168" s="2"/>
      <c r="AL168" s="2"/>
      <c r="AM168" s="2"/>
      <c r="AN168" s="2"/>
      <c r="AO168" s="2"/>
      <c r="AP168" s="2"/>
      <c r="AQ168" s="2"/>
      <c r="AR168" s="2"/>
      <c r="AS168" s="2"/>
      <c r="BC168" s="166" t="str">
        <f t="shared" si="195"/>
        <v>SFR1-Single Family Residential 1-story w/o basement</v>
      </c>
      <c r="BD168" s="157"/>
      <c r="BE168" s="166" cm="1">
        <f t="array" ref="BE168">IF(AT13="no inundation",0,_xlfn.XLOOKUP(AT13,Depths,_xlfn.XLOOKUP($G13,Structures,StructureDamages),,-1)+(AT13-MAX(IF(Depths&lt;AT13,Depths)))*(_xlfn.XLOOKUP(AT13,Depths,_xlfn.XLOOKUP($G13,Structures,StructureDamages),,1)-_xlfn.XLOOKUP(AT13,Depths,_xlfn.XLOOKUP($G13,Structures,StructureDamages),,-1))/(MIN(IF(Depths&gt;AT13,Depths))-MAX(IF(Depths&lt;AT13,Depths))))</f>
        <v>0</v>
      </c>
      <c r="BF168" s="87" cm="1">
        <f t="array" ref="BF168">IF(AU13="no inundation",0,_xlfn.XLOOKUP(AU13,Depths,_xlfn.XLOOKUP($G13,Structures,StructureDamages),,-1)+(AU13-MAX(IF(Depths&lt;AU13,Depths)))*(_xlfn.XLOOKUP(AU13,Depths,_xlfn.XLOOKUP($G13,Structures,StructureDamages),,1)-_xlfn.XLOOKUP(AU13,Depths,_xlfn.XLOOKUP($G13,Structures,StructureDamages),,-1))/(MIN(IF(Depths&gt;AU13,Depths))-MAX(IF(Depths&lt;AU13,Depths))))</f>
        <v>0</v>
      </c>
      <c r="BG168" s="87" cm="1">
        <f t="array" ref="BG168">IF(AV13="no inundation",0,_xlfn.XLOOKUP(AV13,Depths,_xlfn.XLOOKUP($G13,Structures,StructureDamages),,-1)+(AV13-MAX(IF(Depths&lt;AV13,Depths)))*(_xlfn.XLOOKUP(AV13,Depths,_xlfn.XLOOKUP($G13,Structures,StructureDamages),,1)-_xlfn.XLOOKUP(AV13,Depths,_xlfn.XLOOKUP($G13,Structures,StructureDamages),,-1))/(MIN(IF(Depths&gt;AV13,Depths))-MAX(IF(Depths&lt;AV13,Depths))))</f>
        <v>0</v>
      </c>
      <c r="BH168" s="87" cm="1">
        <f t="array" ref="BH168">IF(AW13="no inundation",0,_xlfn.XLOOKUP(AW13,Depths,_xlfn.XLOOKUP($G13,Structures,StructureDamages),,-1)+(AW13-MAX(IF(Depths&lt;AW13,Depths)))*(_xlfn.XLOOKUP(AW13,Depths,_xlfn.XLOOKUP($G13,Structures,StructureDamages),,1)-_xlfn.XLOOKUP(AW13,Depths,_xlfn.XLOOKUP($G13,Structures,StructureDamages),,-1))/(MIN(IF(Depths&gt;AW13,Depths))-MAX(IF(Depths&lt;AW13,Depths))))</f>
        <v>0</v>
      </c>
      <c r="BI168" s="87" cm="1">
        <f t="array" ref="BI168">IF(AX13="no inundation",0,_xlfn.XLOOKUP(AX13,Depths,_xlfn.XLOOKUP($G13,Structures,StructureDamages),,-1)+(AX13-MAX(IF(Depths&lt;AX13,Depths)))*(_xlfn.XLOOKUP(AX13,Depths,_xlfn.XLOOKUP($G13,Structures,StructureDamages),,1)-_xlfn.XLOOKUP(AX13,Depths,_xlfn.XLOOKUP($G13,Structures,StructureDamages),,-1))/(MIN(IF(Depths&gt;AX13,Depths))-MAX(IF(Depths&lt;AX13,Depths))))</f>
        <v>0</v>
      </c>
      <c r="BJ168" s="87" cm="1">
        <f t="array" ref="BJ168">IF(AY13="no inundation",0,_xlfn.XLOOKUP(AY13,Depths,_xlfn.XLOOKUP($G13,Structures,StructureDamages),,-1)+(AY13-MAX(IF(Depths&lt;AY13,Depths)))*(_xlfn.XLOOKUP(AY13,Depths,_xlfn.XLOOKUP($G13,Structures,StructureDamages),,1)-_xlfn.XLOOKUP(AY13,Depths,_xlfn.XLOOKUP($G13,Structures,StructureDamages),,-1))/(MIN(IF(Depths&gt;AY13,Depths))-MAX(IF(Depths&lt;AY13,Depths))))</f>
        <v>0</v>
      </c>
      <c r="BK168" s="87" cm="1">
        <f t="array" ref="BK168">IF(AZ13="no inundation",0,_xlfn.XLOOKUP(AZ13,Depths,_xlfn.XLOOKUP($G13,Structures,StructureDamages),,-1)+(AZ13-MAX(IF(Depths&lt;AZ13,Depths)))*(_xlfn.XLOOKUP(AZ13,Depths,_xlfn.XLOOKUP($G13,Structures,StructureDamages),,1)-_xlfn.XLOOKUP(AZ13,Depths,_xlfn.XLOOKUP($G13,Structures,StructureDamages),,-1))/(MIN(IF(Depths&gt;AZ13,Depths))-MAX(IF(Depths&lt;AZ13,Depths))))</f>
        <v>0</v>
      </c>
      <c r="BL168" s="87" cm="1">
        <f t="array" ref="BL168">IF(BA13="no inundation",0,_xlfn.XLOOKUP(BA13,Depths,_xlfn.XLOOKUP($G13,Structures,StructureDamages),,-1)+(BA13-MAX(IF(Depths&lt;BA13,Depths)))*(_xlfn.XLOOKUP(BA13,Depths,_xlfn.XLOOKUP($G13,Structures,StructureDamages),,1)-_xlfn.XLOOKUP(BA13,Depths,_xlfn.XLOOKUP($G13,Structures,StructureDamages),,-1))/(MIN(IF(Depths&gt;BA13,Depths))-MAX(IF(Depths&lt;BA13,Depths))))</f>
        <v>1.7999999999994999E-2</v>
      </c>
      <c r="BM168" s="87" cm="1">
        <f t="array" ref="BM168">IF(BB13="no inundation",0,_xlfn.XLOOKUP(BB13,Depths,_xlfn.XLOOKUP($G13,Structures,StructureDamages),,-1)+(BB13-MAX(IF(Depths&lt;BB13,Depths)))*(_xlfn.XLOOKUP(BB13,Depths,_xlfn.XLOOKUP($G13,Structures,StructureDamages),,1)-_xlfn.XLOOKUP(BB13,Depths,_xlfn.XLOOKUP($G13,Structures,StructureDamages),,-1))/(MIN(IF(Depths&gt;BB13,Depths))-MAX(IF(Depths&lt;BB13,Depths))))</f>
        <v>4.7889999999979185E-2</v>
      </c>
      <c r="BN168" s="157" cm="1">
        <f t="array" ref="BN168">IF(BC13="no inundation",0,_xlfn.XLOOKUP(BC13,Depths,_xlfn.XLOOKUP($G13,Structures,StructureDamages),,-1)+(BC13-MAX(IF(Depths&lt;BC13,Depths)))*(_xlfn.XLOOKUP(BC13,Depths,_xlfn.XLOOKUP($G13,Structures,StructureDamages),,1)-_xlfn.XLOOKUP(BC13,Depths,_xlfn.XLOOKUP($G13,Structures,StructureDamages),,-1))/(MIN(IF(Depths&gt;BC13,Depths))-MAX(IF(Depths&lt;BC13,Depths))))</f>
        <v>9.1489999999989094E-2</v>
      </c>
      <c r="BO168" s="167"/>
      <c r="BP168" s="166" cm="1">
        <f t="array" ref="BP168">IF(AT13="no inundation",0,_xlfn.XLOOKUP(AT13,Depths,_xlfn.XLOOKUP($G13,Structures,ContentDamages),,-1)+(AT13-MAX(IF(Depths&lt;AT13,Depths)))*(_xlfn.XLOOKUP(AT13,Depths,_xlfn.XLOOKUP($G13,Structures,ContentDamages),,1)-_xlfn.XLOOKUP(AT13,Depths,_xlfn.XLOOKUP($G13,Structures,ContentDamages),,-1))/(MIN(IF(Depths&gt;AT13,Depths))-MAX(IF(Depths&lt;AT13,Depths))))</f>
        <v>0</v>
      </c>
      <c r="BQ168" s="87" cm="1">
        <f t="array" ref="BQ168">IF(AU13="no inundation",0,_xlfn.XLOOKUP(AU13,Depths,_xlfn.XLOOKUP($G13,Structures,ContentDamages),,-1)+(AU13-MAX(IF(Depths&lt;AU13,Depths)))*(_xlfn.XLOOKUP(AU13,Depths,_xlfn.XLOOKUP($G13,Structures,ContentDamages),,1)-_xlfn.XLOOKUP(AU13,Depths,_xlfn.XLOOKUP($G13,Structures,ContentDamages),,-1))/(MIN(IF(Depths&gt;AU13,Depths))-MAX(IF(Depths&lt;AU13,Depths))))</f>
        <v>0</v>
      </c>
      <c r="BR168" s="87" cm="1">
        <f t="array" ref="BR168">IF(AV13="no inundation",0,_xlfn.XLOOKUP(AV13,Depths,_xlfn.XLOOKUP($G13,Structures,ContentDamages),,-1)+(AV13-MAX(IF(Depths&lt;AV13,Depths)))*(_xlfn.XLOOKUP(AV13,Depths,_xlfn.XLOOKUP($G13,Structures,ContentDamages),,1)-_xlfn.XLOOKUP(AV13,Depths,_xlfn.XLOOKUP($G13,Structures,ContentDamages),,-1))/(MIN(IF(Depths&gt;AV13,Depths))-MAX(IF(Depths&lt;AV13,Depths))))</f>
        <v>0</v>
      </c>
      <c r="BS168" s="87" cm="1">
        <f t="array" ref="BS168">IF(AW13="no inundation",0,_xlfn.XLOOKUP(AW13,Depths,_xlfn.XLOOKUP($G13,Structures,ContentDamages),,-1)+(AW13-MAX(IF(Depths&lt;AW13,Depths)))*(_xlfn.XLOOKUP(AW13,Depths,_xlfn.XLOOKUP($G13,Structures,ContentDamages),,1)-_xlfn.XLOOKUP(AW13,Depths,_xlfn.XLOOKUP($G13,Structures,ContentDamages),,-1))/(MIN(IF(Depths&gt;AW13,Depths))-MAX(IF(Depths&lt;AW13,Depths))))</f>
        <v>0</v>
      </c>
      <c r="BT168" s="87" cm="1">
        <f t="array" ref="BT168">IF(AX13="no inundation",0,_xlfn.XLOOKUP(AX13,Depths,_xlfn.XLOOKUP($G13,Structures,ContentDamages),,-1)+(AX13-MAX(IF(Depths&lt;AX13,Depths)))*(_xlfn.XLOOKUP(AX13,Depths,_xlfn.XLOOKUP($G13,Structures,ContentDamages),,1)-_xlfn.XLOOKUP(AX13,Depths,_xlfn.XLOOKUP($G13,Structures,ContentDamages),,-1))/(MIN(IF(Depths&gt;AX13,Depths))-MAX(IF(Depths&lt;AX13,Depths))))</f>
        <v>0</v>
      </c>
      <c r="BU168" s="87" cm="1">
        <f t="array" ref="BU168">IF(AY13="no inundation",0,_xlfn.XLOOKUP(AY13,Depths,_xlfn.XLOOKUP($G13,Structures,ContentDamages),,-1)+(AY13-MAX(IF(Depths&lt;AY13,Depths)))*(_xlfn.XLOOKUP(AY13,Depths,_xlfn.XLOOKUP($G13,Structures,ContentDamages),,1)-_xlfn.XLOOKUP(AY13,Depths,_xlfn.XLOOKUP($G13,Structures,ContentDamages),,-1))/(MIN(IF(Depths&gt;AY13,Depths))-MAX(IF(Depths&lt;AY13,Depths))))</f>
        <v>0</v>
      </c>
      <c r="BV168" s="87" cm="1">
        <f t="array" ref="BV168">IF(AZ13="no inundation",0,_xlfn.XLOOKUP(AZ13,Depths,_xlfn.XLOOKUP($G13,Structures,ContentDamages),,-1)+(AZ13-MAX(IF(Depths&lt;AZ13,Depths)))*(_xlfn.XLOOKUP(AZ13,Depths,_xlfn.XLOOKUP($G13,Structures,ContentDamages),,1)-_xlfn.XLOOKUP(AZ13,Depths,_xlfn.XLOOKUP($G13,Structures,ContentDamages),,-1))/(MIN(IF(Depths&gt;AZ13,Depths))-MAX(IF(Depths&lt;AZ13,Depths))))</f>
        <v>0</v>
      </c>
      <c r="BW168" s="87" cm="1">
        <f t="array" ref="BW168">IF(BA13="no inundation",0,_xlfn.XLOOKUP(BA13,Depths,_xlfn.XLOOKUP($G13,Structures,ContentDamages),,-1)+(BA13-MAX(IF(Depths&lt;BA13,Depths)))*(_xlfn.XLOOKUP(BA13,Depths,_xlfn.XLOOKUP($G13,Structures,ContentDamages),,1)-_xlfn.XLOOKUP(BA13,Depths,_xlfn.XLOOKUP($G13,Structures,ContentDamages),,-1))/(MIN(IF(Depths&gt;BA13,Depths))-MAX(IF(Depths&lt;BA13,Depths))))</f>
        <v>1.7279999999995199E-2</v>
      </c>
      <c r="BX168" s="87" cm="1">
        <f t="array" ref="BX168">IF(BB13="no inundation",0,_xlfn.XLOOKUP(BB13,Depths,_xlfn.XLOOKUP($G13,Structures,ContentDamages),,-1)+(BB13-MAX(IF(Depths&lt;BB13,Depths)))*(_xlfn.XLOOKUP(BB13,Depths,_xlfn.XLOOKUP($G13,Structures,ContentDamages),,1)-_xlfn.XLOOKUP(BB13,Depths,_xlfn.XLOOKUP($G13,Structures,ContentDamages),,-1))/(MIN(IF(Depths&gt;BB13,Depths))-MAX(IF(Depths&lt;BB13,Depths))))</f>
        <v>3.5969999999989115E-2</v>
      </c>
      <c r="BY168" s="157" cm="1">
        <f t="array" ref="BY168">IF(BC13="no inundation",0,_xlfn.XLOOKUP(BC13,Depths,_xlfn.XLOOKUP($G13,Structures,ContentDamages),,-1)+(BC13-MAX(IF(Depths&lt;BC13,Depths)))*(_xlfn.XLOOKUP(BC13,Depths,_xlfn.XLOOKUP($G13,Structures,ContentDamages),,1)-_xlfn.XLOOKUP(BC13,Depths,_xlfn.XLOOKUP($G13,Structures,ContentDamages),,-1))/(MIN(IF(Depths&gt;BC13,Depths))-MAX(IF(Depths&lt;BC13,Depths))))</f>
        <v>5.8769999999994299E-2</v>
      </c>
      <c r="BZ168" s="171"/>
    </row>
    <row r="169" spans="5:91" x14ac:dyDescent="0.35">
      <c r="E169" s="142"/>
      <c r="F169" s="142"/>
      <c r="G169" s="143"/>
      <c r="H169" s="143"/>
      <c r="U169" s="2"/>
      <c r="W169" s="144"/>
      <c r="AI169" s="2"/>
      <c r="AJ169" s="2"/>
      <c r="AK169" s="2"/>
      <c r="AL169" s="2"/>
      <c r="AM169" s="2"/>
      <c r="AN169" s="2"/>
      <c r="AO169" s="2"/>
      <c r="AP169" s="2"/>
      <c r="AQ169" s="2"/>
      <c r="AR169" s="2"/>
      <c r="AS169" s="2"/>
      <c r="BC169" s="166" t="str">
        <f t="shared" si="195"/>
        <v>SFR1-Single Family Residential 1-story w/o basement</v>
      </c>
      <c r="BD169" s="157"/>
      <c r="BE169" s="166" cm="1">
        <f t="array" ref="BE169">IF(AT14="no inundation",0,_xlfn.XLOOKUP(AT14,Depths,_xlfn.XLOOKUP($G14,Structures,StructureDamages),,-1)+(AT14-MAX(IF(Depths&lt;AT14,Depths)))*(_xlfn.XLOOKUP(AT14,Depths,_xlfn.XLOOKUP($G14,Structures,StructureDamages),,1)-_xlfn.XLOOKUP(AT14,Depths,_xlfn.XLOOKUP($G14,Structures,StructureDamages),,-1))/(MIN(IF(Depths&gt;AT14,Depths))-MAX(IF(Depths&lt;AT14,Depths))))</f>
        <v>0</v>
      </c>
      <c r="BF169" s="87" cm="1">
        <f t="array" ref="BF169">IF(AU14="no inundation",0,_xlfn.XLOOKUP(AU14,Depths,_xlfn.XLOOKUP($G14,Structures,StructureDamages),,-1)+(AU14-MAX(IF(Depths&lt;AU14,Depths)))*(_xlfn.XLOOKUP(AU14,Depths,_xlfn.XLOOKUP($G14,Structures,StructureDamages),,1)-_xlfn.XLOOKUP(AU14,Depths,_xlfn.XLOOKUP($G14,Structures,StructureDamages),,-1))/(MIN(IF(Depths&gt;AU14,Depths))-MAX(IF(Depths&lt;AU14,Depths))))</f>
        <v>0</v>
      </c>
      <c r="BG169" s="87" cm="1">
        <f t="array" ref="BG169">IF(AV14="no inundation",0,_xlfn.XLOOKUP(AV14,Depths,_xlfn.XLOOKUP($G14,Structures,StructureDamages),,-1)+(AV14-MAX(IF(Depths&lt;AV14,Depths)))*(_xlfn.XLOOKUP(AV14,Depths,_xlfn.XLOOKUP($G14,Structures,StructureDamages),,1)-_xlfn.XLOOKUP(AV14,Depths,_xlfn.XLOOKUP($G14,Structures,StructureDamages),,-1))/(MIN(IF(Depths&gt;AV14,Depths))-MAX(IF(Depths&lt;AV14,Depths))))</f>
        <v>0</v>
      </c>
      <c r="BH169" s="87" cm="1">
        <f t="array" ref="BH169">IF(AW14="no inundation",0,_xlfn.XLOOKUP(AW14,Depths,_xlfn.XLOOKUP($G14,Structures,StructureDamages),,-1)+(AW14-MAX(IF(Depths&lt;AW14,Depths)))*(_xlfn.XLOOKUP(AW14,Depths,_xlfn.XLOOKUP($G14,Structures,StructureDamages),,1)-_xlfn.XLOOKUP(AW14,Depths,_xlfn.XLOOKUP($G14,Structures,StructureDamages),,-1))/(MIN(IF(Depths&gt;AW14,Depths))-MAX(IF(Depths&lt;AW14,Depths))))</f>
        <v>0</v>
      </c>
      <c r="BI169" s="87" cm="1">
        <f t="array" ref="BI169">IF(AX14="no inundation",0,_xlfn.XLOOKUP(AX14,Depths,_xlfn.XLOOKUP($G14,Structures,StructureDamages),,-1)+(AX14-MAX(IF(Depths&lt;AX14,Depths)))*(_xlfn.XLOOKUP(AX14,Depths,_xlfn.XLOOKUP($G14,Structures,StructureDamages),,1)-_xlfn.XLOOKUP(AX14,Depths,_xlfn.XLOOKUP($G14,Structures,StructureDamages),,-1))/(MIN(IF(Depths&gt;AX14,Depths))-MAX(IF(Depths&lt;AX14,Depths))))</f>
        <v>0</v>
      </c>
      <c r="BJ169" s="87" cm="1">
        <f t="array" ref="BJ169">IF(AY14="no inundation",0,_xlfn.XLOOKUP(AY14,Depths,_xlfn.XLOOKUP($G14,Structures,StructureDamages),,-1)+(AY14-MAX(IF(Depths&lt;AY14,Depths)))*(_xlfn.XLOOKUP(AY14,Depths,_xlfn.XLOOKUP($G14,Structures,StructureDamages),,1)-_xlfn.XLOOKUP(AY14,Depths,_xlfn.XLOOKUP($G14,Structures,StructureDamages),,-1))/(MIN(IF(Depths&gt;AY14,Depths))-MAX(IF(Depths&lt;AY14,Depths))))</f>
        <v>0</v>
      </c>
      <c r="BK169" s="87" cm="1">
        <f t="array" ref="BK169">IF(AZ14="no inundation",0,_xlfn.XLOOKUP(AZ14,Depths,_xlfn.XLOOKUP($G14,Structures,StructureDamages),,-1)+(AZ14-MAX(IF(Depths&lt;AZ14,Depths)))*(_xlfn.XLOOKUP(AZ14,Depths,_xlfn.XLOOKUP($G14,Structures,StructureDamages),,1)-_xlfn.XLOOKUP(AZ14,Depths,_xlfn.XLOOKUP($G14,Structures,StructureDamages),,-1))/(MIN(IF(Depths&gt;AZ14,Depths))-MAX(IF(Depths&lt;AZ14,Depths))))</f>
        <v>0.16468999999999462</v>
      </c>
      <c r="BL169" s="87" cm="1">
        <f t="array" ref="BL169">IF(BA14="no inundation",0,_xlfn.XLOOKUP(BA14,Depths,_xlfn.XLOOKUP($G14,Structures,StructureDamages),,-1)+(BA14-MAX(IF(Depths&lt;BA14,Depths)))*(_xlfn.XLOOKUP(BA14,Depths,_xlfn.XLOOKUP($G14,Structures,StructureDamages),,1)-_xlfn.XLOOKUP(BA14,Depths,_xlfn.XLOOKUP($G14,Structures,StructureDamages),,-1))/(MIN(IF(Depths&gt;BA14,Depths))-MAX(IF(Depths&lt;BA14,Depths))))</f>
        <v>0.29548000000000324</v>
      </c>
      <c r="BM169" s="87" cm="1">
        <f t="array" ref="BM169">IF(BB14="no inundation",0,_xlfn.XLOOKUP(BB14,Depths,_xlfn.XLOOKUP($G14,Structures,StructureDamages),,-1)+(BB14-MAX(IF(Depths&lt;BB14,Depths)))*(_xlfn.XLOOKUP(BB14,Depths,_xlfn.XLOOKUP($G14,Structures,StructureDamages),,1)-_xlfn.XLOOKUP(BB14,Depths,_xlfn.XLOOKUP($G14,Structures,StructureDamages),,-1))/(MIN(IF(Depths&gt;BB14,Depths))-MAX(IF(Depths&lt;BB14,Depths))))</f>
        <v>0.40020000000000078</v>
      </c>
      <c r="BN169" s="157" cm="1">
        <f t="array" ref="BN169">IF(BC14="no inundation",0,_xlfn.XLOOKUP(BC14,Depths,_xlfn.XLOOKUP($G14,Structures,StructureDamages),,-1)+(BC14-MAX(IF(Depths&lt;BC14,Depths)))*(_xlfn.XLOOKUP(BC14,Depths,_xlfn.XLOOKUP($G14,Structures,StructureDamages),,1)-_xlfn.XLOOKUP(BC14,Depths,_xlfn.XLOOKUP($G14,Structures,StructureDamages),,-1))/(MIN(IF(Depths&gt;BC14,Depths))-MAX(IF(Depths&lt;BC14,Depths))))</f>
        <v>0.46679999999998795</v>
      </c>
      <c r="BO169" s="167"/>
      <c r="BP169" s="166" cm="1">
        <f t="array" ref="BP169">IF(AT14="no inundation",0,_xlfn.XLOOKUP(AT14,Depths,_xlfn.XLOOKUP($G14,Structures,ContentDamages),,-1)+(AT14-MAX(IF(Depths&lt;AT14,Depths)))*(_xlfn.XLOOKUP(AT14,Depths,_xlfn.XLOOKUP($G14,Structures,ContentDamages),,1)-_xlfn.XLOOKUP(AT14,Depths,_xlfn.XLOOKUP($G14,Structures,ContentDamages),,-1))/(MIN(IF(Depths&gt;AT14,Depths))-MAX(IF(Depths&lt;AT14,Depths))))</f>
        <v>0</v>
      </c>
      <c r="BQ169" s="87" cm="1">
        <f t="array" ref="BQ169">IF(AU14="no inundation",0,_xlfn.XLOOKUP(AU14,Depths,_xlfn.XLOOKUP($G14,Structures,ContentDamages),,-1)+(AU14-MAX(IF(Depths&lt;AU14,Depths)))*(_xlfn.XLOOKUP(AU14,Depths,_xlfn.XLOOKUP($G14,Structures,ContentDamages),,1)-_xlfn.XLOOKUP(AU14,Depths,_xlfn.XLOOKUP($G14,Structures,ContentDamages),,-1))/(MIN(IF(Depths&gt;AU14,Depths))-MAX(IF(Depths&lt;AU14,Depths))))</f>
        <v>0</v>
      </c>
      <c r="BR169" s="87" cm="1">
        <f t="array" ref="BR169">IF(AV14="no inundation",0,_xlfn.XLOOKUP(AV14,Depths,_xlfn.XLOOKUP($G14,Structures,ContentDamages),,-1)+(AV14-MAX(IF(Depths&lt;AV14,Depths)))*(_xlfn.XLOOKUP(AV14,Depths,_xlfn.XLOOKUP($G14,Structures,ContentDamages),,1)-_xlfn.XLOOKUP(AV14,Depths,_xlfn.XLOOKUP($G14,Structures,ContentDamages),,-1))/(MIN(IF(Depths&gt;AV14,Depths))-MAX(IF(Depths&lt;AV14,Depths))))</f>
        <v>0</v>
      </c>
      <c r="BS169" s="87" cm="1">
        <f t="array" ref="BS169">IF(AW14="no inundation",0,_xlfn.XLOOKUP(AW14,Depths,_xlfn.XLOOKUP($G14,Structures,ContentDamages),,-1)+(AW14-MAX(IF(Depths&lt;AW14,Depths)))*(_xlfn.XLOOKUP(AW14,Depths,_xlfn.XLOOKUP($G14,Structures,ContentDamages),,1)-_xlfn.XLOOKUP(AW14,Depths,_xlfn.XLOOKUP($G14,Structures,ContentDamages),,-1))/(MIN(IF(Depths&gt;AW14,Depths))-MAX(IF(Depths&lt;AW14,Depths))))</f>
        <v>0</v>
      </c>
      <c r="BT169" s="87" cm="1">
        <f t="array" ref="BT169">IF(AX14="no inundation",0,_xlfn.XLOOKUP(AX14,Depths,_xlfn.XLOOKUP($G14,Structures,ContentDamages),,-1)+(AX14-MAX(IF(Depths&lt;AX14,Depths)))*(_xlfn.XLOOKUP(AX14,Depths,_xlfn.XLOOKUP($G14,Structures,ContentDamages),,1)-_xlfn.XLOOKUP(AX14,Depths,_xlfn.XLOOKUP($G14,Structures,ContentDamages),,-1))/(MIN(IF(Depths&gt;AX14,Depths))-MAX(IF(Depths&lt;AX14,Depths))))</f>
        <v>0</v>
      </c>
      <c r="BU169" s="87" cm="1">
        <f t="array" ref="BU169">IF(AY14="no inundation",0,_xlfn.XLOOKUP(AY14,Depths,_xlfn.XLOOKUP($G14,Structures,ContentDamages),,-1)+(AY14-MAX(IF(Depths&lt;AY14,Depths)))*(_xlfn.XLOOKUP(AY14,Depths,_xlfn.XLOOKUP($G14,Structures,ContentDamages),,1)-_xlfn.XLOOKUP(AY14,Depths,_xlfn.XLOOKUP($G14,Structures,ContentDamages),,-1))/(MIN(IF(Depths&gt;AY14,Depths))-MAX(IF(Depths&lt;AY14,Depths))))</f>
        <v>0</v>
      </c>
      <c r="BV169" s="87" cm="1">
        <f t="array" ref="BV169">IF(AZ14="no inundation",0,_xlfn.XLOOKUP(AZ14,Depths,_xlfn.XLOOKUP($G14,Structures,ContentDamages),,-1)+(AZ14-MAX(IF(Depths&lt;AZ14,Depths)))*(_xlfn.XLOOKUP(AZ14,Depths,_xlfn.XLOOKUP($G14,Structures,ContentDamages),,1)-_xlfn.XLOOKUP(AZ14,Depths,_xlfn.XLOOKUP($G14,Structures,ContentDamages),,-1))/(MIN(IF(Depths&gt;AZ14,Depths))-MAX(IF(Depths&lt;AZ14,Depths))))</f>
        <v>9.7119999999997167E-2</v>
      </c>
      <c r="BW169" s="87" cm="1">
        <f t="array" ref="BW169">IF(BA14="no inundation",0,_xlfn.XLOOKUP(BA14,Depths,_xlfn.XLOOKUP($G14,Structures,ContentDamages),,-1)+(BA14-MAX(IF(Depths&lt;BA14,Depths)))*(_xlfn.XLOOKUP(BA14,Depths,_xlfn.XLOOKUP($G14,Structures,ContentDamages),,1)-_xlfn.XLOOKUP(BA14,Depths,_xlfn.XLOOKUP($G14,Structures,ContentDamages),,-1))/(MIN(IF(Depths&gt;BA14,Depths))-MAX(IF(Depths&lt;BA14,Depths))))</f>
        <v>0.16566000000000167</v>
      </c>
      <c r="BX169" s="87" cm="1">
        <f t="array" ref="BX169">IF(BB14="no inundation",0,_xlfn.XLOOKUP(BB14,Depths,_xlfn.XLOOKUP($G14,Structures,ContentDamages),,-1)+(BB14-MAX(IF(Depths&lt;BB14,Depths)))*(_xlfn.XLOOKUP(BB14,Depths,_xlfn.XLOOKUP($G14,Structures,ContentDamages),,1)-_xlfn.XLOOKUP(BB14,Depths,_xlfn.XLOOKUP($G14,Structures,ContentDamages),,-1))/(MIN(IF(Depths&gt;BB14,Depths))-MAX(IF(Depths&lt;BB14,Depths))))</f>
        <v>0.21959000000000037</v>
      </c>
      <c r="BY169" s="157" cm="1">
        <f t="array" ref="BY169">IF(BC14="no inundation",0,_xlfn.XLOOKUP(BC14,Depths,_xlfn.XLOOKUP($G14,Structures,ContentDamages),,-1)+(BC14-MAX(IF(Depths&lt;BC14,Depths)))*(_xlfn.XLOOKUP(BC14,Depths,_xlfn.XLOOKUP($G14,Structures,ContentDamages),,1)-_xlfn.XLOOKUP(BC14,Depths,_xlfn.XLOOKUP($G14,Structures,ContentDamages),,-1))/(MIN(IF(Depths&gt;BC14,Depths))-MAX(IF(Depths&lt;BC14,Depths))))</f>
        <v>0.25477999999999362</v>
      </c>
    </row>
    <row r="170" spans="5:91" x14ac:dyDescent="0.35">
      <c r="E170" s="142"/>
      <c r="F170" s="142"/>
      <c r="G170" s="143"/>
      <c r="H170" s="143"/>
      <c r="U170" s="2"/>
      <c r="W170" s="144"/>
      <c r="AI170" s="2"/>
      <c r="AJ170" s="2"/>
      <c r="AK170" s="2"/>
      <c r="AL170" s="2"/>
      <c r="AM170" s="2"/>
      <c r="AN170" s="2"/>
      <c r="AO170" s="2"/>
      <c r="AP170" s="2"/>
      <c r="AQ170" s="2"/>
      <c r="AR170" s="2"/>
      <c r="AS170" s="2"/>
      <c r="BC170" s="166" t="str">
        <f t="shared" si="195"/>
        <v>SFR1-Single Family Residential 1-story w/o basement</v>
      </c>
      <c r="BD170" s="157"/>
      <c r="BE170" s="166" cm="1">
        <f t="array" ref="BE170">IF(AT15="no inundation",0,_xlfn.XLOOKUP(AT15,Depths,_xlfn.XLOOKUP($G15,Structures,StructureDamages),,-1)+(AT15-MAX(IF(Depths&lt;AT15,Depths)))*(_xlfn.XLOOKUP(AT15,Depths,_xlfn.XLOOKUP($G15,Structures,StructureDamages),,1)-_xlfn.XLOOKUP(AT15,Depths,_xlfn.XLOOKUP($G15,Structures,StructureDamages),,-1))/(MIN(IF(Depths&gt;AT15,Depths))-MAX(IF(Depths&lt;AT15,Depths))))</f>
        <v>0</v>
      </c>
      <c r="BF170" s="87" cm="1">
        <f t="array" ref="BF170">IF(AU15="no inundation",0,_xlfn.XLOOKUP(AU15,Depths,_xlfn.XLOOKUP($G15,Structures,StructureDamages),,-1)+(AU15-MAX(IF(Depths&lt;AU15,Depths)))*(_xlfn.XLOOKUP(AU15,Depths,_xlfn.XLOOKUP($G15,Structures,StructureDamages),,1)-_xlfn.XLOOKUP(AU15,Depths,_xlfn.XLOOKUP($G15,Structures,StructureDamages),,-1))/(MIN(IF(Depths&gt;AU15,Depths))-MAX(IF(Depths&lt;AU15,Depths))))</f>
        <v>0</v>
      </c>
      <c r="BG170" s="87" cm="1">
        <f t="array" ref="BG170">IF(AV15="no inundation",0,_xlfn.XLOOKUP(AV15,Depths,_xlfn.XLOOKUP($G15,Structures,StructureDamages),,-1)+(AV15-MAX(IF(Depths&lt;AV15,Depths)))*(_xlfn.XLOOKUP(AV15,Depths,_xlfn.XLOOKUP($G15,Structures,StructureDamages),,1)-_xlfn.XLOOKUP(AV15,Depths,_xlfn.XLOOKUP($G15,Structures,StructureDamages),,-1))/(MIN(IF(Depths&gt;AV15,Depths))-MAX(IF(Depths&lt;AV15,Depths))))</f>
        <v>0</v>
      </c>
      <c r="BH170" s="87" cm="1">
        <f t="array" ref="BH170">IF(AW15="no inundation",0,_xlfn.XLOOKUP(AW15,Depths,_xlfn.XLOOKUP($G15,Structures,StructureDamages),,-1)+(AW15-MAX(IF(Depths&lt;AW15,Depths)))*(_xlfn.XLOOKUP(AW15,Depths,_xlfn.XLOOKUP($G15,Structures,StructureDamages),,1)-_xlfn.XLOOKUP(AW15,Depths,_xlfn.XLOOKUP($G15,Structures,StructureDamages),,-1))/(MIN(IF(Depths&gt;AW15,Depths))-MAX(IF(Depths&lt;AW15,Depths))))</f>
        <v>4.4620000000006946E-2</v>
      </c>
      <c r="BI170" s="87" cm="1">
        <f t="array" ref="BI170">IF(AX15="no inundation",0,_xlfn.XLOOKUP(AX15,Depths,_xlfn.XLOOKUP($G15,Structures,StructureDamages),,-1)+(AX15-MAX(IF(Depths&lt;AX15,Depths)))*(_xlfn.XLOOKUP(AX15,Depths,_xlfn.XLOOKUP($G15,Structures,StructureDamages),,1)-_xlfn.XLOOKUP(AX15,Depths,_xlfn.XLOOKUP($G15,Structures,StructureDamages),,-1))/(MIN(IF(Depths&gt;AX15,Depths))-MAX(IF(Depths&lt;AX15,Depths))))</f>
        <v>0.18350000000000002</v>
      </c>
      <c r="BJ170" s="87" cm="1">
        <f t="array" ref="BJ170">IF(AY15="no inundation",0,_xlfn.XLOOKUP(AY15,Depths,_xlfn.XLOOKUP($G15,Structures,StructureDamages),,-1)+(AY15-MAX(IF(Depths&lt;AY15,Depths)))*(_xlfn.XLOOKUP(AY15,Depths,_xlfn.XLOOKUP($G15,Structures,StructureDamages),,1)-_xlfn.XLOOKUP(AY15,Depths,_xlfn.XLOOKUP($G15,Structures,StructureDamages),,-1))/(MIN(IF(Depths&gt;AY15,Depths))-MAX(IF(Depths&lt;AY15,Depths))))</f>
        <v>0.2787599999999984</v>
      </c>
      <c r="BK170" s="87" cm="1">
        <f t="array" ref="BK170">IF(AZ15="no inundation",0,_xlfn.XLOOKUP(AZ15,Depths,_xlfn.XLOOKUP($G15,Structures,StructureDamages),,-1)+(AZ15-MAX(IF(Depths&lt;AZ15,Depths)))*(_xlfn.XLOOKUP(AZ15,Depths,_xlfn.XLOOKUP($G15,Structures,StructureDamages),,1)-_xlfn.XLOOKUP(AZ15,Depths,_xlfn.XLOOKUP($G15,Structures,StructureDamages),,-1))/(MIN(IF(Depths&gt;AZ15,Depths))-MAX(IF(Depths&lt;AZ15,Depths))))</f>
        <v>0.38979999999999204</v>
      </c>
      <c r="BL170" s="87" cm="1">
        <f t="array" ref="BL170">IF(BA15="no inundation",0,_xlfn.XLOOKUP(BA15,Depths,_xlfn.XLOOKUP($G15,Structures,StructureDamages),,-1)+(BA15-MAX(IF(Depths&lt;BA15,Depths)))*(_xlfn.XLOOKUP(BA15,Depths,_xlfn.XLOOKUP($G15,Structures,StructureDamages),,1)-_xlfn.XLOOKUP(BA15,Depths,_xlfn.XLOOKUP($G15,Structures,StructureDamages),,-1))/(MIN(IF(Depths&gt;BA15,Depths))-MAX(IF(Depths&lt;BA15,Depths))))</f>
        <v>0.48442000000000168</v>
      </c>
      <c r="BM170" s="87" cm="1">
        <f t="array" ref="BM170">IF(BB15="no inundation",0,_xlfn.XLOOKUP(BB15,Depths,_xlfn.XLOOKUP($G15,Structures,StructureDamages),,-1)+(BB15-MAX(IF(Depths&lt;BB15,Depths)))*(_xlfn.XLOOKUP(BB15,Depths,_xlfn.XLOOKUP($G15,Structures,StructureDamages),,1)-_xlfn.XLOOKUP(BB15,Depths,_xlfn.XLOOKUP($G15,Structures,StructureDamages),,-1))/(MIN(IF(Depths&gt;BB15,Depths))-MAX(IF(Depths&lt;BB15,Depths))))</f>
        <v>0.57303999999999944</v>
      </c>
      <c r="BN170" s="157" cm="1">
        <f t="array" ref="BN170">IF(BC15="no inundation",0,_xlfn.XLOOKUP(BC15,Depths,_xlfn.XLOOKUP($G15,Structures,StructureDamages),,-1)+(BC15-MAX(IF(Depths&lt;BC15,Depths)))*(_xlfn.XLOOKUP(BC15,Depths,_xlfn.XLOOKUP($G15,Structures,StructureDamages),,1)-_xlfn.XLOOKUP(BC15,Depths,_xlfn.XLOOKUP($G15,Structures,StructureDamages),,-1))/(MIN(IF(Depths&gt;BC15,Depths))-MAX(IF(Depths&lt;BC15,Depths))))</f>
        <v>0.62970000000000215</v>
      </c>
      <c r="BO170" s="167"/>
      <c r="BP170" s="166" cm="1">
        <f t="array" ref="BP170">IF(AT15="no inundation",0,_xlfn.XLOOKUP(AT15,Depths,_xlfn.XLOOKUP($G15,Structures,ContentDamages),,-1)+(AT15-MAX(IF(Depths&lt;AT15,Depths)))*(_xlfn.XLOOKUP(AT15,Depths,_xlfn.XLOOKUP($G15,Structures,ContentDamages),,1)-_xlfn.XLOOKUP(AT15,Depths,_xlfn.XLOOKUP($G15,Structures,ContentDamages),,-1))/(MIN(IF(Depths&gt;AT15,Depths))-MAX(IF(Depths&lt;AT15,Depths))))</f>
        <v>0</v>
      </c>
      <c r="BQ170" s="87" cm="1">
        <f t="array" ref="BQ170">IF(AU15="no inundation",0,_xlfn.XLOOKUP(AU15,Depths,_xlfn.XLOOKUP($G15,Structures,ContentDamages),,-1)+(AU15-MAX(IF(Depths&lt;AU15,Depths)))*(_xlfn.XLOOKUP(AU15,Depths,_xlfn.XLOOKUP($G15,Structures,ContentDamages),,1)-_xlfn.XLOOKUP(AU15,Depths,_xlfn.XLOOKUP($G15,Structures,ContentDamages),,-1))/(MIN(IF(Depths&gt;AU15,Depths))-MAX(IF(Depths&lt;AU15,Depths))))</f>
        <v>0</v>
      </c>
      <c r="BR170" s="87" cm="1">
        <f t="array" ref="BR170">IF(AV15="no inundation",0,_xlfn.XLOOKUP(AV15,Depths,_xlfn.XLOOKUP($G15,Structures,ContentDamages),,-1)+(AV15-MAX(IF(Depths&lt;AV15,Depths)))*(_xlfn.XLOOKUP(AV15,Depths,_xlfn.XLOOKUP($G15,Structures,ContentDamages),,1)-_xlfn.XLOOKUP(AV15,Depths,_xlfn.XLOOKUP($G15,Structures,ContentDamages),,-1))/(MIN(IF(Depths&gt;AV15,Depths))-MAX(IF(Depths&lt;AV15,Depths))))</f>
        <v>0</v>
      </c>
      <c r="BS170" s="87" cm="1">
        <f t="array" ref="BS170">IF(AW15="no inundation",0,_xlfn.XLOOKUP(AW15,Depths,_xlfn.XLOOKUP($G15,Structures,ContentDamages),,-1)+(AW15-MAX(IF(Depths&lt;AW15,Depths)))*(_xlfn.XLOOKUP(AW15,Depths,_xlfn.XLOOKUP($G15,Structures,ContentDamages),,1)-_xlfn.XLOOKUP(AW15,Depths,_xlfn.XLOOKUP($G15,Structures,ContentDamages),,-1))/(MIN(IF(Depths&gt;AW15,Depths))-MAX(IF(Depths&lt;AW15,Depths))))</f>
        <v>3.4260000000003628E-2</v>
      </c>
      <c r="BT170" s="87" cm="1">
        <f t="array" ref="BT170">IF(AX15="no inundation",0,_xlfn.XLOOKUP(AX15,Depths,_xlfn.XLOOKUP($G15,Structures,ContentDamages),,-1)+(AX15-MAX(IF(Depths&lt;AX15,Depths)))*(_xlfn.XLOOKUP(AX15,Depths,_xlfn.XLOOKUP($G15,Structures,ContentDamages),,1)-_xlfn.XLOOKUP(AX15,Depths,_xlfn.XLOOKUP($G15,Structures,ContentDamages),,-1))/(MIN(IF(Depths&gt;AX15,Depths))-MAX(IF(Depths&lt;AX15,Depths))))</f>
        <v>0.107</v>
      </c>
      <c r="BU170" s="87" cm="1">
        <f t="array" ref="BU170">IF(AY15="no inundation",0,_xlfn.XLOOKUP(AY15,Depths,_xlfn.XLOOKUP($G15,Structures,ContentDamages),,-1)+(AY15-MAX(IF(Depths&lt;AY15,Depths)))*(_xlfn.XLOOKUP(AY15,Depths,_xlfn.XLOOKUP($G15,Structures,ContentDamages),,1)-_xlfn.XLOOKUP(AY15,Depths,_xlfn.XLOOKUP($G15,Structures,ContentDamages),,-1))/(MIN(IF(Depths&gt;AY15,Depths))-MAX(IF(Depths&lt;AY15,Depths))))</f>
        <v>0.15691999999999917</v>
      </c>
      <c r="BV170" s="87" cm="1">
        <f t="array" ref="BV170">IF(AZ15="no inundation",0,_xlfn.XLOOKUP(AZ15,Depths,_xlfn.XLOOKUP($G15,Structures,ContentDamages),,-1)+(AZ15-MAX(IF(Depths&lt;AZ15,Depths)))*(_xlfn.XLOOKUP(AZ15,Depths,_xlfn.XLOOKUP($G15,Structures,ContentDamages),,1)-_xlfn.XLOOKUP(AZ15,Depths,_xlfn.XLOOKUP($G15,Structures,ContentDamages),,-1))/(MIN(IF(Depths&gt;AZ15,Depths))-MAX(IF(Depths&lt;AZ15,Depths))))</f>
        <v>0.2142599999999959</v>
      </c>
      <c r="BW170" s="87" cm="1">
        <f t="array" ref="BW170">IF(BA15="no inundation",0,_xlfn.XLOOKUP(BA15,Depths,_xlfn.XLOOKUP($G15,Structures,ContentDamages),,-1)+(BA15-MAX(IF(Depths&lt;BA15,Depths)))*(_xlfn.XLOOKUP(BA15,Depths,_xlfn.XLOOKUP($G15,Structures,ContentDamages),,1)-_xlfn.XLOOKUP(BA15,Depths,_xlfn.XLOOKUP($G15,Structures,ContentDamages),,-1))/(MIN(IF(Depths&gt;BA15,Depths))-MAX(IF(Depths&lt;BA15,Depths))))</f>
        <v>0.26382000000000083</v>
      </c>
      <c r="BX170" s="87" cm="1">
        <f t="array" ref="BX170">IF(BB15="no inundation",0,_xlfn.XLOOKUP(BB15,Depths,_xlfn.XLOOKUP($G15,Structures,ContentDamages),,-1)+(BB15-MAX(IF(Depths&lt;BB15,Depths)))*(_xlfn.XLOOKUP(BB15,Depths,_xlfn.XLOOKUP($G15,Structures,ContentDamages),,1)-_xlfn.XLOOKUP(BB15,Depths,_xlfn.XLOOKUP($G15,Structures,ContentDamages),,-1))/(MIN(IF(Depths&gt;BB15,Depths))-MAX(IF(Depths&lt;BB15,Depths))))</f>
        <v>0.30851999999999974</v>
      </c>
      <c r="BY170" s="157" cm="1">
        <f t="array" ref="BY170">IF(BC15="no inundation",0,_xlfn.XLOOKUP(BC15,Depths,_xlfn.XLOOKUP($G15,Structures,ContentDamages),,-1)+(BC15-MAX(IF(Depths&lt;BC15,Depths)))*(_xlfn.XLOOKUP(BC15,Depths,_xlfn.XLOOKUP($G15,Structures,ContentDamages),,1)-_xlfn.XLOOKUP(BC15,Depths,_xlfn.XLOOKUP($G15,Structures,ContentDamages),,-1))/(MIN(IF(Depths&gt;BC15,Depths))-MAX(IF(Depths&lt;BC15,Depths))))</f>
        <v>0.33685000000000104</v>
      </c>
    </row>
    <row r="171" spans="5:91" x14ac:dyDescent="0.35">
      <c r="E171" s="142"/>
      <c r="F171" s="142"/>
      <c r="G171" s="143"/>
      <c r="H171" s="143"/>
      <c r="U171" s="2"/>
      <c r="W171" s="144"/>
      <c r="AI171" s="2"/>
      <c r="AJ171" s="2"/>
      <c r="AK171" s="2"/>
      <c r="AL171" s="2"/>
      <c r="AM171" s="2"/>
      <c r="AN171" s="2"/>
      <c r="AO171" s="2"/>
      <c r="AP171" s="2"/>
      <c r="AQ171" s="2"/>
      <c r="AR171" s="2"/>
      <c r="AS171" s="2"/>
      <c r="BC171" s="166" t="str">
        <f t="shared" si="195"/>
        <v>SFR1-Single Family Residential 1-story w/o basement</v>
      </c>
      <c r="BD171" s="157"/>
      <c r="BE171" s="166" cm="1">
        <f t="array" ref="BE171">IF(AT16="no inundation",0,_xlfn.XLOOKUP(AT16,Depths,_xlfn.XLOOKUP($G16,Structures,StructureDamages),,-1)+(AT16-MAX(IF(Depths&lt;AT16,Depths)))*(_xlfn.XLOOKUP(AT16,Depths,_xlfn.XLOOKUP($G16,Structures,StructureDamages),,1)-_xlfn.XLOOKUP(AT16,Depths,_xlfn.XLOOKUP($G16,Structures,StructureDamages),,-1))/(MIN(IF(Depths&gt;AT16,Depths))-MAX(IF(Depths&lt;AT16,Depths))))</f>
        <v>0</v>
      </c>
      <c r="BF171" s="87" cm="1">
        <f t="array" ref="BF171">IF(AU16="no inundation",0,_xlfn.XLOOKUP(AU16,Depths,_xlfn.XLOOKUP($G16,Structures,StructureDamages),,-1)+(AU16-MAX(IF(Depths&lt;AU16,Depths)))*(_xlfn.XLOOKUP(AU16,Depths,_xlfn.XLOOKUP($G16,Structures,StructureDamages),,1)-_xlfn.XLOOKUP(AU16,Depths,_xlfn.XLOOKUP($G16,Structures,StructureDamages),,-1))/(MIN(IF(Depths&gt;AU16,Depths))-MAX(IF(Depths&lt;AU16,Depths))))</f>
        <v>0</v>
      </c>
      <c r="BG171" s="87" cm="1">
        <f t="array" ref="BG171">IF(AV16="no inundation",0,_xlfn.XLOOKUP(AV16,Depths,_xlfn.XLOOKUP($G16,Structures,StructureDamages),,-1)+(AV16-MAX(IF(Depths&lt;AV16,Depths)))*(_xlfn.XLOOKUP(AV16,Depths,_xlfn.XLOOKUP($G16,Structures,StructureDamages),,1)-_xlfn.XLOOKUP(AV16,Depths,_xlfn.XLOOKUP($G16,Structures,StructureDamages),,-1))/(MIN(IF(Depths&gt;AV16,Depths))-MAX(IF(Depths&lt;AV16,Depths))))</f>
        <v>0</v>
      </c>
      <c r="BH171" s="87" cm="1">
        <f t="array" ref="BH171">IF(AW16="no inundation",0,_xlfn.XLOOKUP(AW16,Depths,_xlfn.XLOOKUP($G16,Structures,StructureDamages),,-1)+(AW16-MAX(IF(Depths&lt;AW16,Depths)))*(_xlfn.XLOOKUP(AW16,Depths,_xlfn.XLOOKUP($G16,Structures,StructureDamages),,1)-_xlfn.XLOOKUP(AW16,Depths,_xlfn.XLOOKUP($G16,Structures,StructureDamages),,-1))/(MIN(IF(Depths&gt;AW16,Depths))-MAX(IF(Depths&lt;AW16,Depths))))</f>
        <v>0</v>
      </c>
      <c r="BI171" s="87" cm="1">
        <f t="array" ref="BI171">IF(AX16="no inundation",0,_xlfn.XLOOKUP(AX16,Depths,_xlfn.XLOOKUP($G16,Structures,StructureDamages),,-1)+(AX16-MAX(IF(Depths&lt;AX16,Depths)))*(_xlfn.XLOOKUP(AX16,Depths,_xlfn.XLOOKUP($G16,Structures,StructureDamages),,1)-_xlfn.XLOOKUP(AX16,Depths,_xlfn.XLOOKUP($G16,Structures,StructureDamages),,-1))/(MIN(IF(Depths&gt;AX16,Depths))-MAX(IF(Depths&lt;AX16,Depths))))</f>
        <v>0.22606999999998381</v>
      </c>
      <c r="BJ171" s="87" cm="1">
        <f t="array" ref="BJ171">IF(AY16="no inundation",0,_xlfn.XLOOKUP(AY16,Depths,_xlfn.XLOOKUP($G16,Structures,StructureDamages),,-1)+(AY16-MAX(IF(Depths&lt;AY16,Depths)))*(_xlfn.XLOOKUP(AY16,Depths,_xlfn.XLOOKUP($G16,Structures,StructureDamages),,1)-_xlfn.XLOOKUP(AY16,Depths,_xlfn.XLOOKUP($G16,Structures,StructureDamages),,-1))/(MIN(IF(Depths&gt;AY16,Depths))-MAX(IF(Depths&lt;AY16,Depths))))</f>
        <v>0.31835999999998238</v>
      </c>
      <c r="BK171" s="87" cm="1">
        <f t="array" ref="BK171">IF(AZ16="no inundation",0,_xlfn.XLOOKUP(AZ16,Depths,_xlfn.XLOOKUP($G16,Structures,StructureDamages),,-1)+(AZ16-MAX(IF(Depths&lt;AZ16,Depths)))*(_xlfn.XLOOKUP(AZ16,Depths,_xlfn.XLOOKUP($G16,Structures,StructureDamages),,1)-_xlfn.XLOOKUP(AZ16,Depths,_xlfn.XLOOKUP($G16,Structures,StructureDamages),,-1))/(MIN(IF(Depths&gt;AZ16,Depths))-MAX(IF(Depths&lt;AZ16,Depths))))</f>
        <v>0.42269999999999619</v>
      </c>
      <c r="BL171" s="87" cm="1">
        <f t="array" ref="BL171">IF(BA16="no inundation",0,_xlfn.XLOOKUP(BA16,Depths,_xlfn.XLOOKUP($G16,Structures,StructureDamages),,-1)+(BA16-MAX(IF(Depths&lt;BA16,Depths)))*(_xlfn.XLOOKUP(BA16,Depths,_xlfn.XLOOKUP($G16,Structures,StructureDamages),,1)-_xlfn.XLOOKUP(BA16,Depths,_xlfn.XLOOKUP($G16,Structures,StructureDamages),,-1))/(MIN(IF(Depths&gt;BA16,Depths))-MAX(IF(Depths&lt;BA16,Depths))))</f>
        <v>0.51125999999999117</v>
      </c>
      <c r="BM171" s="87" cm="1">
        <f t="array" ref="BM171">IF(BB16="no inundation",0,_xlfn.XLOOKUP(BB16,Depths,_xlfn.XLOOKUP($G16,Structures,StructureDamages),,-1)+(BB16-MAX(IF(Depths&lt;BB16,Depths)))*(_xlfn.XLOOKUP(BB16,Depths,_xlfn.XLOOKUP($G16,Structures,StructureDamages),,1)-_xlfn.XLOOKUP(BB16,Depths,_xlfn.XLOOKUP($G16,Structures,StructureDamages),,-1))/(MIN(IF(Depths&gt;BB16,Depths))-MAX(IF(Depths&lt;BB16,Depths))))</f>
        <v>0.59611999999999077</v>
      </c>
      <c r="BN171" s="157" cm="1">
        <f t="array" ref="BN171">IF(BC16="no inundation",0,_xlfn.XLOOKUP(BC16,Depths,_xlfn.XLOOKUP($G16,Structures,StructureDamages),,-1)+(BC16-MAX(IF(Depths&lt;BC16,Depths)))*(_xlfn.XLOOKUP(BC16,Depths,_xlfn.XLOOKUP($G16,Structures,StructureDamages),,1)-_xlfn.XLOOKUP(BC16,Depths,_xlfn.XLOOKUP($G16,Structures,StructureDamages),,-1))/(MIN(IF(Depths&gt;BC16,Depths))-MAX(IF(Depths&lt;BC16,Depths))))</f>
        <v>0.64799999999999458</v>
      </c>
      <c r="BO171" s="167"/>
      <c r="BP171" s="166" cm="1">
        <f t="array" ref="BP171">IF(AT16="no inundation",0,_xlfn.XLOOKUP(AT16,Depths,_xlfn.XLOOKUP($G16,Structures,ContentDamages),,-1)+(AT16-MAX(IF(Depths&lt;AT16,Depths)))*(_xlfn.XLOOKUP(AT16,Depths,_xlfn.XLOOKUP($G16,Structures,ContentDamages),,1)-_xlfn.XLOOKUP(AT16,Depths,_xlfn.XLOOKUP($G16,Structures,ContentDamages),,-1))/(MIN(IF(Depths&gt;AT16,Depths))-MAX(IF(Depths&lt;AT16,Depths))))</f>
        <v>0</v>
      </c>
      <c r="BQ171" s="87" cm="1">
        <f t="array" ref="BQ171">IF(AU16="no inundation",0,_xlfn.XLOOKUP(AU16,Depths,_xlfn.XLOOKUP($G16,Structures,ContentDamages),,-1)+(AU16-MAX(IF(Depths&lt;AU16,Depths)))*(_xlfn.XLOOKUP(AU16,Depths,_xlfn.XLOOKUP($G16,Structures,ContentDamages),,1)-_xlfn.XLOOKUP(AU16,Depths,_xlfn.XLOOKUP($G16,Structures,ContentDamages),,-1))/(MIN(IF(Depths&gt;AU16,Depths))-MAX(IF(Depths&lt;AU16,Depths))))</f>
        <v>0</v>
      </c>
      <c r="BR171" s="87" cm="1">
        <f t="array" ref="BR171">IF(AV16="no inundation",0,_xlfn.XLOOKUP(AV16,Depths,_xlfn.XLOOKUP($G16,Structures,ContentDamages),,-1)+(AV16-MAX(IF(Depths&lt;AV16,Depths)))*(_xlfn.XLOOKUP(AV16,Depths,_xlfn.XLOOKUP($G16,Structures,ContentDamages),,1)-_xlfn.XLOOKUP(AV16,Depths,_xlfn.XLOOKUP($G16,Structures,ContentDamages),,-1))/(MIN(IF(Depths&gt;AV16,Depths))-MAX(IF(Depths&lt;AV16,Depths))))</f>
        <v>0</v>
      </c>
      <c r="BS171" s="87" cm="1">
        <f t="array" ref="BS171">IF(AW16="no inundation",0,_xlfn.XLOOKUP(AW16,Depths,_xlfn.XLOOKUP($G16,Structures,ContentDamages),,-1)+(AW16-MAX(IF(Depths&lt;AW16,Depths)))*(_xlfn.XLOOKUP(AW16,Depths,_xlfn.XLOOKUP($G16,Structures,ContentDamages),,1)-_xlfn.XLOOKUP(AW16,Depths,_xlfn.XLOOKUP($G16,Structures,ContentDamages),,-1))/(MIN(IF(Depths&gt;AW16,Depths))-MAX(IF(Depths&lt;AW16,Depths))))</f>
        <v>0</v>
      </c>
      <c r="BT171" s="87" cm="1">
        <f t="array" ref="BT171">IF(AX16="no inundation",0,_xlfn.XLOOKUP(AX16,Depths,_xlfn.XLOOKUP($G16,Structures,ContentDamages),,-1)+(AX16-MAX(IF(Depths&lt;AX16,Depths)))*(_xlfn.XLOOKUP(AX16,Depths,_xlfn.XLOOKUP($G16,Structures,ContentDamages),,1)-_xlfn.XLOOKUP(AX16,Depths,_xlfn.XLOOKUP($G16,Structures,ContentDamages),,-1))/(MIN(IF(Depths&gt;AX16,Depths))-MAX(IF(Depths&lt;AX16,Depths))))</f>
        <v>0.12935999999999148</v>
      </c>
      <c r="BU171" s="87" cm="1">
        <f t="array" ref="BU171">IF(AY16="no inundation",0,_xlfn.XLOOKUP(AY16,Depths,_xlfn.XLOOKUP($G16,Structures,ContentDamages),,-1)+(AY16-MAX(IF(Depths&lt;AY16,Depths)))*(_xlfn.XLOOKUP(AY16,Depths,_xlfn.XLOOKUP($G16,Structures,ContentDamages),,1)-_xlfn.XLOOKUP(AY16,Depths,_xlfn.XLOOKUP($G16,Structures,ContentDamages),,-1))/(MIN(IF(Depths&gt;AY16,Depths))-MAX(IF(Depths&lt;AY16,Depths))))</f>
        <v>0.17761999999999079</v>
      </c>
      <c r="BV171" s="87" cm="1">
        <f t="array" ref="BV171">IF(AZ16="no inundation",0,_xlfn.XLOOKUP(AZ16,Depths,_xlfn.XLOOKUP($G16,Structures,ContentDamages),,-1)+(AZ16-MAX(IF(Depths&lt;AZ16,Depths)))*(_xlfn.XLOOKUP(AZ16,Depths,_xlfn.XLOOKUP($G16,Structures,ContentDamages),,1)-_xlfn.XLOOKUP(AZ16,Depths,_xlfn.XLOOKUP($G16,Structures,ContentDamages),,-1))/(MIN(IF(Depths&gt;AZ16,Depths))-MAX(IF(Depths&lt;AZ16,Depths))))</f>
        <v>0.23146999999999798</v>
      </c>
      <c r="BW171" s="87" cm="1">
        <f t="array" ref="BW171">IF(BA16="no inundation",0,_xlfn.XLOOKUP(BA16,Depths,_xlfn.XLOOKUP($G16,Structures,ContentDamages),,-1)+(BA16-MAX(IF(Depths&lt;BA16,Depths)))*(_xlfn.XLOOKUP(BA16,Depths,_xlfn.XLOOKUP($G16,Structures,ContentDamages),,1)-_xlfn.XLOOKUP(BA16,Depths,_xlfn.XLOOKUP($G16,Structures,ContentDamages),,-1))/(MIN(IF(Depths&gt;BA16,Depths))-MAX(IF(Depths&lt;BA16,Depths))))</f>
        <v>0.27745999999999549</v>
      </c>
      <c r="BX171" s="87" cm="1">
        <f t="array" ref="BX171">IF(BB16="no inundation",0,_xlfn.XLOOKUP(BB16,Depths,_xlfn.XLOOKUP($G16,Structures,ContentDamages),,-1)+(BB16-MAX(IF(Depths&lt;BB16,Depths)))*(_xlfn.XLOOKUP(BB16,Depths,_xlfn.XLOOKUP($G16,Structures,ContentDamages),,1)-_xlfn.XLOOKUP(BB16,Depths,_xlfn.XLOOKUP($G16,Structures,ContentDamages),,-1))/(MIN(IF(Depths&gt;BB16,Depths))-MAX(IF(Depths&lt;BB16,Depths))))</f>
        <v>0.3200599999999954</v>
      </c>
      <c r="BY171" s="157" cm="1">
        <f t="array" ref="BY171">IF(BC16="no inundation",0,_xlfn.XLOOKUP(BC16,Depths,_xlfn.XLOOKUP($G16,Structures,ContentDamages),,-1)+(BC16-MAX(IF(Depths&lt;BC16,Depths)))*(_xlfn.XLOOKUP(BC16,Depths,_xlfn.XLOOKUP($G16,Structures,ContentDamages),,1)-_xlfn.XLOOKUP(BC16,Depths,_xlfn.XLOOKUP($G16,Structures,ContentDamages),,-1))/(MIN(IF(Depths&gt;BC16,Depths))-MAX(IF(Depths&lt;BC16,Depths))))</f>
        <v>0.34559999999999741</v>
      </c>
    </row>
    <row r="172" spans="5:91" x14ac:dyDescent="0.35">
      <c r="E172" s="142"/>
      <c r="F172" s="142"/>
      <c r="G172" s="143"/>
      <c r="H172" s="143"/>
      <c r="U172" s="2"/>
      <c r="W172" s="144"/>
      <c r="AI172" s="2"/>
      <c r="AJ172" s="2"/>
      <c r="AK172" s="2"/>
      <c r="AL172" s="2"/>
      <c r="AM172" s="2"/>
      <c r="AN172" s="2"/>
      <c r="AO172" s="2"/>
      <c r="AP172" s="2"/>
      <c r="AQ172" s="2"/>
      <c r="AR172" s="2"/>
      <c r="AS172" s="2"/>
      <c r="BC172" s="166" t="str">
        <f t="shared" si="195"/>
        <v>SFR1-Single Family Residential 1-story w/o basement</v>
      </c>
      <c r="BD172" s="157"/>
      <c r="BE172" s="166" cm="1">
        <f t="array" ref="BE172">IF(AT17="no inundation",0,_xlfn.XLOOKUP(AT17,Depths,_xlfn.XLOOKUP($G17,Structures,StructureDamages),,-1)+(AT17-MAX(IF(Depths&lt;AT17,Depths)))*(_xlfn.XLOOKUP(AT17,Depths,_xlfn.XLOOKUP($G17,Structures,StructureDamages),,1)-_xlfn.XLOOKUP(AT17,Depths,_xlfn.XLOOKUP($G17,Structures,StructureDamages),,-1))/(MIN(IF(Depths&gt;AT17,Depths))-MAX(IF(Depths&lt;AT17,Depths))))</f>
        <v>0</v>
      </c>
      <c r="BF172" s="87" cm="1">
        <f t="array" ref="BF172">IF(AU17="no inundation",0,_xlfn.XLOOKUP(AU17,Depths,_xlfn.XLOOKUP($G17,Structures,StructureDamages),,-1)+(AU17-MAX(IF(Depths&lt;AU17,Depths)))*(_xlfn.XLOOKUP(AU17,Depths,_xlfn.XLOOKUP($G17,Structures,StructureDamages),,1)-_xlfn.XLOOKUP(AU17,Depths,_xlfn.XLOOKUP($G17,Structures,StructureDamages),,-1))/(MIN(IF(Depths&gt;AU17,Depths))-MAX(IF(Depths&lt;AU17,Depths))))</f>
        <v>0</v>
      </c>
      <c r="BG172" s="87" cm="1">
        <f t="array" ref="BG172">IF(AV17="no inundation",0,_xlfn.XLOOKUP(AV17,Depths,_xlfn.XLOOKUP($G17,Structures,StructureDamages),,-1)+(AV17-MAX(IF(Depths&lt;AV17,Depths)))*(_xlfn.XLOOKUP(AV17,Depths,_xlfn.XLOOKUP($G17,Structures,StructureDamages),,1)-_xlfn.XLOOKUP(AV17,Depths,_xlfn.XLOOKUP($G17,Structures,StructureDamages),,-1))/(MIN(IF(Depths&gt;AV17,Depths))-MAX(IF(Depths&lt;AV17,Depths))))</f>
        <v>0</v>
      </c>
      <c r="BH172" s="87" cm="1">
        <f t="array" ref="BH172">IF(AW17="no inundation",0,_xlfn.XLOOKUP(AW17,Depths,_xlfn.XLOOKUP($G17,Structures,StructureDamages),,-1)+(AW17-MAX(IF(Depths&lt;AW17,Depths)))*(_xlfn.XLOOKUP(AW17,Depths,_xlfn.XLOOKUP($G17,Structures,StructureDamages),,1)-_xlfn.XLOOKUP(AW17,Depths,_xlfn.XLOOKUP($G17,Structures,StructureDamages),,-1))/(MIN(IF(Depths&gt;AW17,Depths))-MAX(IF(Depths&lt;AW17,Depths))))</f>
        <v>0.20231000000000543</v>
      </c>
      <c r="BI172" s="87" cm="1">
        <f t="array" ref="BI172">IF(AX17="no inundation",0,_xlfn.XLOOKUP(AX17,Depths,_xlfn.XLOOKUP($G17,Structures,StructureDamages),,-1)+(AX17-MAX(IF(Depths&lt;AX17,Depths)))*(_xlfn.XLOOKUP(AX17,Depths,_xlfn.XLOOKUP($G17,Structures,StructureDamages),,1)-_xlfn.XLOOKUP(AX17,Depths,_xlfn.XLOOKUP($G17,Structures,StructureDamages),,-1))/(MIN(IF(Depths&gt;AX17,Depths))-MAX(IF(Depths&lt;AX17,Depths))))</f>
        <v>0.32579999999999565</v>
      </c>
      <c r="BJ172" s="87" cm="1">
        <f t="array" ref="BJ172">IF(AY17="no inundation",0,_xlfn.XLOOKUP(AY17,Depths,_xlfn.XLOOKUP($G17,Structures,StructureDamages),,-1)+(AY17-MAX(IF(Depths&lt;AY17,Depths)))*(_xlfn.XLOOKUP(AY17,Depths,_xlfn.XLOOKUP($G17,Structures,StructureDamages),,1)-_xlfn.XLOOKUP(AY17,Depths,_xlfn.XLOOKUP($G17,Structures,StructureDamages),,-1))/(MIN(IF(Depths&gt;AY17,Depths))-MAX(IF(Depths&lt;AY17,Depths))))</f>
        <v>0.41220000000000573</v>
      </c>
      <c r="BK172" s="87" cm="1">
        <f t="array" ref="BK172">IF(AZ17="no inundation",0,_xlfn.XLOOKUP(AZ17,Depths,_xlfn.XLOOKUP($G17,Structures,StructureDamages),,-1)+(AZ17-MAX(IF(Depths&lt;AZ17,Depths)))*(_xlfn.XLOOKUP(AZ17,Depths,_xlfn.XLOOKUP($G17,Structures,StructureDamages),,1)-_xlfn.XLOOKUP(AZ17,Depths,_xlfn.XLOOKUP($G17,Structures,StructureDamages),,-1))/(MIN(IF(Depths&gt;AZ17,Depths))-MAX(IF(Depths&lt;AZ17,Depths))))</f>
        <v>0.50454999999999728</v>
      </c>
      <c r="BL172" s="87" cm="1">
        <f t="array" ref="BL172">IF(BA17="no inundation",0,_xlfn.XLOOKUP(BA17,Depths,_xlfn.XLOOKUP($G17,Structures,StructureDamages),,-1)+(BA17-MAX(IF(Depths&lt;BA17,Depths)))*(_xlfn.XLOOKUP(BA17,Depths,_xlfn.XLOOKUP($G17,Structures,StructureDamages),,1)-_xlfn.XLOOKUP(BA17,Depths,_xlfn.XLOOKUP($G17,Structures,StructureDamages),,-1))/(MIN(IF(Depths&gt;BA17,Depths))-MAX(IF(Depths&lt;BA17,Depths))))</f>
        <v>0.5822200000000034</v>
      </c>
      <c r="BM172" s="87" cm="1">
        <f t="array" ref="BM172">IF(BB17="no inundation",0,_xlfn.XLOOKUP(BB17,Depths,_xlfn.XLOOKUP($G17,Structures,StructureDamages),,-1)+(BB17-MAX(IF(Depths&lt;BB17,Depths)))*(_xlfn.XLOOKUP(BB17,Depths,_xlfn.XLOOKUP($G17,Structures,StructureDamages),,1)-_xlfn.XLOOKUP(BB17,Depths,_xlfn.XLOOKUP($G17,Structures,StructureDamages),,-1))/(MIN(IF(Depths&gt;BB17,Depths))-MAX(IF(Depths&lt;BB17,Depths))))</f>
        <v>0.65359999999999863</v>
      </c>
      <c r="BN172" s="157" cm="1">
        <f t="array" ref="BN172">IF(BC17="no inundation",0,_xlfn.XLOOKUP(BC17,Depths,_xlfn.XLOOKUP($G17,Structures,StructureDamages),,-1)+(BC17-MAX(IF(Depths&lt;BC17,Depths)))*(_xlfn.XLOOKUP(BC17,Depths,_xlfn.XLOOKUP($G17,Structures,StructureDamages),,1)-_xlfn.XLOOKUP(BC17,Depths,_xlfn.XLOOKUP($G17,Structures,StructureDamages),,-1))/(MIN(IF(Depths&gt;BC17,Depths))-MAX(IF(Depths&lt;BC17,Depths))))</f>
        <v>0.6970799999999997</v>
      </c>
      <c r="BO172" s="167"/>
      <c r="BP172" s="166" cm="1">
        <f t="array" ref="BP172">IF(AT17="no inundation",0,_xlfn.XLOOKUP(AT17,Depths,_xlfn.XLOOKUP($G17,Structures,ContentDamages),,-1)+(AT17-MAX(IF(Depths&lt;AT17,Depths)))*(_xlfn.XLOOKUP(AT17,Depths,_xlfn.XLOOKUP($G17,Structures,ContentDamages),,1)-_xlfn.XLOOKUP(AT17,Depths,_xlfn.XLOOKUP($G17,Structures,ContentDamages),,-1))/(MIN(IF(Depths&gt;AT17,Depths))-MAX(IF(Depths&lt;AT17,Depths))))</f>
        <v>0</v>
      </c>
      <c r="BQ172" s="87" cm="1">
        <f t="array" ref="BQ172">IF(AU17="no inundation",0,_xlfn.XLOOKUP(AU17,Depths,_xlfn.XLOOKUP($G17,Structures,ContentDamages),,-1)+(AU17-MAX(IF(Depths&lt;AU17,Depths)))*(_xlfn.XLOOKUP(AU17,Depths,_xlfn.XLOOKUP($G17,Structures,ContentDamages),,1)-_xlfn.XLOOKUP(AU17,Depths,_xlfn.XLOOKUP($G17,Structures,ContentDamages),,-1))/(MIN(IF(Depths&gt;AU17,Depths))-MAX(IF(Depths&lt;AU17,Depths))))</f>
        <v>0</v>
      </c>
      <c r="BR172" s="87" cm="1">
        <f t="array" ref="BR172">IF(AV17="no inundation",0,_xlfn.XLOOKUP(AV17,Depths,_xlfn.XLOOKUP($G17,Structures,ContentDamages),,-1)+(AV17-MAX(IF(Depths&lt;AV17,Depths)))*(_xlfn.XLOOKUP(AV17,Depths,_xlfn.XLOOKUP($G17,Structures,ContentDamages),,1)-_xlfn.XLOOKUP(AV17,Depths,_xlfn.XLOOKUP($G17,Structures,ContentDamages),,-1))/(MIN(IF(Depths&gt;AV17,Depths))-MAX(IF(Depths&lt;AV17,Depths))))</f>
        <v>0</v>
      </c>
      <c r="BS172" s="87" cm="1">
        <f t="array" ref="BS172">IF(AW17="no inundation",0,_xlfn.XLOOKUP(AW17,Depths,_xlfn.XLOOKUP($G17,Structures,ContentDamages),,-1)+(AW17-MAX(IF(Depths&lt;AW17,Depths)))*(_xlfn.XLOOKUP(AW17,Depths,_xlfn.XLOOKUP($G17,Structures,ContentDamages),,1)-_xlfn.XLOOKUP(AW17,Depths,_xlfn.XLOOKUP($G17,Structures,ContentDamages),,-1))/(MIN(IF(Depths&gt;AW17,Depths))-MAX(IF(Depths&lt;AW17,Depths))))</f>
        <v>0.11688000000000284</v>
      </c>
      <c r="BT172" s="87" cm="1">
        <f t="array" ref="BT172">IF(AX17="no inundation",0,_xlfn.XLOOKUP(AX17,Depths,_xlfn.XLOOKUP($G17,Structures,ContentDamages),,-1)+(AX17-MAX(IF(Depths&lt;AX17,Depths)))*(_xlfn.XLOOKUP(AX17,Depths,_xlfn.XLOOKUP($G17,Structures,ContentDamages),,1)-_xlfn.XLOOKUP(AX17,Depths,_xlfn.XLOOKUP($G17,Structures,ContentDamages),,-1))/(MIN(IF(Depths&gt;AX17,Depths))-MAX(IF(Depths&lt;AX17,Depths))))</f>
        <v>0.18145999999999776</v>
      </c>
      <c r="BU172" s="87" cm="1">
        <f t="array" ref="BU172">IF(AY17="no inundation",0,_xlfn.XLOOKUP(AY17,Depths,_xlfn.XLOOKUP($G17,Structures,ContentDamages),,-1)+(AY17-MAX(IF(Depths&lt;AY17,Depths)))*(_xlfn.XLOOKUP(AY17,Depths,_xlfn.XLOOKUP($G17,Structures,ContentDamages),,1)-_xlfn.XLOOKUP(AY17,Depths,_xlfn.XLOOKUP($G17,Structures,ContentDamages),,-1))/(MIN(IF(Depths&gt;AY17,Depths))-MAX(IF(Depths&lt;AY17,Depths))))</f>
        <v>0.22592000000000304</v>
      </c>
      <c r="BV172" s="87" cm="1">
        <f t="array" ref="BV172">IF(AZ17="no inundation",0,_xlfn.XLOOKUP(AZ17,Depths,_xlfn.XLOOKUP($G17,Structures,ContentDamages),,-1)+(AZ17-MAX(IF(Depths&lt;AZ17,Depths)))*(_xlfn.XLOOKUP(AZ17,Depths,_xlfn.XLOOKUP($G17,Structures,ContentDamages),,1)-_xlfn.XLOOKUP(AZ17,Depths,_xlfn.XLOOKUP($G17,Structures,ContentDamages),,-1))/(MIN(IF(Depths&gt;AZ17,Depths))-MAX(IF(Depths&lt;AZ17,Depths))))</f>
        <v>0.27404999999999863</v>
      </c>
      <c r="BW172" s="87" cm="1">
        <f t="array" ref="BW172">IF(BA17="no inundation",0,_xlfn.XLOOKUP(BA17,Depths,_xlfn.XLOOKUP($G17,Structures,ContentDamages),,-1)+(BA17-MAX(IF(Depths&lt;BA17,Depths)))*(_xlfn.XLOOKUP(BA17,Depths,_xlfn.XLOOKUP($G17,Structures,ContentDamages),,1)-_xlfn.XLOOKUP(BA17,Depths,_xlfn.XLOOKUP($G17,Structures,ContentDamages),,-1))/(MIN(IF(Depths&gt;BA17,Depths))-MAX(IF(Depths&lt;BA17,Depths))))</f>
        <v>0.31311000000000172</v>
      </c>
      <c r="BX172" s="87" cm="1">
        <f t="array" ref="BX172">IF(BB17="no inundation",0,_xlfn.XLOOKUP(BB17,Depths,_xlfn.XLOOKUP($G17,Structures,ContentDamages),,-1)+(BB17-MAX(IF(Depths&lt;BB17,Depths)))*(_xlfn.XLOOKUP(BB17,Depths,_xlfn.XLOOKUP($G17,Structures,ContentDamages),,1)-_xlfn.XLOOKUP(BB17,Depths,_xlfn.XLOOKUP($G17,Structures,ContentDamages),,-1))/(MIN(IF(Depths&gt;BB17,Depths))-MAX(IF(Depths&lt;BB17,Depths))))</f>
        <v>0.34825999999999929</v>
      </c>
      <c r="BY172" s="157" cm="1">
        <f t="array" ref="BY172">IF(BC17="no inundation",0,_xlfn.XLOOKUP(BC17,Depths,_xlfn.XLOOKUP($G17,Structures,ContentDamages),,-1)+(BC17-MAX(IF(Depths&lt;BC17,Depths)))*(_xlfn.XLOOKUP(BC17,Depths,_xlfn.XLOOKUP($G17,Structures,ContentDamages),,1)-_xlfn.XLOOKUP(BC17,Depths,_xlfn.XLOOKUP($G17,Structures,ContentDamages),,-1))/(MIN(IF(Depths&gt;BC17,Depths))-MAX(IF(Depths&lt;BC17,Depths))))</f>
        <v>0.36839999999999989</v>
      </c>
    </row>
    <row r="173" spans="5:91" x14ac:dyDescent="0.35">
      <c r="E173" s="142"/>
      <c r="F173" s="142"/>
      <c r="G173" s="143"/>
      <c r="H173" s="143"/>
      <c r="U173" s="2"/>
      <c r="W173" s="144"/>
      <c r="AI173" s="2"/>
      <c r="AJ173" s="2"/>
      <c r="AK173" s="2"/>
      <c r="AL173" s="2"/>
      <c r="AM173" s="2"/>
      <c r="AN173" s="2"/>
      <c r="AO173" s="2"/>
      <c r="AP173" s="2"/>
      <c r="AQ173" s="2"/>
      <c r="AR173" s="2"/>
      <c r="AS173" s="2"/>
      <c r="BC173" s="166" t="str">
        <f t="shared" si="195"/>
        <v>I-LT1-Industrial Light 1-story</v>
      </c>
      <c r="BD173" s="157"/>
      <c r="BE173" s="166" cm="1">
        <f t="array" ref="BE173">IF(AT18="no inundation",0,_xlfn.XLOOKUP(AT18,Depths,_xlfn.XLOOKUP($G18,Structures,StructureDamages),,-1)+(AT18-MAX(IF(Depths&lt;AT18,Depths)))*(_xlfn.XLOOKUP(AT18,Depths,_xlfn.XLOOKUP($G18,Structures,StructureDamages),,1)-_xlfn.XLOOKUP(AT18,Depths,_xlfn.XLOOKUP($G18,Structures,StructureDamages),,-1))/(MIN(IF(Depths&gt;AT18,Depths))-MAX(IF(Depths&lt;AT18,Depths))))</f>
        <v>0</v>
      </c>
      <c r="BF173" s="87" cm="1">
        <f t="array" ref="BF173">IF(AU18="no inundation",0,_xlfn.XLOOKUP(AU18,Depths,_xlfn.XLOOKUP($G18,Structures,StructureDamages),,-1)+(AU18-MAX(IF(Depths&lt;AU18,Depths)))*(_xlfn.XLOOKUP(AU18,Depths,_xlfn.XLOOKUP($G18,Structures,StructureDamages),,1)-_xlfn.XLOOKUP(AU18,Depths,_xlfn.XLOOKUP($G18,Structures,StructureDamages),,-1))/(MIN(IF(Depths&gt;AU18,Depths))-MAX(IF(Depths&lt;AU18,Depths))))</f>
        <v>0</v>
      </c>
      <c r="BG173" s="87" cm="1">
        <f t="array" ref="BG173">IF(AV18="no inundation",0,_xlfn.XLOOKUP(AV18,Depths,_xlfn.XLOOKUP($G18,Structures,StructureDamages),,-1)+(AV18-MAX(IF(Depths&lt;AV18,Depths)))*(_xlfn.XLOOKUP(AV18,Depths,_xlfn.XLOOKUP($G18,Structures,StructureDamages),,1)-_xlfn.XLOOKUP(AV18,Depths,_xlfn.XLOOKUP($G18,Structures,StructureDamages),,-1))/(MIN(IF(Depths&gt;AV18,Depths))-MAX(IF(Depths&lt;AV18,Depths))))</f>
        <v>9.6123999999997448E-2</v>
      </c>
      <c r="BH173" s="87" cm="1">
        <f t="array" ref="BH173">IF(AW18="no inundation",0,_xlfn.XLOOKUP(AW18,Depths,_xlfn.XLOOKUP($G18,Structures,StructureDamages),,-1)+(AW18-MAX(IF(Depths&lt;AW18,Depths)))*(_xlfn.XLOOKUP(AW18,Depths,_xlfn.XLOOKUP($G18,Structures,StructureDamages),,1)-_xlfn.XLOOKUP(AW18,Depths,_xlfn.XLOOKUP($G18,Structures,StructureDamages),,-1))/(MIN(IF(Depths&gt;AW18,Depths))-MAX(IF(Depths&lt;AW18,Depths))))</f>
        <v>0.24780899999999917</v>
      </c>
      <c r="BI173" s="87" cm="1">
        <f t="array" ref="BI173">IF(AX18="no inundation",0,_xlfn.XLOOKUP(AX18,Depths,_xlfn.XLOOKUP($G18,Structures,StructureDamages),,-1)+(AX18-MAX(IF(Depths&lt;AX18,Depths)))*(_xlfn.XLOOKUP(AX18,Depths,_xlfn.XLOOKUP($G18,Structures,StructureDamages),,1)-_xlfn.XLOOKUP(AX18,Depths,_xlfn.XLOOKUP($G18,Structures,StructureDamages),,-1))/(MIN(IF(Depths&gt;AX18,Depths))-MAX(IF(Depths&lt;AX18,Depths))))</f>
        <v>0.28584000000000087</v>
      </c>
      <c r="BJ173" s="87" cm="1">
        <f t="array" ref="BJ173">IF(AY18="no inundation",0,_xlfn.XLOOKUP(AY18,Depths,_xlfn.XLOOKUP($G18,Structures,StructureDamages),,-1)+(AY18-MAX(IF(Depths&lt;AY18,Depths)))*(_xlfn.XLOOKUP(AY18,Depths,_xlfn.XLOOKUP($G18,Structures,StructureDamages),,1)-_xlfn.XLOOKUP(AY18,Depths,_xlfn.XLOOKUP($G18,Structures,StructureDamages),,-1))/(MIN(IF(Depths&gt;AY18,Depths))-MAX(IF(Depths&lt;AY18,Depths))))</f>
        <v>0.30371999999999888</v>
      </c>
      <c r="BK173" s="87" cm="1">
        <f t="array" ref="BK173">IF(AZ18="no inundation",0,_xlfn.XLOOKUP(AZ18,Depths,_xlfn.XLOOKUP($G18,Structures,StructureDamages),,-1)+(AZ18-MAX(IF(Depths&lt;AZ18,Depths)))*(_xlfn.XLOOKUP(AZ18,Depths,_xlfn.XLOOKUP($G18,Structures,StructureDamages),,1)-_xlfn.XLOOKUP(AZ18,Depths,_xlfn.XLOOKUP($G18,Structures,StructureDamages),,-1))/(MIN(IF(Depths&gt;AZ18,Depths))-MAX(IF(Depths&lt;AZ18,Depths))))</f>
        <v>0.40055199999999785</v>
      </c>
      <c r="BL173" s="87" cm="1">
        <f t="array" ref="BL173">IF(BA18="no inundation",0,_xlfn.XLOOKUP(BA18,Depths,_xlfn.XLOOKUP($G18,Structures,StructureDamages),,-1)+(BA18-MAX(IF(Depths&lt;BA18,Depths)))*(_xlfn.XLOOKUP(BA18,Depths,_xlfn.XLOOKUP($G18,Structures,StructureDamages),,1)-_xlfn.XLOOKUP(BA18,Depths,_xlfn.XLOOKUP($G18,Structures,StructureDamages),,-1))/(MIN(IF(Depths&gt;BA18,Depths))-MAX(IF(Depths&lt;BA18,Depths))))</f>
        <v>0.4304</v>
      </c>
      <c r="BM173" s="87" cm="1">
        <f t="array" ref="BM173">IF(BB18="no inundation",0,_xlfn.XLOOKUP(BB18,Depths,_xlfn.XLOOKUP($G18,Structures,StructureDamages),,-1)+(BB18-MAX(IF(Depths&lt;BB18,Depths)))*(_xlfn.XLOOKUP(BB18,Depths,_xlfn.XLOOKUP($G18,Structures,StructureDamages),,1)-_xlfn.XLOOKUP(BB18,Depths,_xlfn.XLOOKUP($G18,Structures,StructureDamages),,-1))/(MIN(IF(Depths&gt;BB18,Depths))-MAX(IF(Depths&lt;BB18,Depths))))</f>
        <v>0.45037600000000005</v>
      </c>
      <c r="BN173" s="157" cm="1">
        <f t="array" ref="BN173">IF(BC18="no inundation",0,_xlfn.XLOOKUP(BC18,Depths,_xlfn.XLOOKUP($G18,Structures,StructureDamages),,-1)+(BC18-MAX(IF(Depths&lt;BC18,Depths)))*(_xlfn.XLOOKUP(BC18,Depths,_xlfn.XLOOKUP($G18,Structures,StructureDamages),,1)-_xlfn.XLOOKUP(BC18,Depths,_xlfn.XLOOKUP($G18,Structures,StructureDamages),,-1))/(MIN(IF(Depths&gt;BC18,Depths))-MAX(IF(Depths&lt;BC18,Depths))))</f>
        <v>0.46468599999999916</v>
      </c>
      <c r="BO173" s="167"/>
      <c r="BP173" s="166" cm="1">
        <f t="array" ref="BP173">IF(AT18="no inundation",0,_xlfn.XLOOKUP(AT18,Depths,_xlfn.XLOOKUP($G18,Structures,ContentDamages),,-1)+(AT18-MAX(IF(Depths&lt;AT18,Depths)))*(_xlfn.XLOOKUP(AT18,Depths,_xlfn.XLOOKUP($G18,Structures,ContentDamages),,1)-_xlfn.XLOOKUP(AT18,Depths,_xlfn.XLOOKUP($G18,Structures,ContentDamages),,-1))/(MIN(IF(Depths&gt;AT18,Depths))-MAX(IF(Depths&lt;AT18,Depths))))</f>
        <v>0</v>
      </c>
      <c r="BQ173" s="87" cm="1">
        <f t="array" ref="BQ173">IF(AU18="no inundation",0,_xlfn.XLOOKUP(AU18,Depths,_xlfn.XLOOKUP($G18,Structures,ContentDamages),,-1)+(AU18-MAX(IF(Depths&lt;AU18,Depths)))*(_xlfn.XLOOKUP(AU18,Depths,_xlfn.XLOOKUP($G18,Structures,ContentDamages),,1)-_xlfn.XLOOKUP(AU18,Depths,_xlfn.XLOOKUP($G18,Structures,ContentDamages),,-1))/(MIN(IF(Depths&gt;AU18,Depths))-MAX(IF(Depths&lt;AU18,Depths))))</f>
        <v>0</v>
      </c>
      <c r="BR173" s="87" cm="1">
        <f t="array" ref="BR173">IF(AV18="no inundation",0,_xlfn.XLOOKUP(AV18,Depths,_xlfn.XLOOKUP($G18,Structures,ContentDamages),,-1)+(AV18-MAX(IF(Depths&lt;AV18,Depths)))*(_xlfn.XLOOKUP(AV18,Depths,_xlfn.XLOOKUP($G18,Structures,ContentDamages),,1)-_xlfn.XLOOKUP(AV18,Depths,_xlfn.XLOOKUP($G18,Structures,ContentDamages),,-1))/(MIN(IF(Depths&gt;AV18,Depths))-MAX(IF(Depths&lt;AV18,Depths))))</f>
        <v>0.10682973099050427</v>
      </c>
      <c r="BS173" s="87" cm="1">
        <f t="array" ref="BS173">IF(AW18="no inundation",0,_xlfn.XLOOKUP(AW18,Depths,_xlfn.XLOOKUP($G18,Structures,ContentDamages),,-1)+(AW18-MAX(IF(Depths&lt;AW18,Depths)))*(_xlfn.XLOOKUP(AW18,Depths,_xlfn.XLOOKUP($G18,Structures,ContentDamages),,1)-_xlfn.XLOOKUP(AW18,Depths,_xlfn.XLOOKUP($G18,Structures,ContentDamages),,-1))/(MIN(IF(Depths&gt;AW18,Depths))-MAX(IF(Depths&lt;AW18,Depths))))</f>
        <v>0.64547708365728218</v>
      </c>
      <c r="BT173" s="87" cm="1">
        <f t="array" ref="BT173">IF(AX18="no inundation",0,_xlfn.XLOOKUP(AX18,Depths,_xlfn.XLOOKUP($G18,Structures,ContentDamages),,-1)+(AX18-MAX(IF(Depths&lt;AX18,Depths)))*(_xlfn.XLOOKUP(AX18,Depths,_xlfn.XLOOKUP($G18,Structures,ContentDamages),,1)-_xlfn.XLOOKUP(AX18,Depths,_xlfn.XLOOKUP($G18,Structures,ContentDamages),,-1))/(MIN(IF(Depths&gt;AX18,Depths))-MAX(IF(Depths&lt;AX18,Depths))))</f>
        <v>0.82447753071062824</v>
      </c>
      <c r="BU173" s="87" cm="1">
        <f t="array" ref="BU173">IF(AY18="no inundation",0,_xlfn.XLOOKUP(AY18,Depths,_xlfn.XLOOKUP($G18,Structures,ContentDamages),,-1)+(AY18-MAX(IF(Depths&lt;AY18,Depths)))*(_xlfn.XLOOKUP(AY18,Depths,_xlfn.XLOOKUP($G18,Structures,ContentDamages),,1)-_xlfn.XLOOKUP(AY18,Depths,_xlfn.XLOOKUP($G18,Structures,ContentDamages),,-1))/(MIN(IF(Depths&gt;AY18,Depths))-MAX(IF(Depths&lt;AY18,Depths))))</f>
        <v>0.94464313481573225</v>
      </c>
      <c r="BV173" s="87" cm="1">
        <f t="array" ref="BV173">IF(AZ18="no inundation",0,_xlfn.XLOOKUP(AZ18,Depths,_xlfn.XLOOKUP($G18,Structures,ContentDamages),,-1)+(AZ18-MAX(IF(Depths&lt;AZ18,Depths)))*(_xlfn.XLOOKUP(AZ18,Depths,_xlfn.XLOOKUP($G18,Structures,ContentDamages),,1)-_xlfn.XLOOKUP(AZ18,Depths,_xlfn.XLOOKUP($G18,Structures,ContentDamages),,-1))/(MIN(IF(Depths&gt;AZ18,Depths))-MAX(IF(Depths&lt;AZ18,Depths))))</f>
        <v>1</v>
      </c>
      <c r="BW173" s="87" cm="1">
        <f t="array" ref="BW173">IF(BA18="no inundation",0,_xlfn.XLOOKUP(BA18,Depths,_xlfn.XLOOKUP($G18,Structures,ContentDamages),,-1)+(BA18-MAX(IF(Depths&lt;BA18,Depths)))*(_xlfn.XLOOKUP(BA18,Depths,_xlfn.XLOOKUP($G18,Structures,ContentDamages),,1)-_xlfn.XLOOKUP(BA18,Depths,_xlfn.XLOOKUP($G18,Structures,ContentDamages),,-1))/(MIN(IF(Depths&gt;BA18,Depths))-MAX(IF(Depths&lt;BA18,Depths))))</f>
        <v>1</v>
      </c>
      <c r="BX173" s="87" cm="1">
        <f t="array" ref="BX173">IF(BB18="no inundation",0,_xlfn.XLOOKUP(BB18,Depths,_xlfn.XLOOKUP($G18,Structures,ContentDamages),,-1)+(BB18-MAX(IF(Depths&lt;BB18,Depths)))*(_xlfn.XLOOKUP(BB18,Depths,_xlfn.XLOOKUP($G18,Structures,ContentDamages),,1)-_xlfn.XLOOKUP(BB18,Depths,_xlfn.XLOOKUP($G18,Structures,ContentDamages),,-1))/(MIN(IF(Depths&gt;BB18,Depths))-MAX(IF(Depths&lt;BB18,Depths))))</f>
        <v>1</v>
      </c>
      <c r="BY173" s="157" cm="1">
        <f t="array" ref="BY173">IF(BC18="no inundation",0,_xlfn.XLOOKUP(BC18,Depths,_xlfn.XLOOKUP($G18,Structures,ContentDamages),,-1)+(BC18-MAX(IF(Depths&lt;BC18,Depths)))*(_xlfn.XLOOKUP(BC18,Depths,_xlfn.XLOOKUP($G18,Structures,ContentDamages),,1)-_xlfn.XLOOKUP(BC18,Depths,_xlfn.XLOOKUP($G18,Structures,ContentDamages),,-1))/(MIN(IF(Depths&gt;BC18,Depths))-MAX(IF(Depths&lt;BC18,Depths))))</f>
        <v>1</v>
      </c>
    </row>
    <row r="174" spans="5:91" x14ac:dyDescent="0.35">
      <c r="E174" s="142"/>
      <c r="F174" s="142"/>
      <c r="G174" s="143"/>
      <c r="H174" s="143"/>
      <c r="U174" s="2"/>
      <c r="W174" s="144"/>
      <c r="AI174" s="2"/>
      <c r="AJ174" s="2"/>
      <c r="AK174" s="2"/>
      <c r="AL174" s="2"/>
      <c r="AM174" s="2"/>
      <c r="AN174" s="2"/>
      <c r="AO174" s="2"/>
      <c r="AP174" s="2"/>
      <c r="AQ174" s="2"/>
      <c r="AR174" s="2"/>
      <c r="AS174" s="2"/>
      <c r="BC174" s="166" t="str">
        <f t="shared" si="195"/>
        <v>SFR1-Single Family Residential 1-story w/o basement</v>
      </c>
      <c r="BD174" s="157"/>
      <c r="BE174" s="166" cm="1">
        <f t="array" ref="BE174">IF(AT19="no inundation",0,_xlfn.XLOOKUP(AT19,Depths,_xlfn.XLOOKUP($G19,Structures,StructureDamages),,-1)+(AT19-MAX(IF(Depths&lt;AT19,Depths)))*(_xlfn.XLOOKUP(AT19,Depths,_xlfn.XLOOKUP($G19,Structures,StructureDamages),,1)-_xlfn.XLOOKUP(AT19,Depths,_xlfn.XLOOKUP($G19,Structures,StructureDamages),,-1))/(MIN(IF(Depths&gt;AT19,Depths))-MAX(IF(Depths&lt;AT19,Depths))))</f>
        <v>0</v>
      </c>
      <c r="BF174" s="87" cm="1">
        <f t="array" ref="BF174">IF(AU19="no inundation",0,_xlfn.XLOOKUP(AU19,Depths,_xlfn.XLOOKUP($G19,Structures,StructureDamages),,-1)+(AU19-MAX(IF(Depths&lt;AU19,Depths)))*(_xlfn.XLOOKUP(AU19,Depths,_xlfn.XLOOKUP($G19,Structures,StructureDamages),,1)-_xlfn.XLOOKUP(AU19,Depths,_xlfn.XLOOKUP($G19,Structures,StructureDamages),,-1))/(MIN(IF(Depths&gt;AU19,Depths))-MAX(IF(Depths&lt;AU19,Depths))))</f>
        <v>0</v>
      </c>
      <c r="BG174" s="87" cm="1">
        <f t="array" ref="BG174">IF(AV19="no inundation",0,_xlfn.XLOOKUP(AV19,Depths,_xlfn.XLOOKUP($G19,Structures,StructureDamages),,-1)+(AV19-MAX(IF(Depths&lt;AV19,Depths)))*(_xlfn.XLOOKUP(AV19,Depths,_xlfn.XLOOKUP($G19,Structures,StructureDamages),,1)-_xlfn.XLOOKUP(AV19,Depths,_xlfn.XLOOKUP($G19,Structures,StructureDamages),,-1))/(MIN(IF(Depths&gt;AV19,Depths))-MAX(IF(Depths&lt;AV19,Depths))))</f>
        <v>0</v>
      </c>
      <c r="BH174" s="87" cm="1">
        <f t="array" ref="BH174">IF(AW19="no inundation",0,_xlfn.XLOOKUP(AW19,Depths,_xlfn.XLOOKUP($G19,Structures,StructureDamages),,-1)+(AW19-MAX(IF(Depths&lt;AW19,Depths)))*(_xlfn.XLOOKUP(AW19,Depths,_xlfn.XLOOKUP($G19,Structures,StructureDamages),,1)-_xlfn.XLOOKUP(AW19,Depths,_xlfn.XLOOKUP($G19,Structures,StructureDamages),,-1))/(MIN(IF(Depths&gt;AW19,Depths))-MAX(IF(Depths&lt;AW19,Depths))))</f>
        <v>0</v>
      </c>
      <c r="BI174" s="87" cm="1">
        <f t="array" ref="BI174">IF(AX19="no inundation",0,_xlfn.XLOOKUP(AX19,Depths,_xlfn.XLOOKUP($G19,Structures,StructureDamages),,-1)+(AX19-MAX(IF(Depths&lt;AX19,Depths)))*(_xlfn.XLOOKUP(AX19,Depths,_xlfn.XLOOKUP($G19,Structures,StructureDamages),,1)-_xlfn.XLOOKUP(AX19,Depths,_xlfn.XLOOKUP($G19,Structures,StructureDamages),,-1))/(MIN(IF(Depths&gt;AX19,Depths))-MAX(IF(Depths&lt;AX19,Depths))))</f>
        <v>0.16567999999999372</v>
      </c>
      <c r="BJ174" s="87" cm="1">
        <f t="array" ref="BJ174">IF(AY19="no inundation",0,_xlfn.XLOOKUP(AY19,Depths,_xlfn.XLOOKUP($G19,Structures,StructureDamages),,-1)+(AY19-MAX(IF(Depths&lt;AY19,Depths)))*(_xlfn.XLOOKUP(AY19,Depths,_xlfn.XLOOKUP($G19,Structures,StructureDamages),,1)-_xlfn.XLOOKUP(AY19,Depths,_xlfn.XLOOKUP($G19,Structures,StructureDamages),,-1))/(MIN(IF(Depths&gt;AY19,Depths))-MAX(IF(Depths&lt;AY19,Depths))))</f>
        <v>0.27347999999998324</v>
      </c>
      <c r="BK174" s="87" cm="1">
        <f t="array" ref="BK174">IF(AZ19="no inundation",0,_xlfn.XLOOKUP(AZ19,Depths,_xlfn.XLOOKUP($G19,Structures,StructureDamages),,-1)+(AZ19-MAX(IF(Depths&lt;AZ19,Depths)))*(_xlfn.XLOOKUP(AZ19,Depths,_xlfn.XLOOKUP($G19,Structures,StructureDamages),,1)-_xlfn.XLOOKUP(AZ19,Depths,_xlfn.XLOOKUP($G19,Structures,StructureDamages),,-1))/(MIN(IF(Depths&gt;AZ19,Depths))-MAX(IF(Depths&lt;AZ19,Depths))))</f>
        <v>0.39619999999998623</v>
      </c>
      <c r="BL174" s="87" cm="1">
        <f t="array" ref="BL174">IF(BA19="no inundation",0,_xlfn.XLOOKUP(BA19,Depths,_xlfn.XLOOKUP($G19,Structures,StructureDamages),,-1)+(BA19-MAX(IF(Depths&lt;BA19,Depths)))*(_xlfn.XLOOKUP(BA19,Depths,_xlfn.XLOOKUP($G19,Structures,StructureDamages),,1)-_xlfn.XLOOKUP(BA19,Depths,_xlfn.XLOOKUP($G19,Structures,StructureDamages),,-1))/(MIN(IF(Depths&gt;BA19,Depths))-MAX(IF(Depths&lt;BA19,Depths))))</f>
        <v>0.49356999999999335</v>
      </c>
      <c r="BM174" s="87" cm="1">
        <f t="array" ref="BM174">IF(BB19="no inundation",0,_xlfn.XLOOKUP(BB19,Depths,_xlfn.XLOOKUP($G19,Structures,StructureDamages),,-1)+(BB19-MAX(IF(Depths&lt;BB19,Depths)))*(_xlfn.XLOOKUP(BB19,Depths,_xlfn.XLOOKUP($G19,Structures,StructureDamages),,1)-_xlfn.XLOOKUP(BB19,Depths,_xlfn.XLOOKUP($G19,Structures,StructureDamages),,-1))/(MIN(IF(Depths&gt;BB19,Depths))-MAX(IF(Depths&lt;BB19,Depths))))</f>
        <v>0.59151999999999494</v>
      </c>
      <c r="BN174" s="157" cm="1">
        <f t="array" ref="BN174">IF(BC19="no inundation",0,_xlfn.XLOOKUP(BC19,Depths,_xlfn.XLOOKUP($G19,Structures,StructureDamages),,-1)+(BC19-MAX(IF(Depths&lt;BC19,Depths)))*(_xlfn.XLOOKUP(BC19,Depths,_xlfn.XLOOKUP($G19,Structures,StructureDamages),,1)-_xlfn.XLOOKUP(BC19,Depths,_xlfn.XLOOKUP($G19,Structures,StructureDamages),,-1))/(MIN(IF(Depths&gt;BC19,Depths))-MAX(IF(Depths&lt;BC19,Depths))))</f>
        <v>0.65039999999999243</v>
      </c>
      <c r="BO174" s="167"/>
      <c r="BP174" s="166" cm="1">
        <f t="array" ref="BP174">IF(AT19="no inundation",0,_xlfn.XLOOKUP(AT19,Depths,_xlfn.XLOOKUP($G19,Structures,ContentDamages),,-1)+(AT19-MAX(IF(Depths&lt;AT19,Depths)))*(_xlfn.XLOOKUP(AT19,Depths,_xlfn.XLOOKUP($G19,Structures,ContentDamages),,1)-_xlfn.XLOOKUP(AT19,Depths,_xlfn.XLOOKUP($G19,Structures,ContentDamages),,-1))/(MIN(IF(Depths&gt;AT19,Depths))-MAX(IF(Depths&lt;AT19,Depths))))</f>
        <v>0</v>
      </c>
      <c r="BQ174" s="87" cm="1">
        <f t="array" ref="BQ174">IF(AU19="no inundation",0,_xlfn.XLOOKUP(AU19,Depths,_xlfn.XLOOKUP($G19,Structures,ContentDamages),,-1)+(AU19-MAX(IF(Depths&lt;AU19,Depths)))*(_xlfn.XLOOKUP(AU19,Depths,_xlfn.XLOOKUP($G19,Structures,ContentDamages),,1)-_xlfn.XLOOKUP(AU19,Depths,_xlfn.XLOOKUP($G19,Structures,ContentDamages),,-1))/(MIN(IF(Depths&gt;AU19,Depths))-MAX(IF(Depths&lt;AU19,Depths))))</f>
        <v>0</v>
      </c>
      <c r="BR174" s="87" cm="1">
        <f t="array" ref="BR174">IF(AV19="no inundation",0,_xlfn.XLOOKUP(AV19,Depths,_xlfn.XLOOKUP($G19,Structures,ContentDamages),,-1)+(AV19-MAX(IF(Depths&lt;AV19,Depths)))*(_xlfn.XLOOKUP(AV19,Depths,_xlfn.XLOOKUP($G19,Structures,ContentDamages),,1)-_xlfn.XLOOKUP(AV19,Depths,_xlfn.XLOOKUP($G19,Structures,ContentDamages),,-1))/(MIN(IF(Depths&gt;AV19,Depths))-MAX(IF(Depths&lt;AV19,Depths))))</f>
        <v>0</v>
      </c>
      <c r="BS174" s="87" cm="1">
        <f t="array" ref="BS174">IF(AW19="no inundation",0,_xlfn.XLOOKUP(AW19,Depths,_xlfn.XLOOKUP($G19,Structures,ContentDamages),,-1)+(AW19-MAX(IF(Depths&lt;AW19,Depths)))*(_xlfn.XLOOKUP(AW19,Depths,_xlfn.XLOOKUP($G19,Structures,ContentDamages),,1)-_xlfn.XLOOKUP(AW19,Depths,_xlfn.XLOOKUP($G19,Structures,ContentDamages),,-1))/(MIN(IF(Depths&gt;AW19,Depths))-MAX(IF(Depths&lt;AW19,Depths))))</f>
        <v>0</v>
      </c>
      <c r="BT174" s="87" cm="1">
        <f t="array" ref="BT174">IF(AX19="no inundation",0,_xlfn.XLOOKUP(AX19,Depths,_xlfn.XLOOKUP($G19,Structures,ContentDamages),,-1)+(AX19-MAX(IF(Depths&lt;AX19,Depths)))*(_xlfn.XLOOKUP(AX19,Depths,_xlfn.XLOOKUP($G19,Structures,ContentDamages),,1)-_xlfn.XLOOKUP(AX19,Depths,_xlfn.XLOOKUP($G19,Structures,ContentDamages),,-1))/(MIN(IF(Depths&gt;AX19,Depths))-MAX(IF(Depths&lt;AX19,Depths))))</f>
        <v>9.7639999999996688E-2</v>
      </c>
      <c r="BU174" s="87" cm="1">
        <f t="array" ref="BU174">IF(AY19="no inundation",0,_xlfn.XLOOKUP(AY19,Depths,_xlfn.XLOOKUP($G19,Structures,ContentDamages),,-1)+(AY19-MAX(IF(Depths&lt;AY19,Depths)))*(_xlfn.XLOOKUP(AY19,Depths,_xlfn.XLOOKUP($G19,Structures,ContentDamages),,1)-_xlfn.XLOOKUP(AY19,Depths,_xlfn.XLOOKUP($G19,Structures,ContentDamages),,-1))/(MIN(IF(Depths&gt;AY19,Depths))-MAX(IF(Depths&lt;AY19,Depths))))</f>
        <v>0.15415999999999122</v>
      </c>
      <c r="BV174" s="87" cm="1">
        <f t="array" ref="BV174">IF(AZ19="no inundation",0,_xlfn.XLOOKUP(AZ19,Depths,_xlfn.XLOOKUP($G19,Structures,ContentDamages),,-1)+(AZ19-MAX(IF(Depths&lt;AZ19,Depths)))*(_xlfn.XLOOKUP(AZ19,Depths,_xlfn.XLOOKUP($G19,Structures,ContentDamages),,1)-_xlfn.XLOOKUP(AZ19,Depths,_xlfn.XLOOKUP($G19,Structures,ContentDamages),,-1))/(MIN(IF(Depths&gt;AZ19,Depths))-MAX(IF(Depths&lt;AZ19,Depths))))</f>
        <v>0.21753999999999291</v>
      </c>
      <c r="BW174" s="87" cm="1">
        <f t="array" ref="BW174">IF(BA19="no inundation",0,_xlfn.XLOOKUP(BA19,Depths,_xlfn.XLOOKUP($G19,Structures,ContentDamages),,-1)+(BA19-MAX(IF(Depths&lt;BA19,Depths)))*(_xlfn.XLOOKUP(BA19,Depths,_xlfn.XLOOKUP($G19,Structures,ContentDamages),,1)-_xlfn.XLOOKUP(BA19,Depths,_xlfn.XLOOKUP($G19,Structures,ContentDamages),,-1))/(MIN(IF(Depths&gt;BA19,Depths))-MAX(IF(Depths&lt;BA19,Depths))))</f>
        <v>0.26846999999999666</v>
      </c>
      <c r="BX174" s="87" cm="1">
        <f t="array" ref="BX174">IF(BB19="no inundation",0,_xlfn.XLOOKUP(BB19,Depths,_xlfn.XLOOKUP($G19,Structures,ContentDamages),,-1)+(BB19-MAX(IF(Depths&lt;BB19,Depths)))*(_xlfn.XLOOKUP(BB19,Depths,_xlfn.XLOOKUP($G19,Structures,ContentDamages),,1)-_xlfn.XLOOKUP(BB19,Depths,_xlfn.XLOOKUP($G19,Structures,ContentDamages),,-1))/(MIN(IF(Depths&gt;BB19,Depths))-MAX(IF(Depths&lt;BB19,Depths))))</f>
        <v>0.31775999999999749</v>
      </c>
      <c r="BY174" s="157" cm="1">
        <f t="array" ref="BY174">IF(BC19="no inundation",0,_xlfn.XLOOKUP(BC19,Depths,_xlfn.XLOOKUP($G19,Structures,ContentDamages),,-1)+(BC19-MAX(IF(Depths&lt;BC19,Depths)))*(_xlfn.XLOOKUP(BC19,Depths,_xlfn.XLOOKUP($G19,Structures,ContentDamages),,1)-_xlfn.XLOOKUP(BC19,Depths,_xlfn.XLOOKUP($G19,Structures,ContentDamages),,-1))/(MIN(IF(Depths&gt;BC19,Depths))-MAX(IF(Depths&lt;BC19,Depths))))</f>
        <v>0.34673999999999638</v>
      </c>
    </row>
    <row r="175" spans="5:91" x14ac:dyDescent="0.35">
      <c r="U175" s="2"/>
      <c r="W175" s="144"/>
      <c r="AI175" s="2"/>
      <c r="AJ175" s="2"/>
      <c r="AK175" s="2"/>
      <c r="AL175" s="2"/>
      <c r="AM175" s="2"/>
      <c r="AN175" s="2"/>
      <c r="AO175" s="2"/>
      <c r="AP175" s="2"/>
      <c r="AQ175" s="2"/>
      <c r="AR175" s="2"/>
      <c r="AS175" s="2"/>
      <c r="BC175" s="166" t="str">
        <f t="shared" si="195"/>
        <v>AUTO-Automobiles</v>
      </c>
      <c r="BD175" s="157"/>
      <c r="BE175" s="166" cm="1">
        <f t="array" ref="BE175">IF(AT20="no inundation",0,_xlfn.XLOOKUP(AT20,Depths,_xlfn.XLOOKUP($G20,Structures,StructureDamages),,-1)+(AT20-MAX(IF(Depths&lt;AT20,Depths)))*(_xlfn.XLOOKUP(AT20,Depths,_xlfn.XLOOKUP($G20,Structures,StructureDamages),,1)-_xlfn.XLOOKUP(AT20,Depths,_xlfn.XLOOKUP($G20,Structures,StructureDamages),,-1))/(MIN(IF(Depths&gt;AT20,Depths))-MAX(IF(Depths&lt;AT20,Depths))))</f>
        <v>2.7999999999999997E-2</v>
      </c>
      <c r="BF175" s="87" cm="1">
        <f t="array" ref="BF175">IF(AU20="no inundation",0,_xlfn.XLOOKUP(AU20,Depths,_xlfn.XLOOKUP($G20,Structures,StructureDamages),,-1)+(AU20-MAX(IF(Depths&lt;AU20,Depths)))*(_xlfn.XLOOKUP(AU20,Depths,_xlfn.XLOOKUP($G20,Structures,StructureDamages),,1)-_xlfn.XLOOKUP(AU20,Depths,_xlfn.XLOOKUP($G20,Structures,StructureDamages),,-1))/(MIN(IF(Depths&gt;AU20,Depths))-MAX(IF(Depths&lt;AU20,Depths))))</f>
        <v>7.3599999999958532E-2</v>
      </c>
      <c r="BG175" s="87" cm="1">
        <f t="array" ref="BG175">IF(AV20="no inundation",0,_xlfn.XLOOKUP(AV20,Depths,_xlfn.XLOOKUP($G20,Structures,StructureDamages),,-1)+(AV20-MAX(IF(Depths&lt;AV20,Depths)))*(_xlfn.XLOOKUP(AV20,Depths,_xlfn.XLOOKUP($G20,Structures,StructureDamages),,1)-_xlfn.XLOOKUP(AV20,Depths,_xlfn.XLOOKUP($G20,Structures,StructureDamages),,-1))/(MIN(IF(Depths&gt;AV20,Depths))-MAX(IF(Depths&lt;AV20,Depths))))</f>
        <v>0.33393999999997959</v>
      </c>
      <c r="BH175" s="87" cm="1">
        <f t="array" ref="BH175">IF(AW20="no inundation",0,_xlfn.XLOOKUP(AW20,Depths,_xlfn.XLOOKUP($G20,Structures,StructureDamages),,-1)+(AW20-MAX(IF(Depths&lt;AW20,Depths)))*(_xlfn.XLOOKUP(AW20,Depths,_xlfn.XLOOKUP($G20,Structures,StructureDamages),,1)-_xlfn.XLOOKUP(AW20,Depths,_xlfn.XLOOKUP($G20,Structures,StructureDamages),,-1))/(MIN(IF(Depths&gt;AW20,Depths))-MAX(IF(Depths&lt;AW20,Depths))))</f>
        <v>0.50667999999998203</v>
      </c>
      <c r="BI175" s="87" cm="1">
        <f t="array" ref="BI175">IF(AX20="no inundation",0,_xlfn.XLOOKUP(AX20,Depths,_xlfn.XLOOKUP($G20,Structures,StructureDamages),,-1)+(AX20-MAX(IF(Depths&lt;AX20,Depths)))*(_xlfn.XLOOKUP(AX20,Depths,_xlfn.XLOOKUP($G20,Structures,StructureDamages),,1)-_xlfn.XLOOKUP(AX20,Depths,_xlfn.XLOOKUP($G20,Structures,StructureDamages),,-1))/(MIN(IF(Depths&gt;AX20,Depths))-MAX(IF(Depths&lt;AX20,Depths))))</f>
        <v>0.65703999999998441</v>
      </c>
      <c r="BJ175" s="87" cm="1">
        <f t="array" ref="BJ175">IF(AY20="no inundation",0,_xlfn.XLOOKUP(AY20,Depths,_xlfn.XLOOKUP($G20,Structures,StructureDamages),,-1)+(AY20-MAX(IF(Depths&lt;AY20,Depths)))*(_xlfn.XLOOKUP(AY20,Depths,_xlfn.XLOOKUP($G20,Structures,StructureDamages),,1)-_xlfn.XLOOKUP(AY20,Depths,_xlfn.XLOOKUP($G20,Structures,StructureDamages),,-1))/(MIN(IF(Depths&gt;AY20,Depths))-MAX(IF(Depths&lt;AY20,Depths))))</f>
        <v>0.78601999999998684</v>
      </c>
      <c r="BK175" s="87" cm="1">
        <f t="array" ref="BK175">IF(AZ20="no inundation",0,_xlfn.XLOOKUP(AZ20,Depths,_xlfn.XLOOKUP($G20,Structures,StructureDamages),,-1)+(AZ20-MAX(IF(Depths&lt;AZ20,Depths)))*(_xlfn.XLOOKUP(AZ20,Depths,_xlfn.XLOOKUP($G20,Structures,StructureDamages),,1)-_xlfn.XLOOKUP(AZ20,Depths,_xlfn.XLOOKUP($G20,Structures,StructureDamages),,-1))/(MIN(IF(Depths&gt;AZ20,Depths))-MAX(IF(Depths&lt;AZ20,Depths))))</f>
        <v>0.88593999999999051</v>
      </c>
      <c r="BL175" s="87" cm="1">
        <f t="array" ref="BL175">IF(BA20="no inundation",0,_xlfn.XLOOKUP(BA20,Depths,_xlfn.XLOOKUP($G20,Structures,StructureDamages),,-1)+(BA20-MAX(IF(Depths&lt;BA20,Depths)))*(_xlfn.XLOOKUP(BA20,Depths,_xlfn.XLOOKUP($G20,Structures,StructureDamages),,1)-_xlfn.XLOOKUP(BA20,Depths,_xlfn.XLOOKUP($G20,Structures,StructureDamages),,-1))/(MIN(IF(Depths&gt;BA20,Depths))-MAX(IF(Depths&lt;BA20,Depths))))</f>
        <v>0.94503999999999544</v>
      </c>
      <c r="BM175" s="87" cm="1">
        <f t="array" ref="BM175">IF(BB20="no inundation",0,_xlfn.XLOOKUP(BB20,Depths,_xlfn.XLOOKUP($G20,Structures,StructureDamages),,-1)+(BB20-MAX(IF(Depths&lt;BB20,Depths)))*(_xlfn.XLOOKUP(BB20,Depths,_xlfn.XLOOKUP($G20,Structures,StructureDamages),,1)-_xlfn.XLOOKUP(BB20,Depths,_xlfn.XLOOKUP($G20,Structures,StructureDamages),,-1))/(MIN(IF(Depths&gt;BB20,Depths))-MAX(IF(Depths&lt;BB20,Depths))))</f>
        <v>0.98021999999999665</v>
      </c>
      <c r="BN175" s="157" cm="1">
        <f t="array" ref="BN175">IF(BC20="no inundation",0,_xlfn.XLOOKUP(BC20,Depths,_xlfn.XLOOKUP($G20,Structures,StructureDamages),,-1)+(BC20-MAX(IF(Depths&lt;BC20,Depths)))*(_xlfn.XLOOKUP(BC20,Depths,_xlfn.XLOOKUP($G20,Structures,StructureDamages),,1)-_xlfn.XLOOKUP(BC20,Depths,_xlfn.XLOOKUP($G20,Structures,StructureDamages),,-1))/(MIN(IF(Depths&gt;BC20,Depths))-MAX(IF(Depths&lt;BC20,Depths))))</f>
        <v>0.99695999999999907</v>
      </c>
      <c r="BO175" s="167"/>
      <c r="BP175" s="166" cm="1">
        <f t="array" ref="BP175">IF(AT20="no inundation",0,_xlfn.XLOOKUP(AT20,Depths,_xlfn.XLOOKUP($G20,Structures,ContentDamages),,-1)+(AT20-MAX(IF(Depths&lt;AT20,Depths)))*(_xlfn.XLOOKUP(AT20,Depths,_xlfn.XLOOKUP($G20,Structures,ContentDamages),,1)-_xlfn.XLOOKUP(AT20,Depths,_xlfn.XLOOKUP($G20,Structures,ContentDamages),,-1))/(MIN(IF(Depths&gt;AT20,Depths))-MAX(IF(Depths&lt;AT20,Depths))))</f>
        <v>0</v>
      </c>
      <c r="BQ175" s="87" cm="1">
        <f t="array" ref="BQ175">IF(AU20="no inundation",0,_xlfn.XLOOKUP(AU20,Depths,_xlfn.XLOOKUP($G20,Structures,ContentDamages),,-1)+(AU20-MAX(IF(Depths&lt;AU20,Depths)))*(_xlfn.XLOOKUP(AU20,Depths,_xlfn.XLOOKUP($G20,Structures,ContentDamages),,1)-_xlfn.XLOOKUP(AU20,Depths,_xlfn.XLOOKUP($G20,Structures,ContentDamages),,-1))/(MIN(IF(Depths&gt;AU20,Depths))-MAX(IF(Depths&lt;AU20,Depths))))</f>
        <v>0</v>
      </c>
      <c r="BR175" s="87" cm="1">
        <f t="array" ref="BR175">IF(AV20="no inundation",0,_xlfn.XLOOKUP(AV20,Depths,_xlfn.XLOOKUP($G20,Structures,ContentDamages),,-1)+(AV20-MAX(IF(Depths&lt;AV20,Depths)))*(_xlfn.XLOOKUP(AV20,Depths,_xlfn.XLOOKUP($G20,Structures,ContentDamages),,1)-_xlfn.XLOOKUP(AV20,Depths,_xlfn.XLOOKUP($G20,Structures,ContentDamages),,-1))/(MIN(IF(Depths&gt;AV20,Depths))-MAX(IF(Depths&lt;AV20,Depths))))</f>
        <v>0</v>
      </c>
      <c r="BS175" s="87" cm="1">
        <f t="array" ref="BS175">IF(AW20="no inundation",0,_xlfn.XLOOKUP(AW20,Depths,_xlfn.XLOOKUP($G20,Structures,ContentDamages),,-1)+(AW20-MAX(IF(Depths&lt;AW20,Depths)))*(_xlfn.XLOOKUP(AW20,Depths,_xlfn.XLOOKUP($G20,Structures,ContentDamages),,1)-_xlfn.XLOOKUP(AW20,Depths,_xlfn.XLOOKUP($G20,Structures,ContentDamages),,-1))/(MIN(IF(Depths&gt;AW20,Depths))-MAX(IF(Depths&lt;AW20,Depths))))</f>
        <v>0</v>
      </c>
      <c r="BT175" s="87" cm="1">
        <f t="array" ref="BT175">IF(AX20="no inundation",0,_xlfn.XLOOKUP(AX20,Depths,_xlfn.XLOOKUP($G20,Structures,ContentDamages),,-1)+(AX20-MAX(IF(Depths&lt;AX20,Depths)))*(_xlfn.XLOOKUP(AX20,Depths,_xlfn.XLOOKUP($G20,Structures,ContentDamages),,1)-_xlfn.XLOOKUP(AX20,Depths,_xlfn.XLOOKUP($G20,Structures,ContentDamages),,-1))/(MIN(IF(Depths&gt;AX20,Depths))-MAX(IF(Depths&lt;AX20,Depths))))</f>
        <v>0</v>
      </c>
      <c r="BU175" s="87" cm="1">
        <f t="array" ref="BU175">IF(AY20="no inundation",0,_xlfn.XLOOKUP(AY20,Depths,_xlfn.XLOOKUP($G20,Structures,ContentDamages),,-1)+(AY20-MAX(IF(Depths&lt;AY20,Depths)))*(_xlfn.XLOOKUP(AY20,Depths,_xlfn.XLOOKUP($G20,Structures,ContentDamages),,1)-_xlfn.XLOOKUP(AY20,Depths,_xlfn.XLOOKUP($G20,Structures,ContentDamages),,-1))/(MIN(IF(Depths&gt;AY20,Depths))-MAX(IF(Depths&lt;AY20,Depths))))</f>
        <v>0</v>
      </c>
      <c r="BV175" s="87" cm="1">
        <f t="array" ref="BV175">IF(AZ20="no inundation",0,_xlfn.XLOOKUP(AZ20,Depths,_xlfn.XLOOKUP($G20,Structures,ContentDamages),,-1)+(AZ20-MAX(IF(Depths&lt;AZ20,Depths)))*(_xlfn.XLOOKUP(AZ20,Depths,_xlfn.XLOOKUP($G20,Structures,ContentDamages),,1)-_xlfn.XLOOKUP(AZ20,Depths,_xlfn.XLOOKUP($G20,Structures,ContentDamages),,-1))/(MIN(IF(Depths&gt;AZ20,Depths))-MAX(IF(Depths&lt;AZ20,Depths))))</f>
        <v>0</v>
      </c>
      <c r="BW175" s="87" cm="1">
        <f t="array" ref="BW175">IF(BA20="no inundation",0,_xlfn.XLOOKUP(BA20,Depths,_xlfn.XLOOKUP($G20,Structures,ContentDamages),,-1)+(BA20-MAX(IF(Depths&lt;BA20,Depths)))*(_xlfn.XLOOKUP(BA20,Depths,_xlfn.XLOOKUP($G20,Structures,ContentDamages),,1)-_xlfn.XLOOKUP(BA20,Depths,_xlfn.XLOOKUP($G20,Structures,ContentDamages),,-1))/(MIN(IF(Depths&gt;BA20,Depths))-MAX(IF(Depths&lt;BA20,Depths))))</f>
        <v>0</v>
      </c>
      <c r="BX175" s="87" cm="1">
        <f t="array" ref="BX175">IF(BB20="no inundation",0,_xlfn.XLOOKUP(BB20,Depths,_xlfn.XLOOKUP($G20,Structures,ContentDamages),,-1)+(BB20-MAX(IF(Depths&lt;BB20,Depths)))*(_xlfn.XLOOKUP(BB20,Depths,_xlfn.XLOOKUP($G20,Structures,ContentDamages),,1)-_xlfn.XLOOKUP(BB20,Depths,_xlfn.XLOOKUP($G20,Structures,ContentDamages),,-1))/(MIN(IF(Depths&gt;BB20,Depths))-MAX(IF(Depths&lt;BB20,Depths))))</f>
        <v>0</v>
      </c>
      <c r="BY175" s="157" cm="1">
        <f t="array" ref="BY175">IF(BC20="no inundation",0,_xlfn.XLOOKUP(BC20,Depths,_xlfn.XLOOKUP($G20,Structures,ContentDamages),,-1)+(BC20-MAX(IF(Depths&lt;BC20,Depths)))*(_xlfn.XLOOKUP(BC20,Depths,_xlfn.XLOOKUP($G20,Structures,ContentDamages),,1)-_xlfn.XLOOKUP(BC20,Depths,_xlfn.XLOOKUP($G20,Structures,ContentDamages),,-1))/(MIN(IF(Depths&gt;BC20,Depths))-MAX(IF(Depths&lt;BC20,Depths))))</f>
        <v>0</v>
      </c>
    </row>
    <row r="176" spans="5:91" x14ac:dyDescent="0.35">
      <c r="U176" s="2"/>
      <c r="W176" s="144"/>
      <c r="AI176" s="2"/>
      <c r="AJ176" s="2"/>
      <c r="AK176" s="2"/>
      <c r="AL176" s="2"/>
      <c r="AM176" s="2"/>
      <c r="AN176" s="2"/>
      <c r="AO176" s="2"/>
      <c r="AP176" s="2"/>
      <c r="AQ176" s="2"/>
      <c r="AR176" s="2"/>
      <c r="AS176" s="2"/>
      <c r="BC176" s="166" t="str">
        <f t="shared" si="195"/>
        <v>None</v>
      </c>
      <c r="BD176" s="157"/>
      <c r="BE176" s="166" t="e" cm="1">
        <f t="array" ref="BE176">IF(AT21="no inundation",0,_xlfn.XLOOKUP(AT21,Depths,_xlfn.XLOOKUP($G21,Structures,StructureDamages),,-1)+(AT21-MAX(IF(Depths&lt;AT21,Depths)))*(_xlfn.XLOOKUP(AT21,Depths,_xlfn.XLOOKUP($G21,Structures,StructureDamages),,1)-_xlfn.XLOOKUP(AT21,Depths,_xlfn.XLOOKUP($G21,Structures,StructureDamages),,-1))/(MIN(IF(Depths&gt;AT21,Depths))-MAX(IF(Depths&lt;AT21,Depths))))</f>
        <v>#N/A</v>
      </c>
      <c r="BF176" s="87" t="e" cm="1">
        <f t="array" ref="BF176">IF(AU21="no inundation",0,_xlfn.XLOOKUP(AU21,Depths,_xlfn.XLOOKUP($G21,Structures,StructureDamages),,-1)+(AU21-MAX(IF(Depths&lt;AU21,Depths)))*(_xlfn.XLOOKUP(AU21,Depths,_xlfn.XLOOKUP($G21,Structures,StructureDamages),,1)-_xlfn.XLOOKUP(AU21,Depths,_xlfn.XLOOKUP($G21,Structures,StructureDamages),,-1))/(MIN(IF(Depths&gt;AU21,Depths))-MAX(IF(Depths&lt;AU21,Depths))))</f>
        <v>#N/A</v>
      </c>
      <c r="BG176" s="87" t="e" cm="1">
        <f t="array" ref="BG176">IF(AV21="no inundation",0,_xlfn.XLOOKUP(AV21,Depths,_xlfn.XLOOKUP($G21,Structures,StructureDamages),,-1)+(AV21-MAX(IF(Depths&lt;AV21,Depths)))*(_xlfn.XLOOKUP(AV21,Depths,_xlfn.XLOOKUP($G21,Structures,StructureDamages),,1)-_xlfn.XLOOKUP(AV21,Depths,_xlfn.XLOOKUP($G21,Structures,StructureDamages),,-1))/(MIN(IF(Depths&gt;AV21,Depths))-MAX(IF(Depths&lt;AV21,Depths))))</f>
        <v>#N/A</v>
      </c>
      <c r="BH176" s="87" t="e" cm="1">
        <f t="array" ref="BH176">IF(AW21="no inundation",0,_xlfn.XLOOKUP(AW21,Depths,_xlfn.XLOOKUP($G21,Structures,StructureDamages),,-1)+(AW21-MAX(IF(Depths&lt;AW21,Depths)))*(_xlfn.XLOOKUP(AW21,Depths,_xlfn.XLOOKUP($G21,Structures,StructureDamages),,1)-_xlfn.XLOOKUP(AW21,Depths,_xlfn.XLOOKUP($G21,Structures,StructureDamages),,-1))/(MIN(IF(Depths&gt;AW21,Depths))-MAX(IF(Depths&lt;AW21,Depths))))</f>
        <v>#N/A</v>
      </c>
      <c r="BI176" s="87" t="e" cm="1">
        <f t="array" ref="BI176">IF(AX21="no inundation",0,_xlfn.XLOOKUP(AX21,Depths,_xlfn.XLOOKUP($G21,Structures,StructureDamages),,-1)+(AX21-MAX(IF(Depths&lt;AX21,Depths)))*(_xlfn.XLOOKUP(AX21,Depths,_xlfn.XLOOKUP($G21,Structures,StructureDamages),,1)-_xlfn.XLOOKUP(AX21,Depths,_xlfn.XLOOKUP($G21,Structures,StructureDamages),,-1))/(MIN(IF(Depths&gt;AX21,Depths))-MAX(IF(Depths&lt;AX21,Depths))))</f>
        <v>#N/A</v>
      </c>
      <c r="BJ176" s="87" t="e" cm="1">
        <f t="array" ref="BJ176">IF(AY21="no inundation",0,_xlfn.XLOOKUP(AY21,Depths,_xlfn.XLOOKUP($G21,Structures,StructureDamages),,-1)+(AY21-MAX(IF(Depths&lt;AY21,Depths)))*(_xlfn.XLOOKUP(AY21,Depths,_xlfn.XLOOKUP($G21,Structures,StructureDamages),,1)-_xlfn.XLOOKUP(AY21,Depths,_xlfn.XLOOKUP($G21,Structures,StructureDamages),,-1))/(MIN(IF(Depths&gt;AY21,Depths))-MAX(IF(Depths&lt;AY21,Depths))))</f>
        <v>#N/A</v>
      </c>
      <c r="BK176" s="87" t="e" cm="1">
        <f t="array" ref="BK176">IF(AZ21="no inundation",0,_xlfn.XLOOKUP(AZ21,Depths,_xlfn.XLOOKUP($G21,Structures,StructureDamages),,-1)+(AZ21-MAX(IF(Depths&lt;AZ21,Depths)))*(_xlfn.XLOOKUP(AZ21,Depths,_xlfn.XLOOKUP($G21,Structures,StructureDamages),,1)-_xlfn.XLOOKUP(AZ21,Depths,_xlfn.XLOOKUP($G21,Structures,StructureDamages),,-1))/(MIN(IF(Depths&gt;AZ21,Depths))-MAX(IF(Depths&lt;AZ21,Depths))))</f>
        <v>#N/A</v>
      </c>
      <c r="BL176" s="87" t="e" cm="1">
        <f t="array" ref="BL176">IF(BA21="no inundation",0,_xlfn.XLOOKUP(BA21,Depths,_xlfn.XLOOKUP($G21,Structures,StructureDamages),,-1)+(BA21-MAX(IF(Depths&lt;BA21,Depths)))*(_xlfn.XLOOKUP(BA21,Depths,_xlfn.XLOOKUP($G21,Structures,StructureDamages),,1)-_xlfn.XLOOKUP(BA21,Depths,_xlfn.XLOOKUP($G21,Structures,StructureDamages),,-1))/(MIN(IF(Depths&gt;BA21,Depths))-MAX(IF(Depths&lt;BA21,Depths))))</f>
        <v>#N/A</v>
      </c>
      <c r="BM176" s="87" t="e" cm="1">
        <f t="array" ref="BM176">IF(BB21="no inundation",0,_xlfn.XLOOKUP(BB21,Depths,_xlfn.XLOOKUP($G21,Structures,StructureDamages),,-1)+(BB21-MAX(IF(Depths&lt;BB21,Depths)))*(_xlfn.XLOOKUP(BB21,Depths,_xlfn.XLOOKUP($G21,Structures,StructureDamages),,1)-_xlfn.XLOOKUP(BB21,Depths,_xlfn.XLOOKUP($G21,Structures,StructureDamages),,-1))/(MIN(IF(Depths&gt;BB21,Depths))-MAX(IF(Depths&lt;BB21,Depths))))</f>
        <v>#N/A</v>
      </c>
      <c r="BN176" s="157" t="e" cm="1">
        <f t="array" ref="BN176">IF(BC21="no inundation",0,_xlfn.XLOOKUP(BC21,Depths,_xlfn.XLOOKUP($G21,Structures,StructureDamages),,-1)+(BC21-MAX(IF(Depths&lt;BC21,Depths)))*(_xlfn.XLOOKUP(BC21,Depths,_xlfn.XLOOKUP($G21,Structures,StructureDamages),,1)-_xlfn.XLOOKUP(BC21,Depths,_xlfn.XLOOKUP($G21,Structures,StructureDamages),,-1))/(MIN(IF(Depths&gt;BC21,Depths))-MAX(IF(Depths&lt;BC21,Depths))))</f>
        <v>#N/A</v>
      </c>
      <c r="BO176" s="167"/>
      <c r="BP176" s="166" t="e" cm="1">
        <f t="array" ref="BP176">IF(AT21="no inundation",0,_xlfn.XLOOKUP(AT21,Depths,_xlfn.XLOOKUP($G21,Structures,ContentDamages),,-1)+(AT21-MAX(IF(Depths&lt;AT21,Depths)))*(_xlfn.XLOOKUP(AT21,Depths,_xlfn.XLOOKUP($G21,Structures,ContentDamages),,1)-_xlfn.XLOOKUP(AT21,Depths,_xlfn.XLOOKUP($G21,Structures,ContentDamages),,-1))/(MIN(IF(Depths&gt;AT21,Depths))-MAX(IF(Depths&lt;AT21,Depths))))</f>
        <v>#N/A</v>
      </c>
      <c r="BQ176" s="87" t="e" cm="1">
        <f t="array" ref="BQ176">IF(AU21="no inundation",0,_xlfn.XLOOKUP(AU21,Depths,_xlfn.XLOOKUP($G21,Structures,ContentDamages),,-1)+(AU21-MAX(IF(Depths&lt;AU21,Depths)))*(_xlfn.XLOOKUP(AU21,Depths,_xlfn.XLOOKUP($G21,Structures,ContentDamages),,1)-_xlfn.XLOOKUP(AU21,Depths,_xlfn.XLOOKUP($G21,Structures,ContentDamages),,-1))/(MIN(IF(Depths&gt;AU21,Depths))-MAX(IF(Depths&lt;AU21,Depths))))</f>
        <v>#N/A</v>
      </c>
      <c r="BR176" s="87" t="e" cm="1">
        <f t="array" ref="BR176">IF(AV21="no inundation",0,_xlfn.XLOOKUP(AV21,Depths,_xlfn.XLOOKUP($G21,Structures,ContentDamages),,-1)+(AV21-MAX(IF(Depths&lt;AV21,Depths)))*(_xlfn.XLOOKUP(AV21,Depths,_xlfn.XLOOKUP($G21,Structures,ContentDamages),,1)-_xlfn.XLOOKUP(AV21,Depths,_xlfn.XLOOKUP($G21,Structures,ContentDamages),,-1))/(MIN(IF(Depths&gt;AV21,Depths))-MAX(IF(Depths&lt;AV21,Depths))))</f>
        <v>#N/A</v>
      </c>
      <c r="BS176" s="87" t="e" cm="1">
        <f t="array" ref="BS176">IF(AW21="no inundation",0,_xlfn.XLOOKUP(AW21,Depths,_xlfn.XLOOKUP($G21,Structures,ContentDamages),,-1)+(AW21-MAX(IF(Depths&lt;AW21,Depths)))*(_xlfn.XLOOKUP(AW21,Depths,_xlfn.XLOOKUP($G21,Structures,ContentDamages),,1)-_xlfn.XLOOKUP(AW21,Depths,_xlfn.XLOOKUP($G21,Structures,ContentDamages),,-1))/(MIN(IF(Depths&gt;AW21,Depths))-MAX(IF(Depths&lt;AW21,Depths))))</f>
        <v>#N/A</v>
      </c>
      <c r="BT176" s="87" t="e" cm="1">
        <f t="array" ref="BT176">IF(AX21="no inundation",0,_xlfn.XLOOKUP(AX21,Depths,_xlfn.XLOOKUP($G21,Structures,ContentDamages),,-1)+(AX21-MAX(IF(Depths&lt;AX21,Depths)))*(_xlfn.XLOOKUP(AX21,Depths,_xlfn.XLOOKUP($G21,Structures,ContentDamages),,1)-_xlfn.XLOOKUP(AX21,Depths,_xlfn.XLOOKUP($G21,Structures,ContentDamages),,-1))/(MIN(IF(Depths&gt;AX21,Depths))-MAX(IF(Depths&lt;AX21,Depths))))</f>
        <v>#N/A</v>
      </c>
      <c r="BU176" s="87" t="e" cm="1">
        <f t="array" ref="BU176">IF(AY21="no inundation",0,_xlfn.XLOOKUP(AY21,Depths,_xlfn.XLOOKUP($G21,Structures,ContentDamages),,-1)+(AY21-MAX(IF(Depths&lt;AY21,Depths)))*(_xlfn.XLOOKUP(AY21,Depths,_xlfn.XLOOKUP($G21,Structures,ContentDamages),,1)-_xlfn.XLOOKUP(AY21,Depths,_xlfn.XLOOKUP($G21,Structures,ContentDamages),,-1))/(MIN(IF(Depths&gt;AY21,Depths))-MAX(IF(Depths&lt;AY21,Depths))))</f>
        <v>#N/A</v>
      </c>
      <c r="BV176" s="87" t="e" cm="1">
        <f t="array" ref="BV176">IF(AZ21="no inundation",0,_xlfn.XLOOKUP(AZ21,Depths,_xlfn.XLOOKUP($G21,Structures,ContentDamages),,-1)+(AZ21-MAX(IF(Depths&lt;AZ21,Depths)))*(_xlfn.XLOOKUP(AZ21,Depths,_xlfn.XLOOKUP($G21,Structures,ContentDamages),,1)-_xlfn.XLOOKUP(AZ21,Depths,_xlfn.XLOOKUP($G21,Structures,ContentDamages),,-1))/(MIN(IF(Depths&gt;AZ21,Depths))-MAX(IF(Depths&lt;AZ21,Depths))))</f>
        <v>#N/A</v>
      </c>
      <c r="BW176" s="87" t="e" cm="1">
        <f t="array" ref="BW176">IF(BA21="no inundation",0,_xlfn.XLOOKUP(BA21,Depths,_xlfn.XLOOKUP($G21,Structures,ContentDamages),,-1)+(BA21-MAX(IF(Depths&lt;BA21,Depths)))*(_xlfn.XLOOKUP(BA21,Depths,_xlfn.XLOOKUP($G21,Structures,ContentDamages),,1)-_xlfn.XLOOKUP(BA21,Depths,_xlfn.XLOOKUP($G21,Structures,ContentDamages),,-1))/(MIN(IF(Depths&gt;BA21,Depths))-MAX(IF(Depths&lt;BA21,Depths))))</f>
        <v>#N/A</v>
      </c>
      <c r="BX176" s="87" t="e" cm="1">
        <f t="array" ref="BX176">IF(BB21="no inundation",0,_xlfn.XLOOKUP(BB21,Depths,_xlfn.XLOOKUP($G21,Structures,ContentDamages),,-1)+(BB21-MAX(IF(Depths&lt;BB21,Depths)))*(_xlfn.XLOOKUP(BB21,Depths,_xlfn.XLOOKUP($G21,Structures,ContentDamages),,1)-_xlfn.XLOOKUP(BB21,Depths,_xlfn.XLOOKUP($G21,Structures,ContentDamages),,-1))/(MIN(IF(Depths&gt;BB21,Depths))-MAX(IF(Depths&lt;BB21,Depths))))</f>
        <v>#N/A</v>
      </c>
      <c r="BY176" s="157" t="e" cm="1">
        <f t="array" ref="BY176">IF(BC21="no inundation",0,_xlfn.XLOOKUP(BC21,Depths,_xlfn.XLOOKUP($G21,Structures,ContentDamages),,-1)+(BC21-MAX(IF(Depths&lt;BC21,Depths)))*(_xlfn.XLOOKUP(BC21,Depths,_xlfn.XLOOKUP($G21,Structures,ContentDamages),,1)-_xlfn.XLOOKUP(BC21,Depths,_xlfn.XLOOKUP($G21,Structures,ContentDamages),,-1))/(MIN(IF(Depths&gt;BC21,Depths))-MAX(IF(Depths&lt;BC21,Depths))))</f>
        <v>#N/A</v>
      </c>
    </row>
    <row r="177" spans="21:77" x14ac:dyDescent="0.35">
      <c r="U177" s="2"/>
      <c r="W177" s="144"/>
      <c r="AI177" s="2"/>
      <c r="AJ177" s="2"/>
      <c r="AK177" s="2"/>
      <c r="AL177" s="2"/>
      <c r="AM177" s="2"/>
      <c r="AN177" s="2"/>
      <c r="AO177" s="2"/>
      <c r="AP177" s="2"/>
      <c r="AQ177" s="2"/>
      <c r="AR177" s="2"/>
      <c r="AS177" s="2"/>
      <c r="BC177" s="166" t="str">
        <f t="shared" si="195"/>
        <v>None</v>
      </c>
      <c r="BD177" s="157"/>
      <c r="BE177" s="166" t="e" cm="1">
        <f t="array" ref="BE177">IF(AT22="no inundation",0,_xlfn.XLOOKUP(AT22,Depths,_xlfn.XLOOKUP($G22,Structures,StructureDamages),,-1)+(AT22-MAX(IF(Depths&lt;AT22,Depths)))*(_xlfn.XLOOKUP(AT22,Depths,_xlfn.XLOOKUP($G22,Structures,StructureDamages),,1)-_xlfn.XLOOKUP(AT22,Depths,_xlfn.XLOOKUP($G22,Structures,StructureDamages),,-1))/(MIN(IF(Depths&gt;AT22,Depths))-MAX(IF(Depths&lt;AT22,Depths))))</f>
        <v>#N/A</v>
      </c>
      <c r="BF177" s="87" t="e" cm="1">
        <f t="array" ref="BF177">IF(AU22="no inundation",0,_xlfn.XLOOKUP(AU22,Depths,_xlfn.XLOOKUP($G22,Structures,StructureDamages),,-1)+(AU22-MAX(IF(Depths&lt;AU22,Depths)))*(_xlfn.XLOOKUP(AU22,Depths,_xlfn.XLOOKUP($G22,Structures,StructureDamages),,1)-_xlfn.XLOOKUP(AU22,Depths,_xlfn.XLOOKUP($G22,Structures,StructureDamages),,-1))/(MIN(IF(Depths&gt;AU22,Depths))-MAX(IF(Depths&lt;AU22,Depths))))</f>
        <v>#N/A</v>
      </c>
      <c r="BG177" s="87" t="e" cm="1">
        <f t="array" ref="BG177">IF(AV22="no inundation",0,_xlfn.XLOOKUP(AV22,Depths,_xlfn.XLOOKUP($G22,Structures,StructureDamages),,-1)+(AV22-MAX(IF(Depths&lt;AV22,Depths)))*(_xlfn.XLOOKUP(AV22,Depths,_xlfn.XLOOKUP($G22,Structures,StructureDamages),,1)-_xlfn.XLOOKUP(AV22,Depths,_xlfn.XLOOKUP($G22,Structures,StructureDamages),,-1))/(MIN(IF(Depths&gt;AV22,Depths))-MAX(IF(Depths&lt;AV22,Depths))))</f>
        <v>#N/A</v>
      </c>
      <c r="BH177" s="87" t="e" cm="1">
        <f t="array" ref="BH177">IF(AW22="no inundation",0,_xlfn.XLOOKUP(AW22,Depths,_xlfn.XLOOKUP($G22,Structures,StructureDamages),,-1)+(AW22-MAX(IF(Depths&lt;AW22,Depths)))*(_xlfn.XLOOKUP(AW22,Depths,_xlfn.XLOOKUP($G22,Structures,StructureDamages),,1)-_xlfn.XLOOKUP(AW22,Depths,_xlfn.XLOOKUP($G22,Structures,StructureDamages),,-1))/(MIN(IF(Depths&gt;AW22,Depths))-MAX(IF(Depths&lt;AW22,Depths))))</f>
        <v>#N/A</v>
      </c>
      <c r="BI177" s="87" t="e" cm="1">
        <f t="array" ref="BI177">IF(AX22="no inundation",0,_xlfn.XLOOKUP(AX22,Depths,_xlfn.XLOOKUP($G22,Structures,StructureDamages),,-1)+(AX22-MAX(IF(Depths&lt;AX22,Depths)))*(_xlfn.XLOOKUP(AX22,Depths,_xlfn.XLOOKUP($G22,Structures,StructureDamages),,1)-_xlfn.XLOOKUP(AX22,Depths,_xlfn.XLOOKUP($G22,Structures,StructureDamages),,-1))/(MIN(IF(Depths&gt;AX22,Depths))-MAX(IF(Depths&lt;AX22,Depths))))</f>
        <v>#N/A</v>
      </c>
      <c r="BJ177" s="87" t="e" cm="1">
        <f t="array" ref="BJ177">IF(AY22="no inundation",0,_xlfn.XLOOKUP(AY22,Depths,_xlfn.XLOOKUP($G22,Structures,StructureDamages),,-1)+(AY22-MAX(IF(Depths&lt;AY22,Depths)))*(_xlfn.XLOOKUP(AY22,Depths,_xlfn.XLOOKUP($G22,Structures,StructureDamages),,1)-_xlfn.XLOOKUP(AY22,Depths,_xlfn.XLOOKUP($G22,Structures,StructureDamages),,-1))/(MIN(IF(Depths&gt;AY22,Depths))-MAX(IF(Depths&lt;AY22,Depths))))</f>
        <v>#N/A</v>
      </c>
      <c r="BK177" s="87" t="e" cm="1">
        <f t="array" ref="BK177">IF(AZ22="no inundation",0,_xlfn.XLOOKUP(AZ22,Depths,_xlfn.XLOOKUP($G22,Structures,StructureDamages),,-1)+(AZ22-MAX(IF(Depths&lt;AZ22,Depths)))*(_xlfn.XLOOKUP(AZ22,Depths,_xlfn.XLOOKUP($G22,Structures,StructureDamages),,1)-_xlfn.XLOOKUP(AZ22,Depths,_xlfn.XLOOKUP($G22,Structures,StructureDamages),,-1))/(MIN(IF(Depths&gt;AZ22,Depths))-MAX(IF(Depths&lt;AZ22,Depths))))</f>
        <v>#N/A</v>
      </c>
      <c r="BL177" s="87" t="e" cm="1">
        <f t="array" ref="BL177">IF(BA22="no inundation",0,_xlfn.XLOOKUP(BA22,Depths,_xlfn.XLOOKUP($G22,Structures,StructureDamages),,-1)+(BA22-MAX(IF(Depths&lt;BA22,Depths)))*(_xlfn.XLOOKUP(BA22,Depths,_xlfn.XLOOKUP($G22,Structures,StructureDamages),,1)-_xlfn.XLOOKUP(BA22,Depths,_xlfn.XLOOKUP($G22,Structures,StructureDamages),,-1))/(MIN(IF(Depths&gt;BA22,Depths))-MAX(IF(Depths&lt;BA22,Depths))))</f>
        <v>#N/A</v>
      </c>
      <c r="BM177" s="87" t="e" cm="1">
        <f t="array" ref="BM177">IF(BB22="no inundation",0,_xlfn.XLOOKUP(BB22,Depths,_xlfn.XLOOKUP($G22,Structures,StructureDamages),,-1)+(BB22-MAX(IF(Depths&lt;BB22,Depths)))*(_xlfn.XLOOKUP(BB22,Depths,_xlfn.XLOOKUP($G22,Structures,StructureDamages),,1)-_xlfn.XLOOKUP(BB22,Depths,_xlfn.XLOOKUP($G22,Structures,StructureDamages),,-1))/(MIN(IF(Depths&gt;BB22,Depths))-MAX(IF(Depths&lt;BB22,Depths))))</f>
        <v>#N/A</v>
      </c>
      <c r="BN177" s="157" t="e" cm="1">
        <f t="array" ref="BN177">IF(BC22="no inundation",0,_xlfn.XLOOKUP(BC22,Depths,_xlfn.XLOOKUP($G22,Structures,StructureDamages),,-1)+(BC22-MAX(IF(Depths&lt;BC22,Depths)))*(_xlfn.XLOOKUP(BC22,Depths,_xlfn.XLOOKUP($G22,Structures,StructureDamages),,1)-_xlfn.XLOOKUP(BC22,Depths,_xlfn.XLOOKUP($G22,Structures,StructureDamages),,-1))/(MIN(IF(Depths&gt;BC22,Depths))-MAX(IF(Depths&lt;BC22,Depths))))</f>
        <v>#N/A</v>
      </c>
      <c r="BO177" s="167"/>
      <c r="BP177" s="166" t="e" cm="1">
        <f t="array" ref="BP177">IF(AT22="no inundation",0,_xlfn.XLOOKUP(AT22,Depths,_xlfn.XLOOKUP($G22,Structures,ContentDamages),,-1)+(AT22-MAX(IF(Depths&lt;AT22,Depths)))*(_xlfn.XLOOKUP(AT22,Depths,_xlfn.XLOOKUP($G22,Structures,ContentDamages),,1)-_xlfn.XLOOKUP(AT22,Depths,_xlfn.XLOOKUP($G22,Structures,ContentDamages),,-1))/(MIN(IF(Depths&gt;AT22,Depths))-MAX(IF(Depths&lt;AT22,Depths))))</f>
        <v>#N/A</v>
      </c>
      <c r="BQ177" s="87" t="e" cm="1">
        <f t="array" ref="BQ177">IF(AU22="no inundation",0,_xlfn.XLOOKUP(AU22,Depths,_xlfn.XLOOKUP($G22,Structures,ContentDamages),,-1)+(AU22-MAX(IF(Depths&lt;AU22,Depths)))*(_xlfn.XLOOKUP(AU22,Depths,_xlfn.XLOOKUP($G22,Structures,ContentDamages),,1)-_xlfn.XLOOKUP(AU22,Depths,_xlfn.XLOOKUP($G22,Structures,ContentDamages),,-1))/(MIN(IF(Depths&gt;AU22,Depths))-MAX(IF(Depths&lt;AU22,Depths))))</f>
        <v>#N/A</v>
      </c>
      <c r="BR177" s="87" t="e" cm="1">
        <f t="array" ref="BR177">IF(AV22="no inundation",0,_xlfn.XLOOKUP(AV22,Depths,_xlfn.XLOOKUP($G22,Structures,ContentDamages),,-1)+(AV22-MAX(IF(Depths&lt;AV22,Depths)))*(_xlfn.XLOOKUP(AV22,Depths,_xlfn.XLOOKUP($G22,Structures,ContentDamages),,1)-_xlfn.XLOOKUP(AV22,Depths,_xlfn.XLOOKUP($G22,Structures,ContentDamages),,-1))/(MIN(IF(Depths&gt;AV22,Depths))-MAX(IF(Depths&lt;AV22,Depths))))</f>
        <v>#N/A</v>
      </c>
      <c r="BS177" s="87" t="e" cm="1">
        <f t="array" ref="BS177">IF(AW22="no inundation",0,_xlfn.XLOOKUP(AW22,Depths,_xlfn.XLOOKUP($G22,Structures,ContentDamages),,-1)+(AW22-MAX(IF(Depths&lt;AW22,Depths)))*(_xlfn.XLOOKUP(AW22,Depths,_xlfn.XLOOKUP($G22,Structures,ContentDamages),,1)-_xlfn.XLOOKUP(AW22,Depths,_xlfn.XLOOKUP($G22,Structures,ContentDamages),,-1))/(MIN(IF(Depths&gt;AW22,Depths))-MAX(IF(Depths&lt;AW22,Depths))))</f>
        <v>#N/A</v>
      </c>
      <c r="BT177" s="87" t="e" cm="1">
        <f t="array" ref="BT177">IF(AX22="no inundation",0,_xlfn.XLOOKUP(AX22,Depths,_xlfn.XLOOKUP($G22,Structures,ContentDamages),,-1)+(AX22-MAX(IF(Depths&lt;AX22,Depths)))*(_xlfn.XLOOKUP(AX22,Depths,_xlfn.XLOOKUP($G22,Structures,ContentDamages),,1)-_xlfn.XLOOKUP(AX22,Depths,_xlfn.XLOOKUP($G22,Structures,ContentDamages),,-1))/(MIN(IF(Depths&gt;AX22,Depths))-MAX(IF(Depths&lt;AX22,Depths))))</f>
        <v>#N/A</v>
      </c>
      <c r="BU177" s="87" t="e" cm="1">
        <f t="array" ref="BU177">IF(AY22="no inundation",0,_xlfn.XLOOKUP(AY22,Depths,_xlfn.XLOOKUP($G22,Structures,ContentDamages),,-1)+(AY22-MAX(IF(Depths&lt;AY22,Depths)))*(_xlfn.XLOOKUP(AY22,Depths,_xlfn.XLOOKUP($G22,Structures,ContentDamages),,1)-_xlfn.XLOOKUP(AY22,Depths,_xlfn.XLOOKUP($G22,Structures,ContentDamages),,-1))/(MIN(IF(Depths&gt;AY22,Depths))-MAX(IF(Depths&lt;AY22,Depths))))</f>
        <v>#N/A</v>
      </c>
      <c r="BV177" s="87" t="e" cm="1">
        <f t="array" ref="BV177">IF(AZ22="no inundation",0,_xlfn.XLOOKUP(AZ22,Depths,_xlfn.XLOOKUP($G22,Structures,ContentDamages),,-1)+(AZ22-MAX(IF(Depths&lt;AZ22,Depths)))*(_xlfn.XLOOKUP(AZ22,Depths,_xlfn.XLOOKUP($G22,Structures,ContentDamages),,1)-_xlfn.XLOOKUP(AZ22,Depths,_xlfn.XLOOKUP($G22,Structures,ContentDamages),,-1))/(MIN(IF(Depths&gt;AZ22,Depths))-MAX(IF(Depths&lt;AZ22,Depths))))</f>
        <v>#N/A</v>
      </c>
      <c r="BW177" s="87" t="e" cm="1">
        <f t="array" ref="BW177">IF(BA22="no inundation",0,_xlfn.XLOOKUP(BA22,Depths,_xlfn.XLOOKUP($G22,Structures,ContentDamages),,-1)+(BA22-MAX(IF(Depths&lt;BA22,Depths)))*(_xlfn.XLOOKUP(BA22,Depths,_xlfn.XLOOKUP($G22,Structures,ContentDamages),,1)-_xlfn.XLOOKUP(BA22,Depths,_xlfn.XLOOKUP($G22,Structures,ContentDamages),,-1))/(MIN(IF(Depths&gt;BA22,Depths))-MAX(IF(Depths&lt;BA22,Depths))))</f>
        <v>#N/A</v>
      </c>
      <c r="BX177" s="87" t="e" cm="1">
        <f t="array" ref="BX177">IF(BB22="no inundation",0,_xlfn.XLOOKUP(BB22,Depths,_xlfn.XLOOKUP($G22,Structures,ContentDamages),,-1)+(BB22-MAX(IF(Depths&lt;BB22,Depths)))*(_xlfn.XLOOKUP(BB22,Depths,_xlfn.XLOOKUP($G22,Structures,ContentDamages),,1)-_xlfn.XLOOKUP(BB22,Depths,_xlfn.XLOOKUP($G22,Structures,ContentDamages),,-1))/(MIN(IF(Depths&gt;BB22,Depths))-MAX(IF(Depths&lt;BB22,Depths))))</f>
        <v>#N/A</v>
      </c>
      <c r="BY177" s="157" t="e" cm="1">
        <f t="array" ref="BY177">IF(BC22="no inundation",0,_xlfn.XLOOKUP(BC22,Depths,_xlfn.XLOOKUP($G22,Structures,ContentDamages),,-1)+(BC22-MAX(IF(Depths&lt;BC22,Depths)))*(_xlfn.XLOOKUP(BC22,Depths,_xlfn.XLOOKUP($G22,Structures,ContentDamages),,1)-_xlfn.XLOOKUP(BC22,Depths,_xlfn.XLOOKUP($G22,Structures,ContentDamages),,-1))/(MIN(IF(Depths&gt;BC22,Depths))-MAX(IF(Depths&lt;BC22,Depths))))</f>
        <v>#N/A</v>
      </c>
    </row>
    <row r="178" spans="21:77" x14ac:dyDescent="0.35">
      <c r="U178" s="2"/>
      <c r="W178" s="144"/>
      <c r="AI178" s="2"/>
      <c r="AJ178" s="2"/>
      <c r="AK178" s="2"/>
      <c r="AL178" s="2"/>
      <c r="AM178" s="2"/>
      <c r="AN178" s="2"/>
      <c r="AO178" s="2"/>
      <c r="AP178" s="2"/>
      <c r="AQ178" s="2"/>
      <c r="AR178" s="2"/>
      <c r="AS178" s="2"/>
      <c r="BC178" s="166" t="str">
        <f t="shared" si="195"/>
        <v>None</v>
      </c>
      <c r="BD178" s="157"/>
      <c r="BE178" s="166" t="e" cm="1">
        <f t="array" ref="BE178">IF(AT23="no inundation",0,_xlfn.XLOOKUP(AT23,Depths,_xlfn.XLOOKUP($G23,Structures,StructureDamages),,-1)+(AT23-MAX(IF(Depths&lt;AT23,Depths)))*(_xlfn.XLOOKUP(AT23,Depths,_xlfn.XLOOKUP($G23,Structures,StructureDamages),,1)-_xlfn.XLOOKUP(AT23,Depths,_xlfn.XLOOKUP($G23,Structures,StructureDamages),,-1))/(MIN(IF(Depths&gt;AT23,Depths))-MAX(IF(Depths&lt;AT23,Depths))))</f>
        <v>#N/A</v>
      </c>
      <c r="BF178" s="87" t="e" cm="1">
        <f t="array" ref="BF178">IF(AU23="no inundation",0,_xlfn.XLOOKUP(AU23,Depths,_xlfn.XLOOKUP($G23,Structures,StructureDamages),,-1)+(AU23-MAX(IF(Depths&lt;AU23,Depths)))*(_xlfn.XLOOKUP(AU23,Depths,_xlfn.XLOOKUP($G23,Structures,StructureDamages),,1)-_xlfn.XLOOKUP(AU23,Depths,_xlfn.XLOOKUP($G23,Structures,StructureDamages),,-1))/(MIN(IF(Depths&gt;AU23,Depths))-MAX(IF(Depths&lt;AU23,Depths))))</f>
        <v>#N/A</v>
      </c>
      <c r="BG178" s="87" t="e" cm="1">
        <f t="array" ref="BG178">IF(AV23="no inundation",0,_xlfn.XLOOKUP(AV23,Depths,_xlfn.XLOOKUP($G23,Structures,StructureDamages),,-1)+(AV23-MAX(IF(Depths&lt;AV23,Depths)))*(_xlfn.XLOOKUP(AV23,Depths,_xlfn.XLOOKUP($G23,Structures,StructureDamages),,1)-_xlfn.XLOOKUP(AV23,Depths,_xlfn.XLOOKUP($G23,Structures,StructureDamages),,-1))/(MIN(IF(Depths&gt;AV23,Depths))-MAX(IF(Depths&lt;AV23,Depths))))</f>
        <v>#N/A</v>
      </c>
      <c r="BH178" s="87" t="e" cm="1">
        <f t="array" ref="BH178">IF(AW23="no inundation",0,_xlfn.XLOOKUP(AW23,Depths,_xlfn.XLOOKUP($G23,Structures,StructureDamages),,-1)+(AW23-MAX(IF(Depths&lt;AW23,Depths)))*(_xlfn.XLOOKUP(AW23,Depths,_xlfn.XLOOKUP($G23,Structures,StructureDamages),,1)-_xlfn.XLOOKUP(AW23,Depths,_xlfn.XLOOKUP($G23,Structures,StructureDamages),,-1))/(MIN(IF(Depths&gt;AW23,Depths))-MAX(IF(Depths&lt;AW23,Depths))))</f>
        <v>#N/A</v>
      </c>
      <c r="BI178" s="87" t="e" cm="1">
        <f t="array" ref="BI178">IF(AX23="no inundation",0,_xlfn.XLOOKUP(AX23,Depths,_xlfn.XLOOKUP($G23,Structures,StructureDamages),,-1)+(AX23-MAX(IF(Depths&lt;AX23,Depths)))*(_xlfn.XLOOKUP(AX23,Depths,_xlfn.XLOOKUP($G23,Structures,StructureDamages),,1)-_xlfn.XLOOKUP(AX23,Depths,_xlfn.XLOOKUP($G23,Structures,StructureDamages),,-1))/(MIN(IF(Depths&gt;AX23,Depths))-MAX(IF(Depths&lt;AX23,Depths))))</f>
        <v>#N/A</v>
      </c>
      <c r="BJ178" s="87" t="e" cm="1">
        <f t="array" ref="BJ178">IF(AY23="no inundation",0,_xlfn.XLOOKUP(AY23,Depths,_xlfn.XLOOKUP($G23,Structures,StructureDamages),,-1)+(AY23-MAX(IF(Depths&lt;AY23,Depths)))*(_xlfn.XLOOKUP(AY23,Depths,_xlfn.XLOOKUP($G23,Structures,StructureDamages),,1)-_xlfn.XLOOKUP(AY23,Depths,_xlfn.XLOOKUP($G23,Structures,StructureDamages),,-1))/(MIN(IF(Depths&gt;AY23,Depths))-MAX(IF(Depths&lt;AY23,Depths))))</f>
        <v>#N/A</v>
      </c>
      <c r="BK178" s="87" t="e" cm="1">
        <f t="array" ref="BK178">IF(AZ23="no inundation",0,_xlfn.XLOOKUP(AZ23,Depths,_xlfn.XLOOKUP($G23,Structures,StructureDamages),,-1)+(AZ23-MAX(IF(Depths&lt;AZ23,Depths)))*(_xlfn.XLOOKUP(AZ23,Depths,_xlfn.XLOOKUP($G23,Structures,StructureDamages),,1)-_xlfn.XLOOKUP(AZ23,Depths,_xlfn.XLOOKUP($G23,Structures,StructureDamages),,-1))/(MIN(IF(Depths&gt;AZ23,Depths))-MAX(IF(Depths&lt;AZ23,Depths))))</f>
        <v>#N/A</v>
      </c>
      <c r="BL178" s="87" t="e" cm="1">
        <f t="array" ref="BL178">IF(BA23="no inundation",0,_xlfn.XLOOKUP(BA23,Depths,_xlfn.XLOOKUP($G23,Structures,StructureDamages),,-1)+(BA23-MAX(IF(Depths&lt;BA23,Depths)))*(_xlfn.XLOOKUP(BA23,Depths,_xlfn.XLOOKUP($G23,Structures,StructureDamages),,1)-_xlfn.XLOOKUP(BA23,Depths,_xlfn.XLOOKUP($G23,Structures,StructureDamages),,-1))/(MIN(IF(Depths&gt;BA23,Depths))-MAX(IF(Depths&lt;BA23,Depths))))</f>
        <v>#N/A</v>
      </c>
      <c r="BM178" s="87" t="e" cm="1">
        <f t="array" ref="BM178">IF(BB23="no inundation",0,_xlfn.XLOOKUP(BB23,Depths,_xlfn.XLOOKUP($G23,Structures,StructureDamages),,-1)+(BB23-MAX(IF(Depths&lt;BB23,Depths)))*(_xlfn.XLOOKUP(BB23,Depths,_xlfn.XLOOKUP($G23,Structures,StructureDamages),,1)-_xlfn.XLOOKUP(BB23,Depths,_xlfn.XLOOKUP($G23,Structures,StructureDamages),,-1))/(MIN(IF(Depths&gt;BB23,Depths))-MAX(IF(Depths&lt;BB23,Depths))))</f>
        <v>#N/A</v>
      </c>
      <c r="BN178" s="157" t="e" cm="1">
        <f t="array" ref="BN178">IF(BC23="no inundation",0,_xlfn.XLOOKUP(BC23,Depths,_xlfn.XLOOKUP($G23,Structures,StructureDamages),,-1)+(BC23-MAX(IF(Depths&lt;BC23,Depths)))*(_xlfn.XLOOKUP(BC23,Depths,_xlfn.XLOOKUP($G23,Structures,StructureDamages),,1)-_xlfn.XLOOKUP(BC23,Depths,_xlfn.XLOOKUP($G23,Structures,StructureDamages),,-1))/(MIN(IF(Depths&gt;BC23,Depths))-MAX(IF(Depths&lt;BC23,Depths))))</f>
        <v>#N/A</v>
      </c>
      <c r="BO178" s="167"/>
      <c r="BP178" s="166" t="e" cm="1">
        <f t="array" ref="BP178">IF(AT23="no inundation",0,_xlfn.XLOOKUP(AT23,Depths,_xlfn.XLOOKUP($G23,Structures,ContentDamages),,-1)+(AT23-MAX(IF(Depths&lt;AT23,Depths)))*(_xlfn.XLOOKUP(AT23,Depths,_xlfn.XLOOKUP($G23,Structures,ContentDamages),,1)-_xlfn.XLOOKUP(AT23,Depths,_xlfn.XLOOKUP($G23,Structures,ContentDamages),,-1))/(MIN(IF(Depths&gt;AT23,Depths))-MAX(IF(Depths&lt;AT23,Depths))))</f>
        <v>#N/A</v>
      </c>
      <c r="BQ178" s="87" t="e" cm="1">
        <f t="array" ref="BQ178">IF(AU23="no inundation",0,_xlfn.XLOOKUP(AU23,Depths,_xlfn.XLOOKUP($G23,Structures,ContentDamages),,-1)+(AU23-MAX(IF(Depths&lt;AU23,Depths)))*(_xlfn.XLOOKUP(AU23,Depths,_xlfn.XLOOKUP($G23,Structures,ContentDamages),,1)-_xlfn.XLOOKUP(AU23,Depths,_xlfn.XLOOKUP($G23,Structures,ContentDamages),,-1))/(MIN(IF(Depths&gt;AU23,Depths))-MAX(IF(Depths&lt;AU23,Depths))))</f>
        <v>#N/A</v>
      </c>
      <c r="BR178" s="87" t="e" cm="1">
        <f t="array" ref="BR178">IF(AV23="no inundation",0,_xlfn.XLOOKUP(AV23,Depths,_xlfn.XLOOKUP($G23,Structures,ContentDamages),,-1)+(AV23-MAX(IF(Depths&lt;AV23,Depths)))*(_xlfn.XLOOKUP(AV23,Depths,_xlfn.XLOOKUP($G23,Structures,ContentDamages),,1)-_xlfn.XLOOKUP(AV23,Depths,_xlfn.XLOOKUP($G23,Structures,ContentDamages),,-1))/(MIN(IF(Depths&gt;AV23,Depths))-MAX(IF(Depths&lt;AV23,Depths))))</f>
        <v>#N/A</v>
      </c>
      <c r="BS178" s="87" t="e" cm="1">
        <f t="array" ref="BS178">IF(AW23="no inundation",0,_xlfn.XLOOKUP(AW23,Depths,_xlfn.XLOOKUP($G23,Structures,ContentDamages),,-1)+(AW23-MAX(IF(Depths&lt;AW23,Depths)))*(_xlfn.XLOOKUP(AW23,Depths,_xlfn.XLOOKUP($G23,Structures,ContentDamages),,1)-_xlfn.XLOOKUP(AW23,Depths,_xlfn.XLOOKUP($G23,Structures,ContentDamages),,-1))/(MIN(IF(Depths&gt;AW23,Depths))-MAX(IF(Depths&lt;AW23,Depths))))</f>
        <v>#N/A</v>
      </c>
      <c r="BT178" s="87" t="e" cm="1">
        <f t="array" ref="BT178">IF(AX23="no inundation",0,_xlfn.XLOOKUP(AX23,Depths,_xlfn.XLOOKUP($G23,Structures,ContentDamages),,-1)+(AX23-MAX(IF(Depths&lt;AX23,Depths)))*(_xlfn.XLOOKUP(AX23,Depths,_xlfn.XLOOKUP($G23,Structures,ContentDamages),,1)-_xlfn.XLOOKUP(AX23,Depths,_xlfn.XLOOKUP($G23,Structures,ContentDamages),,-1))/(MIN(IF(Depths&gt;AX23,Depths))-MAX(IF(Depths&lt;AX23,Depths))))</f>
        <v>#N/A</v>
      </c>
      <c r="BU178" s="87" t="e" cm="1">
        <f t="array" ref="BU178">IF(AY23="no inundation",0,_xlfn.XLOOKUP(AY23,Depths,_xlfn.XLOOKUP($G23,Structures,ContentDamages),,-1)+(AY23-MAX(IF(Depths&lt;AY23,Depths)))*(_xlfn.XLOOKUP(AY23,Depths,_xlfn.XLOOKUP($G23,Structures,ContentDamages),,1)-_xlfn.XLOOKUP(AY23,Depths,_xlfn.XLOOKUP($G23,Structures,ContentDamages),,-1))/(MIN(IF(Depths&gt;AY23,Depths))-MAX(IF(Depths&lt;AY23,Depths))))</f>
        <v>#N/A</v>
      </c>
      <c r="BV178" s="87" t="e" cm="1">
        <f t="array" ref="BV178">IF(AZ23="no inundation",0,_xlfn.XLOOKUP(AZ23,Depths,_xlfn.XLOOKUP($G23,Structures,ContentDamages),,-1)+(AZ23-MAX(IF(Depths&lt;AZ23,Depths)))*(_xlfn.XLOOKUP(AZ23,Depths,_xlfn.XLOOKUP($G23,Structures,ContentDamages),,1)-_xlfn.XLOOKUP(AZ23,Depths,_xlfn.XLOOKUP($G23,Structures,ContentDamages),,-1))/(MIN(IF(Depths&gt;AZ23,Depths))-MAX(IF(Depths&lt;AZ23,Depths))))</f>
        <v>#N/A</v>
      </c>
      <c r="BW178" s="87" t="e" cm="1">
        <f t="array" ref="BW178">IF(BA23="no inundation",0,_xlfn.XLOOKUP(BA23,Depths,_xlfn.XLOOKUP($G23,Structures,ContentDamages),,-1)+(BA23-MAX(IF(Depths&lt;BA23,Depths)))*(_xlfn.XLOOKUP(BA23,Depths,_xlfn.XLOOKUP($G23,Structures,ContentDamages),,1)-_xlfn.XLOOKUP(BA23,Depths,_xlfn.XLOOKUP($G23,Structures,ContentDamages),,-1))/(MIN(IF(Depths&gt;BA23,Depths))-MAX(IF(Depths&lt;BA23,Depths))))</f>
        <v>#N/A</v>
      </c>
      <c r="BX178" s="87" t="e" cm="1">
        <f t="array" ref="BX178">IF(BB23="no inundation",0,_xlfn.XLOOKUP(BB23,Depths,_xlfn.XLOOKUP($G23,Structures,ContentDamages),,-1)+(BB23-MAX(IF(Depths&lt;BB23,Depths)))*(_xlfn.XLOOKUP(BB23,Depths,_xlfn.XLOOKUP($G23,Structures,ContentDamages),,1)-_xlfn.XLOOKUP(BB23,Depths,_xlfn.XLOOKUP($G23,Structures,ContentDamages),,-1))/(MIN(IF(Depths&gt;BB23,Depths))-MAX(IF(Depths&lt;BB23,Depths))))</f>
        <v>#N/A</v>
      </c>
      <c r="BY178" s="157" t="e" cm="1">
        <f t="array" ref="BY178">IF(BC23="no inundation",0,_xlfn.XLOOKUP(BC23,Depths,_xlfn.XLOOKUP($G23,Structures,ContentDamages),,-1)+(BC23-MAX(IF(Depths&lt;BC23,Depths)))*(_xlfn.XLOOKUP(BC23,Depths,_xlfn.XLOOKUP($G23,Structures,ContentDamages),,1)-_xlfn.XLOOKUP(BC23,Depths,_xlfn.XLOOKUP($G23,Structures,ContentDamages),,-1))/(MIN(IF(Depths&gt;BC23,Depths))-MAX(IF(Depths&lt;BC23,Depths))))</f>
        <v>#N/A</v>
      </c>
    </row>
    <row r="179" spans="21:77" x14ac:dyDescent="0.35">
      <c r="U179" s="2"/>
      <c r="W179" s="144"/>
      <c r="AI179" s="2"/>
      <c r="AJ179" s="2"/>
      <c r="AK179" s="2"/>
      <c r="AL179" s="2"/>
      <c r="AM179" s="2"/>
      <c r="AN179" s="2"/>
      <c r="AO179" s="2"/>
      <c r="AP179" s="2"/>
      <c r="AQ179" s="2"/>
      <c r="AR179" s="2"/>
      <c r="AS179" s="2"/>
      <c r="BC179" s="166" t="str">
        <f t="shared" si="195"/>
        <v>None</v>
      </c>
      <c r="BD179" s="157"/>
      <c r="BE179" s="166" t="e" cm="1">
        <f t="array" ref="BE179">IF(AT24="no inundation",0,_xlfn.XLOOKUP(AT24,Depths,_xlfn.XLOOKUP($G24,Structures,StructureDamages),,-1)+(AT24-MAX(IF(Depths&lt;AT24,Depths)))*(_xlfn.XLOOKUP(AT24,Depths,_xlfn.XLOOKUP($G24,Structures,StructureDamages),,1)-_xlfn.XLOOKUP(AT24,Depths,_xlfn.XLOOKUP($G24,Structures,StructureDamages),,-1))/(MIN(IF(Depths&gt;AT24,Depths))-MAX(IF(Depths&lt;AT24,Depths))))</f>
        <v>#N/A</v>
      </c>
      <c r="BF179" s="87" t="e" cm="1">
        <f t="array" ref="BF179">IF(AU24="no inundation",0,_xlfn.XLOOKUP(AU24,Depths,_xlfn.XLOOKUP($G24,Structures,StructureDamages),,-1)+(AU24-MAX(IF(Depths&lt;AU24,Depths)))*(_xlfn.XLOOKUP(AU24,Depths,_xlfn.XLOOKUP($G24,Structures,StructureDamages),,1)-_xlfn.XLOOKUP(AU24,Depths,_xlfn.XLOOKUP($G24,Structures,StructureDamages),,-1))/(MIN(IF(Depths&gt;AU24,Depths))-MAX(IF(Depths&lt;AU24,Depths))))</f>
        <v>#N/A</v>
      </c>
      <c r="BG179" s="87" t="e" cm="1">
        <f t="array" ref="BG179">IF(AV24="no inundation",0,_xlfn.XLOOKUP(AV24,Depths,_xlfn.XLOOKUP($G24,Structures,StructureDamages),,-1)+(AV24-MAX(IF(Depths&lt;AV24,Depths)))*(_xlfn.XLOOKUP(AV24,Depths,_xlfn.XLOOKUP($G24,Structures,StructureDamages),,1)-_xlfn.XLOOKUP(AV24,Depths,_xlfn.XLOOKUP($G24,Structures,StructureDamages),,-1))/(MIN(IF(Depths&gt;AV24,Depths))-MAX(IF(Depths&lt;AV24,Depths))))</f>
        <v>#N/A</v>
      </c>
      <c r="BH179" s="87" t="e" cm="1">
        <f t="array" ref="BH179">IF(AW24="no inundation",0,_xlfn.XLOOKUP(AW24,Depths,_xlfn.XLOOKUP($G24,Structures,StructureDamages),,-1)+(AW24-MAX(IF(Depths&lt;AW24,Depths)))*(_xlfn.XLOOKUP(AW24,Depths,_xlfn.XLOOKUP($G24,Structures,StructureDamages),,1)-_xlfn.XLOOKUP(AW24,Depths,_xlfn.XLOOKUP($G24,Structures,StructureDamages),,-1))/(MIN(IF(Depths&gt;AW24,Depths))-MAX(IF(Depths&lt;AW24,Depths))))</f>
        <v>#N/A</v>
      </c>
      <c r="BI179" s="87" t="e" cm="1">
        <f t="array" ref="BI179">IF(AX24="no inundation",0,_xlfn.XLOOKUP(AX24,Depths,_xlfn.XLOOKUP($G24,Structures,StructureDamages),,-1)+(AX24-MAX(IF(Depths&lt;AX24,Depths)))*(_xlfn.XLOOKUP(AX24,Depths,_xlfn.XLOOKUP($G24,Structures,StructureDamages),,1)-_xlfn.XLOOKUP(AX24,Depths,_xlfn.XLOOKUP($G24,Structures,StructureDamages),,-1))/(MIN(IF(Depths&gt;AX24,Depths))-MAX(IF(Depths&lt;AX24,Depths))))</f>
        <v>#N/A</v>
      </c>
      <c r="BJ179" s="87" t="e" cm="1">
        <f t="array" ref="BJ179">IF(AY24="no inundation",0,_xlfn.XLOOKUP(AY24,Depths,_xlfn.XLOOKUP($G24,Structures,StructureDamages),,-1)+(AY24-MAX(IF(Depths&lt;AY24,Depths)))*(_xlfn.XLOOKUP(AY24,Depths,_xlfn.XLOOKUP($G24,Structures,StructureDamages),,1)-_xlfn.XLOOKUP(AY24,Depths,_xlfn.XLOOKUP($G24,Structures,StructureDamages),,-1))/(MIN(IF(Depths&gt;AY24,Depths))-MAX(IF(Depths&lt;AY24,Depths))))</f>
        <v>#N/A</v>
      </c>
      <c r="BK179" s="87" t="e" cm="1">
        <f t="array" ref="BK179">IF(AZ24="no inundation",0,_xlfn.XLOOKUP(AZ24,Depths,_xlfn.XLOOKUP($G24,Structures,StructureDamages),,-1)+(AZ24-MAX(IF(Depths&lt;AZ24,Depths)))*(_xlfn.XLOOKUP(AZ24,Depths,_xlfn.XLOOKUP($G24,Structures,StructureDamages),,1)-_xlfn.XLOOKUP(AZ24,Depths,_xlfn.XLOOKUP($G24,Structures,StructureDamages),,-1))/(MIN(IF(Depths&gt;AZ24,Depths))-MAX(IF(Depths&lt;AZ24,Depths))))</f>
        <v>#N/A</v>
      </c>
      <c r="BL179" s="87" t="e" cm="1">
        <f t="array" ref="BL179">IF(BA24="no inundation",0,_xlfn.XLOOKUP(BA24,Depths,_xlfn.XLOOKUP($G24,Structures,StructureDamages),,-1)+(BA24-MAX(IF(Depths&lt;BA24,Depths)))*(_xlfn.XLOOKUP(BA24,Depths,_xlfn.XLOOKUP($G24,Structures,StructureDamages),,1)-_xlfn.XLOOKUP(BA24,Depths,_xlfn.XLOOKUP($G24,Structures,StructureDamages),,-1))/(MIN(IF(Depths&gt;BA24,Depths))-MAX(IF(Depths&lt;BA24,Depths))))</f>
        <v>#N/A</v>
      </c>
      <c r="BM179" s="87" t="e" cm="1">
        <f t="array" ref="BM179">IF(BB24="no inundation",0,_xlfn.XLOOKUP(BB24,Depths,_xlfn.XLOOKUP($G24,Structures,StructureDamages),,-1)+(BB24-MAX(IF(Depths&lt;BB24,Depths)))*(_xlfn.XLOOKUP(BB24,Depths,_xlfn.XLOOKUP($G24,Structures,StructureDamages),,1)-_xlfn.XLOOKUP(BB24,Depths,_xlfn.XLOOKUP($G24,Structures,StructureDamages),,-1))/(MIN(IF(Depths&gt;BB24,Depths))-MAX(IF(Depths&lt;BB24,Depths))))</f>
        <v>#N/A</v>
      </c>
      <c r="BN179" s="157" t="e" cm="1">
        <f t="array" ref="BN179">IF(BC24="no inundation",0,_xlfn.XLOOKUP(BC24,Depths,_xlfn.XLOOKUP($G24,Structures,StructureDamages),,-1)+(BC24-MAX(IF(Depths&lt;BC24,Depths)))*(_xlfn.XLOOKUP(BC24,Depths,_xlfn.XLOOKUP($G24,Structures,StructureDamages),,1)-_xlfn.XLOOKUP(BC24,Depths,_xlfn.XLOOKUP($G24,Structures,StructureDamages),,-1))/(MIN(IF(Depths&gt;BC24,Depths))-MAX(IF(Depths&lt;BC24,Depths))))</f>
        <v>#N/A</v>
      </c>
      <c r="BO179" s="167"/>
      <c r="BP179" s="166" t="e" cm="1">
        <f t="array" ref="BP179">IF(AT24="no inundation",0,_xlfn.XLOOKUP(AT24,Depths,_xlfn.XLOOKUP($G24,Structures,ContentDamages),,-1)+(AT24-MAX(IF(Depths&lt;AT24,Depths)))*(_xlfn.XLOOKUP(AT24,Depths,_xlfn.XLOOKUP($G24,Structures,ContentDamages),,1)-_xlfn.XLOOKUP(AT24,Depths,_xlfn.XLOOKUP($G24,Structures,ContentDamages),,-1))/(MIN(IF(Depths&gt;AT24,Depths))-MAX(IF(Depths&lt;AT24,Depths))))</f>
        <v>#N/A</v>
      </c>
      <c r="BQ179" s="87" t="e" cm="1">
        <f t="array" ref="BQ179">IF(AU24="no inundation",0,_xlfn.XLOOKUP(AU24,Depths,_xlfn.XLOOKUP($G24,Structures,ContentDamages),,-1)+(AU24-MAX(IF(Depths&lt;AU24,Depths)))*(_xlfn.XLOOKUP(AU24,Depths,_xlfn.XLOOKUP($G24,Structures,ContentDamages),,1)-_xlfn.XLOOKUP(AU24,Depths,_xlfn.XLOOKUP($G24,Structures,ContentDamages),,-1))/(MIN(IF(Depths&gt;AU24,Depths))-MAX(IF(Depths&lt;AU24,Depths))))</f>
        <v>#N/A</v>
      </c>
      <c r="BR179" s="87" t="e" cm="1">
        <f t="array" ref="BR179">IF(AV24="no inundation",0,_xlfn.XLOOKUP(AV24,Depths,_xlfn.XLOOKUP($G24,Structures,ContentDamages),,-1)+(AV24-MAX(IF(Depths&lt;AV24,Depths)))*(_xlfn.XLOOKUP(AV24,Depths,_xlfn.XLOOKUP($G24,Structures,ContentDamages),,1)-_xlfn.XLOOKUP(AV24,Depths,_xlfn.XLOOKUP($G24,Structures,ContentDamages),,-1))/(MIN(IF(Depths&gt;AV24,Depths))-MAX(IF(Depths&lt;AV24,Depths))))</f>
        <v>#N/A</v>
      </c>
      <c r="BS179" s="87" t="e" cm="1">
        <f t="array" ref="BS179">IF(AW24="no inundation",0,_xlfn.XLOOKUP(AW24,Depths,_xlfn.XLOOKUP($G24,Structures,ContentDamages),,-1)+(AW24-MAX(IF(Depths&lt;AW24,Depths)))*(_xlfn.XLOOKUP(AW24,Depths,_xlfn.XLOOKUP($G24,Structures,ContentDamages),,1)-_xlfn.XLOOKUP(AW24,Depths,_xlfn.XLOOKUP($G24,Structures,ContentDamages),,-1))/(MIN(IF(Depths&gt;AW24,Depths))-MAX(IF(Depths&lt;AW24,Depths))))</f>
        <v>#N/A</v>
      </c>
      <c r="BT179" s="87" t="e" cm="1">
        <f t="array" ref="BT179">IF(AX24="no inundation",0,_xlfn.XLOOKUP(AX24,Depths,_xlfn.XLOOKUP($G24,Structures,ContentDamages),,-1)+(AX24-MAX(IF(Depths&lt;AX24,Depths)))*(_xlfn.XLOOKUP(AX24,Depths,_xlfn.XLOOKUP($G24,Structures,ContentDamages),,1)-_xlfn.XLOOKUP(AX24,Depths,_xlfn.XLOOKUP($G24,Structures,ContentDamages),,-1))/(MIN(IF(Depths&gt;AX24,Depths))-MAX(IF(Depths&lt;AX24,Depths))))</f>
        <v>#N/A</v>
      </c>
      <c r="BU179" s="87" t="e" cm="1">
        <f t="array" ref="BU179">IF(AY24="no inundation",0,_xlfn.XLOOKUP(AY24,Depths,_xlfn.XLOOKUP($G24,Structures,ContentDamages),,-1)+(AY24-MAX(IF(Depths&lt;AY24,Depths)))*(_xlfn.XLOOKUP(AY24,Depths,_xlfn.XLOOKUP($G24,Structures,ContentDamages),,1)-_xlfn.XLOOKUP(AY24,Depths,_xlfn.XLOOKUP($G24,Structures,ContentDamages),,-1))/(MIN(IF(Depths&gt;AY24,Depths))-MAX(IF(Depths&lt;AY24,Depths))))</f>
        <v>#N/A</v>
      </c>
      <c r="BV179" s="87" t="e" cm="1">
        <f t="array" ref="BV179">IF(AZ24="no inundation",0,_xlfn.XLOOKUP(AZ24,Depths,_xlfn.XLOOKUP($G24,Structures,ContentDamages),,-1)+(AZ24-MAX(IF(Depths&lt;AZ24,Depths)))*(_xlfn.XLOOKUP(AZ24,Depths,_xlfn.XLOOKUP($G24,Structures,ContentDamages),,1)-_xlfn.XLOOKUP(AZ24,Depths,_xlfn.XLOOKUP($G24,Structures,ContentDamages),,-1))/(MIN(IF(Depths&gt;AZ24,Depths))-MAX(IF(Depths&lt;AZ24,Depths))))</f>
        <v>#N/A</v>
      </c>
      <c r="BW179" s="87" t="e" cm="1">
        <f t="array" ref="BW179">IF(BA24="no inundation",0,_xlfn.XLOOKUP(BA24,Depths,_xlfn.XLOOKUP($G24,Structures,ContentDamages),,-1)+(BA24-MAX(IF(Depths&lt;BA24,Depths)))*(_xlfn.XLOOKUP(BA24,Depths,_xlfn.XLOOKUP($G24,Structures,ContentDamages),,1)-_xlfn.XLOOKUP(BA24,Depths,_xlfn.XLOOKUP($G24,Structures,ContentDamages),,-1))/(MIN(IF(Depths&gt;BA24,Depths))-MAX(IF(Depths&lt;BA24,Depths))))</f>
        <v>#N/A</v>
      </c>
      <c r="BX179" s="87" t="e" cm="1">
        <f t="array" ref="BX179">IF(BB24="no inundation",0,_xlfn.XLOOKUP(BB24,Depths,_xlfn.XLOOKUP($G24,Structures,ContentDamages),,-1)+(BB24-MAX(IF(Depths&lt;BB24,Depths)))*(_xlfn.XLOOKUP(BB24,Depths,_xlfn.XLOOKUP($G24,Structures,ContentDamages),,1)-_xlfn.XLOOKUP(BB24,Depths,_xlfn.XLOOKUP($G24,Structures,ContentDamages),,-1))/(MIN(IF(Depths&gt;BB24,Depths))-MAX(IF(Depths&lt;BB24,Depths))))</f>
        <v>#N/A</v>
      </c>
      <c r="BY179" s="157" t="e" cm="1">
        <f t="array" ref="BY179">IF(BC24="no inundation",0,_xlfn.XLOOKUP(BC24,Depths,_xlfn.XLOOKUP($G24,Structures,ContentDamages),,-1)+(BC24-MAX(IF(Depths&lt;BC24,Depths)))*(_xlfn.XLOOKUP(BC24,Depths,_xlfn.XLOOKUP($G24,Structures,ContentDamages),,1)-_xlfn.XLOOKUP(BC24,Depths,_xlfn.XLOOKUP($G24,Structures,ContentDamages),,-1))/(MIN(IF(Depths&gt;BC24,Depths))-MAX(IF(Depths&lt;BC24,Depths))))</f>
        <v>#N/A</v>
      </c>
    </row>
    <row r="180" spans="21:77" x14ac:dyDescent="0.35">
      <c r="U180" s="2"/>
      <c r="W180" s="144"/>
      <c r="AI180" s="2"/>
      <c r="AJ180" s="2"/>
      <c r="AK180" s="2"/>
      <c r="AL180" s="2"/>
      <c r="AM180" s="2"/>
      <c r="AN180" s="2"/>
      <c r="AO180" s="2"/>
      <c r="AP180" s="2"/>
      <c r="AQ180" s="2"/>
      <c r="AR180" s="2"/>
      <c r="AS180" s="2"/>
      <c r="BC180" s="166" t="str">
        <f t="shared" si="195"/>
        <v>None</v>
      </c>
      <c r="BD180" s="157"/>
      <c r="BE180" s="166" t="e" cm="1">
        <f t="array" ref="BE180">IF(AT25="no inundation",0,_xlfn.XLOOKUP(AT25,Depths,_xlfn.XLOOKUP($G25,Structures,StructureDamages),,-1)+(AT25-MAX(IF(Depths&lt;AT25,Depths)))*(_xlfn.XLOOKUP(AT25,Depths,_xlfn.XLOOKUP($G25,Structures,StructureDamages),,1)-_xlfn.XLOOKUP(AT25,Depths,_xlfn.XLOOKUP($G25,Structures,StructureDamages),,-1))/(MIN(IF(Depths&gt;AT25,Depths))-MAX(IF(Depths&lt;AT25,Depths))))</f>
        <v>#N/A</v>
      </c>
      <c r="BF180" s="87" t="e" cm="1">
        <f t="array" ref="BF180">IF(AU25="no inundation",0,_xlfn.XLOOKUP(AU25,Depths,_xlfn.XLOOKUP($G25,Structures,StructureDamages),,-1)+(AU25-MAX(IF(Depths&lt;AU25,Depths)))*(_xlfn.XLOOKUP(AU25,Depths,_xlfn.XLOOKUP($G25,Structures,StructureDamages),,1)-_xlfn.XLOOKUP(AU25,Depths,_xlfn.XLOOKUP($G25,Structures,StructureDamages),,-1))/(MIN(IF(Depths&gt;AU25,Depths))-MAX(IF(Depths&lt;AU25,Depths))))</f>
        <v>#N/A</v>
      </c>
      <c r="BG180" s="87" t="e" cm="1">
        <f t="array" ref="BG180">IF(AV25="no inundation",0,_xlfn.XLOOKUP(AV25,Depths,_xlfn.XLOOKUP($G25,Structures,StructureDamages),,-1)+(AV25-MAX(IF(Depths&lt;AV25,Depths)))*(_xlfn.XLOOKUP(AV25,Depths,_xlfn.XLOOKUP($G25,Structures,StructureDamages),,1)-_xlfn.XLOOKUP(AV25,Depths,_xlfn.XLOOKUP($G25,Structures,StructureDamages),,-1))/(MIN(IF(Depths&gt;AV25,Depths))-MAX(IF(Depths&lt;AV25,Depths))))</f>
        <v>#N/A</v>
      </c>
      <c r="BH180" s="87" t="e" cm="1">
        <f t="array" ref="BH180">IF(AW25="no inundation",0,_xlfn.XLOOKUP(AW25,Depths,_xlfn.XLOOKUP($G25,Structures,StructureDamages),,-1)+(AW25-MAX(IF(Depths&lt;AW25,Depths)))*(_xlfn.XLOOKUP(AW25,Depths,_xlfn.XLOOKUP($G25,Structures,StructureDamages),,1)-_xlfn.XLOOKUP(AW25,Depths,_xlfn.XLOOKUP($G25,Structures,StructureDamages),,-1))/(MIN(IF(Depths&gt;AW25,Depths))-MAX(IF(Depths&lt;AW25,Depths))))</f>
        <v>#N/A</v>
      </c>
      <c r="BI180" s="87" t="e" cm="1">
        <f t="array" ref="BI180">IF(AX25="no inundation",0,_xlfn.XLOOKUP(AX25,Depths,_xlfn.XLOOKUP($G25,Structures,StructureDamages),,-1)+(AX25-MAX(IF(Depths&lt;AX25,Depths)))*(_xlfn.XLOOKUP(AX25,Depths,_xlfn.XLOOKUP($G25,Structures,StructureDamages),,1)-_xlfn.XLOOKUP(AX25,Depths,_xlfn.XLOOKUP($G25,Structures,StructureDamages),,-1))/(MIN(IF(Depths&gt;AX25,Depths))-MAX(IF(Depths&lt;AX25,Depths))))</f>
        <v>#N/A</v>
      </c>
      <c r="BJ180" s="87" t="e" cm="1">
        <f t="array" ref="BJ180">IF(AY25="no inundation",0,_xlfn.XLOOKUP(AY25,Depths,_xlfn.XLOOKUP($G25,Structures,StructureDamages),,-1)+(AY25-MAX(IF(Depths&lt;AY25,Depths)))*(_xlfn.XLOOKUP(AY25,Depths,_xlfn.XLOOKUP($G25,Structures,StructureDamages),,1)-_xlfn.XLOOKUP(AY25,Depths,_xlfn.XLOOKUP($G25,Structures,StructureDamages),,-1))/(MIN(IF(Depths&gt;AY25,Depths))-MAX(IF(Depths&lt;AY25,Depths))))</f>
        <v>#N/A</v>
      </c>
      <c r="BK180" s="87" t="e" cm="1">
        <f t="array" ref="BK180">IF(AZ25="no inundation",0,_xlfn.XLOOKUP(AZ25,Depths,_xlfn.XLOOKUP($G25,Structures,StructureDamages),,-1)+(AZ25-MAX(IF(Depths&lt;AZ25,Depths)))*(_xlfn.XLOOKUP(AZ25,Depths,_xlfn.XLOOKUP($G25,Structures,StructureDamages),,1)-_xlfn.XLOOKUP(AZ25,Depths,_xlfn.XLOOKUP($G25,Structures,StructureDamages),,-1))/(MIN(IF(Depths&gt;AZ25,Depths))-MAX(IF(Depths&lt;AZ25,Depths))))</f>
        <v>#N/A</v>
      </c>
      <c r="BL180" s="87" t="e" cm="1">
        <f t="array" ref="BL180">IF(BA25="no inundation",0,_xlfn.XLOOKUP(BA25,Depths,_xlfn.XLOOKUP($G25,Structures,StructureDamages),,-1)+(BA25-MAX(IF(Depths&lt;BA25,Depths)))*(_xlfn.XLOOKUP(BA25,Depths,_xlfn.XLOOKUP($G25,Structures,StructureDamages),,1)-_xlfn.XLOOKUP(BA25,Depths,_xlfn.XLOOKUP($G25,Structures,StructureDamages),,-1))/(MIN(IF(Depths&gt;BA25,Depths))-MAX(IF(Depths&lt;BA25,Depths))))</f>
        <v>#N/A</v>
      </c>
      <c r="BM180" s="87" t="e" cm="1">
        <f t="array" ref="BM180">IF(BB25="no inundation",0,_xlfn.XLOOKUP(BB25,Depths,_xlfn.XLOOKUP($G25,Structures,StructureDamages),,-1)+(BB25-MAX(IF(Depths&lt;BB25,Depths)))*(_xlfn.XLOOKUP(BB25,Depths,_xlfn.XLOOKUP($G25,Structures,StructureDamages),,1)-_xlfn.XLOOKUP(BB25,Depths,_xlfn.XLOOKUP($G25,Structures,StructureDamages),,-1))/(MIN(IF(Depths&gt;BB25,Depths))-MAX(IF(Depths&lt;BB25,Depths))))</f>
        <v>#N/A</v>
      </c>
      <c r="BN180" s="157" t="e" cm="1">
        <f t="array" ref="BN180">IF(BC25="no inundation",0,_xlfn.XLOOKUP(BC25,Depths,_xlfn.XLOOKUP($G25,Structures,StructureDamages),,-1)+(BC25-MAX(IF(Depths&lt;BC25,Depths)))*(_xlfn.XLOOKUP(BC25,Depths,_xlfn.XLOOKUP($G25,Structures,StructureDamages),,1)-_xlfn.XLOOKUP(BC25,Depths,_xlfn.XLOOKUP($G25,Structures,StructureDamages),,-1))/(MIN(IF(Depths&gt;BC25,Depths))-MAX(IF(Depths&lt;BC25,Depths))))</f>
        <v>#N/A</v>
      </c>
      <c r="BO180" s="167"/>
      <c r="BP180" s="166" t="e" cm="1">
        <f t="array" ref="BP180">IF(AT25="no inundation",0,_xlfn.XLOOKUP(AT25,Depths,_xlfn.XLOOKUP($G25,Structures,ContentDamages),,-1)+(AT25-MAX(IF(Depths&lt;AT25,Depths)))*(_xlfn.XLOOKUP(AT25,Depths,_xlfn.XLOOKUP($G25,Structures,ContentDamages),,1)-_xlfn.XLOOKUP(AT25,Depths,_xlfn.XLOOKUP($G25,Structures,ContentDamages),,-1))/(MIN(IF(Depths&gt;AT25,Depths))-MAX(IF(Depths&lt;AT25,Depths))))</f>
        <v>#N/A</v>
      </c>
      <c r="BQ180" s="87" t="e" cm="1">
        <f t="array" ref="BQ180">IF(AU25="no inundation",0,_xlfn.XLOOKUP(AU25,Depths,_xlfn.XLOOKUP($G25,Structures,ContentDamages),,-1)+(AU25-MAX(IF(Depths&lt;AU25,Depths)))*(_xlfn.XLOOKUP(AU25,Depths,_xlfn.XLOOKUP($G25,Structures,ContentDamages),,1)-_xlfn.XLOOKUP(AU25,Depths,_xlfn.XLOOKUP($G25,Structures,ContentDamages),,-1))/(MIN(IF(Depths&gt;AU25,Depths))-MAX(IF(Depths&lt;AU25,Depths))))</f>
        <v>#N/A</v>
      </c>
      <c r="BR180" s="87" t="e" cm="1">
        <f t="array" ref="BR180">IF(AV25="no inundation",0,_xlfn.XLOOKUP(AV25,Depths,_xlfn.XLOOKUP($G25,Structures,ContentDamages),,-1)+(AV25-MAX(IF(Depths&lt;AV25,Depths)))*(_xlfn.XLOOKUP(AV25,Depths,_xlfn.XLOOKUP($G25,Structures,ContentDamages),,1)-_xlfn.XLOOKUP(AV25,Depths,_xlfn.XLOOKUP($G25,Structures,ContentDamages),,-1))/(MIN(IF(Depths&gt;AV25,Depths))-MAX(IF(Depths&lt;AV25,Depths))))</f>
        <v>#N/A</v>
      </c>
      <c r="BS180" s="87" t="e" cm="1">
        <f t="array" ref="BS180">IF(AW25="no inundation",0,_xlfn.XLOOKUP(AW25,Depths,_xlfn.XLOOKUP($G25,Structures,ContentDamages),,-1)+(AW25-MAX(IF(Depths&lt;AW25,Depths)))*(_xlfn.XLOOKUP(AW25,Depths,_xlfn.XLOOKUP($G25,Structures,ContentDamages),,1)-_xlfn.XLOOKUP(AW25,Depths,_xlfn.XLOOKUP($G25,Structures,ContentDamages),,-1))/(MIN(IF(Depths&gt;AW25,Depths))-MAX(IF(Depths&lt;AW25,Depths))))</f>
        <v>#N/A</v>
      </c>
      <c r="BT180" s="87" t="e" cm="1">
        <f t="array" ref="BT180">IF(AX25="no inundation",0,_xlfn.XLOOKUP(AX25,Depths,_xlfn.XLOOKUP($G25,Structures,ContentDamages),,-1)+(AX25-MAX(IF(Depths&lt;AX25,Depths)))*(_xlfn.XLOOKUP(AX25,Depths,_xlfn.XLOOKUP($G25,Structures,ContentDamages),,1)-_xlfn.XLOOKUP(AX25,Depths,_xlfn.XLOOKUP($G25,Structures,ContentDamages),,-1))/(MIN(IF(Depths&gt;AX25,Depths))-MAX(IF(Depths&lt;AX25,Depths))))</f>
        <v>#N/A</v>
      </c>
      <c r="BU180" s="87" t="e" cm="1">
        <f t="array" ref="BU180">IF(AY25="no inundation",0,_xlfn.XLOOKUP(AY25,Depths,_xlfn.XLOOKUP($G25,Structures,ContentDamages),,-1)+(AY25-MAX(IF(Depths&lt;AY25,Depths)))*(_xlfn.XLOOKUP(AY25,Depths,_xlfn.XLOOKUP($G25,Structures,ContentDamages),,1)-_xlfn.XLOOKUP(AY25,Depths,_xlfn.XLOOKUP($G25,Structures,ContentDamages),,-1))/(MIN(IF(Depths&gt;AY25,Depths))-MAX(IF(Depths&lt;AY25,Depths))))</f>
        <v>#N/A</v>
      </c>
      <c r="BV180" s="87" t="e" cm="1">
        <f t="array" ref="BV180">IF(AZ25="no inundation",0,_xlfn.XLOOKUP(AZ25,Depths,_xlfn.XLOOKUP($G25,Structures,ContentDamages),,-1)+(AZ25-MAX(IF(Depths&lt;AZ25,Depths)))*(_xlfn.XLOOKUP(AZ25,Depths,_xlfn.XLOOKUP($G25,Structures,ContentDamages),,1)-_xlfn.XLOOKUP(AZ25,Depths,_xlfn.XLOOKUP($G25,Structures,ContentDamages),,-1))/(MIN(IF(Depths&gt;AZ25,Depths))-MAX(IF(Depths&lt;AZ25,Depths))))</f>
        <v>#N/A</v>
      </c>
      <c r="BW180" s="87" t="e" cm="1">
        <f t="array" ref="BW180">IF(BA25="no inundation",0,_xlfn.XLOOKUP(BA25,Depths,_xlfn.XLOOKUP($G25,Structures,ContentDamages),,-1)+(BA25-MAX(IF(Depths&lt;BA25,Depths)))*(_xlfn.XLOOKUP(BA25,Depths,_xlfn.XLOOKUP($G25,Structures,ContentDamages),,1)-_xlfn.XLOOKUP(BA25,Depths,_xlfn.XLOOKUP($G25,Structures,ContentDamages),,-1))/(MIN(IF(Depths&gt;BA25,Depths))-MAX(IF(Depths&lt;BA25,Depths))))</f>
        <v>#N/A</v>
      </c>
      <c r="BX180" s="87" t="e" cm="1">
        <f t="array" ref="BX180">IF(BB25="no inundation",0,_xlfn.XLOOKUP(BB25,Depths,_xlfn.XLOOKUP($G25,Structures,ContentDamages),,-1)+(BB25-MAX(IF(Depths&lt;BB25,Depths)))*(_xlfn.XLOOKUP(BB25,Depths,_xlfn.XLOOKUP($G25,Structures,ContentDamages),,1)-_xlfn.XLOOKUP(BB25,Depths,_xlfn.XLOOKUP($G25,Structures,ContentDamages),,-1))/(MIN(IF(Depths&gt;BB25,Depths))-MAX(IF(Depths&lt;BB25,Depths))))</f>
        <v>#N/A</v>
      </c>
      <c r="BY180" s="157" t="e" cm="1">
        <f t="array" ref="BY180">IF(BC25="no inundation",0,_xlfn.XLOOKUP(BC25,Depths,_xlfn.XLOOKUP($G25,Structures,ContentDamages),,-1)+(BC25-MAX(IF(Depths&lt;BC25,Depths)))*(_xlfn.XLOOKUP(BC25,Depths,_xlfn.XLOOKUP($G25,Structures,ContentDamages),,1)-_xlfn.XLOOKUP(BC25,Depths,_xlfn.XLOOKUP($G25,Structures,ContentDamages),,-1))/(MIN(IF(Depths&gt;BC25,Depths))-MAX(IF(Depths&lt;BC25,Depths))))</f>
        <v>#N/A</v>
      </c>
    </row>
    <row r="181" spans="21:77" x14ac:dyDescent="0.35">
      <c r="U181" s="2"/>
      <c r="W181" s="144"/>
      <c r="AI181" s="2"/>
      <c r="AJ181" s="2"/>
      <c r="AK181" s="2"/>
      <c r="AL181" s="2"/>
      <c r="AM181" s="2"/>
      <c r="AN181" s="2"/>
      <c r="AO181" s="2"/>
      <c r="AP181" s="2"/>
      <c r="AQ181" s="2"/>
      <c r="AR181" s="2"/>
      <c r="AS181" s="2"/>
      <c r="BC181" s="166" t="str">
        <f t="shared" si="195"/>
        <v>None</v>
      </c>
      <c r="BD181" s="157"/>
      <c r="BE181" s="166" t="e" cm="1">
        <f t="array" ref="BE181">IF(AT26="no inundation",0,_xlfn.XLOOKUP(AT26,Depths,_xlfn.XLOOKUP($G26,Structures,StructureDamages),,-1)+(AT26-MAX(IF(Depths&lt;AT26,Depths)))*(_xlfn.XLOOKUP(AT26,Depths,_xlfn.XLOOKUP($G26,Structures,StructureDamages),,1)-_xlfn.XLOOKUP(AT26,Depths,_xlfn.XLOOKUP($G26,Structures,StructureDamages),,-1))/(MIN(IF(Depths&gt;AT26,Depths))-MAX(IF(Depths&lt;AT26,Depths))))</f>
        <v>#N/A</v>
      </c>
      <c r="BF181" s="87" t="e" cm="1">
        <f t="array" ref="BF181">IF(AU26="no inundation",0,_xlfn.XLOOKUP(AU26,Depths,_xlfn.XLOOKUP($G26,Structures,StructureDamages),,-1)+(AU26-MAX(IF(Depths&lt;AU26,Depths)))*(_xlfn.XLOOKUP(AU26,Depths,_xlfn.XLOOKUP($G26,Structures,StructureDamages),,1)-_xlfn.XLOOKUP(AU26,Depths,_xlfn.XLOOKUP($G26,Structures,StructureDamages),,-1))/(MIN(IF(Depths&gt;AU26,Depths))-MAX(IF(Depths&lt;AU26,Depths))))</f>
        <v>#N/A</v>
      </c>
      <c r="BG181" s="87" t="e" cm="1">
        <f t="array" ref="BG181">IF(AV26="no inundation",0,_xlfn.XLOOKUP(AV26,Depths,_xlfn.XLOOKUP($G26,Structures,StructureDamages),,-1)+(AV26-MAX(IF(Depths&lt;AV26,Depths)))*(_xlfn.XLOOKUP(AV26,Depths,_xlfn.XLOOKUP($G26,Structures,StructureDamages),,1)-_xlfn.XLOOKUP(AV26,Depths,_xlfn.XLOOKUP($G26,Structures,StructureDamages),,-1))/(MIN(IF(Depths&gt;AV26,Depths))-MAX(IF(Depths&lt;AV26,Depths))))</f>
        <v>#N/A</v>
      </c>
      <c r="BH181" s="87" t="e" cm="1">
        <f t="array" ref="BH181">IF(AW26="no inundation",0,_xlfn.XLOOKUP(AW26,Depths,_xlfn.XLOOKUP($G26,Structures,StructureDamages),,-1)+(AW26-MAX(IF(Depths&lt;AW26,Depths)))*(_xlfn.XLOOKUP(AW26,Depths,_xlfn.XLOOKUP($G26,Structures,StructureDamages),,1)-_xlfn.XLOOKUP(AW26,Depths,_xlfn.XLOOKUP($G26,Structures,StructureDamages),,-1))/(MIN(IF(Depths&gt;AW26,Depths))-MAX(IF(Depths&lt;AW26,Depths))))</f>
        <v>#N/A</v>
      </c>
      <c r="BI181" s="87" t="e" cm="1">
        <f t="array" ref="BI181">IF(AX26="no inundation",0,_xlfn.XLOOKUP(AX26,Depths,_xlfn.XLOOKUP($G26,Structures,StructureDamages),,-1)+(AX26-MAX(IF(Depths&lt;AX26,Depths)))*(_xlfn.XLOOKUP(AX26,Depths,_xlfn.XLOOKUP($G26,Structures,StructureDamages),,1)-_xlfn.XLOOKUP(AX26,Depths,_xlfn.XLOOKUP($G26,Structures,StructureDamages),,-1))/(MIN(IF(Depths&gt;AX26,Depths))-MAX(IF(Depths&lt;AX26,Depths))))</f>
        <v>#N/A</v>
      </c>
      <c r="BJ181" s="87" t="e" cm="1">
        <f t="array" ref="BJ181">IF(AY26="no inundation",0,_xlfn.XLOOKUP(AY26,Depths,_xlfn.XLOOKUP($G26,Structures,StructureDamages),,-1)+(AY26-MAX(IF(Depths&lt;AY26,Depths)))*(_xlfn.XLOOKUP(AY26,Depths,_xlfn.XLOOKUP($G26,Structures,StructureDamages),,1)-_xlfn.XLOOKUP(AY26,Depths,_xlfn.XLOOKUP($G26,Structures,StructureDamages),,-1))/(MIN(IF(Depths&gt;AY26,Depths))-MAX(IF(Depths&lt;AY26,Depths))))</f>
        <v>#N/A</v>
      </c>
      <c r="BK181" s="87" t="e" cm="1">
        <f t="array" ref="BK181">IF(AZ26="no inundation",0,_xlfn.XLOOKUP(AZ26,Depths,_xlfn.XLOOKUP($G26,Structures,StructureDamages),,-1)+(AZ26-MAX(IF(Depths&lt;AZ26,Depths)))*(_xlfn.XLOOKUP(AZ26,Depths,_xlfn.XLOOKUP($G26,Structures,StructureDamages),,1)-_xlfn.XLOOKUP(AZ26,Depths,_xlfn.XLOOKUP($G26,Structures,StructureDamages),,-1))/(MIN(IF(Depths&gt;AZ26,Depths))-MAX(IF(Depths&lt;AZ26,Depths))))</f>
        <v>#N/A</v>
      </c>
      <c r="BL181" s="87" t="e" cm="1">
        <f t="array" ref="BL181">IF(BA26="no inundation",0,_xlfn.XLOOKUP(BA26,Depths,_xlfn.XLOOKUP($G26,Structures,StructureDamages),,-1)+(BA26-MAX(IF(Depths&lt;BA26,Depths)))*(_xlfn.XLOOKUP(BA26,Depths,_xlfn.XLOOKUP($G26,Structures,StructureDamages),,1)-_xlfn.XLOOKUP(BA26,Depths,_xlfn.XLOOKUP($G26,Structures,StructureDamages),,-1))/(MIN(IF(Depths&gt;BA26,Depths))-MAX(IF(Depths&lt;BA26,Depths))))</f>
        <v>#N/A</v>
      </c>
      <c r="BM181" s="87" t="e" cm="1">
        <f t="array" ref="BM181">IF(BB26="no inundation",0,_xlfn.XLOOKUP(BB26,Depths,_xlfn.XLOOKUP($G26,Structures,StructureDamages),,-1)+(BB26-MAX(IF(Depths&lt;BB26,Depths)))*(_xlfn.XLOOKUP(BB26,Depths,_xlfn.XLOOKUP($G26,Structures,StructureDamages),,1)-_xlfn.XLOOKUP(BB26,Depths,_xlfn.XLOOKUP($G26,Structures,StructureDamages),,-1))/(MIN(IF(Depths&gt;BB26,Depths))-MAX(IF(Depths&lt;BB26,Depths))))</f>
        <v>#N/A</v>
      </c>
      <c r="BN181" s="157" t="e" cm="1">
        <f t="array" ref="BN181">IF(BC26="no inundation",0,_xlfn.XLOOKUP(BC26,Depths,_xlfn.XLOOKUP($G26,Structures,StructureDamages),,-1)+(BC26-MAX(IF(Depths&lt;BC26,Depths)))*(_xlfn.XLOOKUP(BC26,Depths,_xlfn.XLOOKUP($G26,Structures,StructureDamages),,1)-_xlfn.XLOOKUP(BC26,Depths,_xlfn.XLOOKUP($G26,Structures,StructureDamages),,-1))/(MIN(IF(Depths&gt;BC26,Depths))-MAX(IF(Depths&lt;BC26,Depths))))</f>
        <v>#N/A</v>
      </c>
      <c r="BO181" s="167"/>
      <c r="BP181" s="166" t="e" cm="1">
        <f t="array" ref="BP181">IF(AT26="no inundation",0,_xlfn.XLOOKUP(AT26,Depths,_xlfn.XLOOKUP($G26,Structures,ContentDamages),,-1)+(AT26-MAX(IF(Depths&lt;AT26,Depths)))*(_xlfn.XLOOKUP(AT26,Depths,_xlfn.XLOOKUP($G26,Structures,ContentDamages),,1)-_xlfn.XLOOKUP(AT26,Depths,_xlfn.XLOOKUP($G26,Structures,ContentDamages),,-1))/(MIN(IF(Depths&gt;AT26,Depths))-MAX(IF(Depths&lt;AT26,Depths))))</f>
        <v>#N/A</v>
      </c>
      <c r="BQ181" s="87" t="e" cm="1">
        <f t="array" ref="BQ181">IF(AU26="no inundation",0,_xlfn.XLOOKUP(AU26,Depths,_xlfn.XLOOKUP($G26,Structures,ContentDamages),,-1)+(AU26-MAX(IF(Depths&lt;AU26,Depths)))*(_xlfn.XLOOKUP(AU26,Depths,_xlfn.XLOOKUP($G26,Structures,ContentDamages),,1)-_xlfn.XLOOKUP(AU26,Depths,_xlfn.XLOOKUP($G26,Structures,ContentDamages),,-1))/(MIN(IF(Depths&gt;AU26,Depths))-MAX(IF(Depths&lt;AU26,Depths))))</f>
        <v>#N/A</v>
      </c>
      <c r="BR181" s="87" t="e" cm="1">
        <f t="array" ref="BR181">IF(AV26="no inundation",0,_xlfn.XLOOKUP(AV26,Depths,_xlfn.XLOOKUP($G26,Structures,ContentDamages),,-1)+(AV26-MAX(IF(Depths&lt;AV26,Depths)))*(_xlfn.XLOOKUP(AV26,Depths,_xlfn.XLOOKUP($G26,Structures,ContentDamages),,1)-_xlfn.XLOOKUP(AV26,Depths,_xlfn.XLOOKUP($G26,Structures,ContentDamages),,-1))/(MIN(IF(Depths&gt;AV26,Depths))-MAX(IF(Depths&lt;AV26,Depths))))</f>
        <v>#N/A</v>
      </c>
      <c r="BS181" s="87" t="e" cm="1">
        <f t="array" ref="BS181">IF(AW26="no inundation",0,_xlfn.XLOOKUP(AW26,Depths,_xlfn.XLOOKUP($G26,Structures,ContentDamages),,-1)+(AW26-MAX(IF(Depths&lt;AW26,Depths)))*(_xlfn.XLOOKUP(AW26,Depths,_xlfn.XLOOKUP($G26,Structures,ContentDamages),,1)-_xlfn.XLOOKUP(AW26,Depths,_xlfn.XLOOKUP($G26,Structures,ContentDamages),,-1))/(MIN(IF(Depths&gt;AW26,Depths))-MAX(IF(Depths&lt;AW26,Depths))))</f>
        <v>#N/A</v>
      </c>
      <c r="BT181" s="87" t="e" cm="1">
        <f t="array" ref="BT181">IF(AX26="no inundation",0,_xlfn.XLOOKUP(AX26,Depths,_xlfn.XLOOKUP($G26,Structures,ContentDamages),,-1)+(AX26-MAX(IF(Depths&lt;AX26,Depths)))*(_xlfn.XLOOKUP(AX26,Depths,_xlfn.XLOOKUP($G26,Structures,ContentDamages),,1)-_xlfn.XLOOKUP(AX26,Depths,_xlfn.XLOOKUP($G26,Structures,ContentDamages),,-1))/(MIN(IF(Depths&gt;AX26,Depths))-MAX(IF(Depths&lt;AX26,Depths))))</f>
        <v>#N/A</v>
      </c>
      <c r="BU181" s="87" t="e" cm="1">
        <f t="array" ref="BU181">IF(AY26="no inundation",0,_xlfn.XLOOKUP(AY26,Depths,_xlfn.XLOOKUP($G26,Structures,ContentDamages),,-1)+(AY26-MAX(IF(Depths&lt;AY26,Depths)))*(_xlfn.XLOOKUP(AY26,Depths,_xlfn.XLOOKUP($G26,Structures,ContentDamages),,1)-_xlfn.XLOOKUP(AY26,Depths,_xlfn.XLOOKUP($G26,Structures,ContentDamages),,-1))/(MIN(IF(Depths&gt;AY26,Depths))-MAX(IF(Depths&lt;AY26,Depths))))</f>
        <v>#N/A</v>
      </c>
      <c r="BV181" s="87" t="e" cm="1">
        <f t="array" ref="BV181">IF(AZ26="no inundation",0,_xlfn.XLOOKUP(AZ26,Depths,_xlfn.XLOOKUP($G26,Structures,ContentDamages),,-1)+(AZ26-MAX(IF(Depths&lt;AZ26,Depths)))*(_xlfn.XLOOKUP(AZ26,Depths,_xlfn.XLOOKUP($G26,Structures,ContentDamages),,1)-_xlfn.XLOOKUP(AZ26,Depths,_xlfn.XLOOKUP($G26,Structures,ContentDamages),,-1))/(MIN(IF(Depths&gt;AZ26,Depths))-MAX(IF(Depths&lt;AZ26,Depths))))</f>
        <v>#N/A</v>
      </c>
      <c r="BW181" s="87" t="e" cm="1">
        <f t="array" ref="BW181">IF(BA26="no inundation",0,_xlfn.XLOOKUP(BA26,Depths,_xlfn.XLOOKUP($G26,Structures,ContentDamages),,-1)+(BA26-MAX(IF(Depths&lt;BA26,Depths)))*(_xlfn.XLOOKUP(BA26,Depths,_xlfn.XLOOKUP($G26,Structures,ContentDamages),,1)-_xlfn.XLOOKUP(BA26,Depths,_xlfn.XLOOKUP($G26,Structures,ContentDamages),,-1))/(MIN(IF(Depths&gt;BA26,Depths))-MAX(IF(Depths&lt;BA26,Depths))))</f>
        <v>#N/A</v>
      </c>
      <c r="BX181" s="87" t="e" cm="1">
        <f t="array" ref="BX181">IF(BB26="no inundation",0,_xlfn.XLOOKUP(BB26,Depths,_xlfn.XLOOKUP($G26,Structures,ContentDamages),,-1)+(BB26-MAX(IF(Depths&lt;BB26,Depths)))*(_xlfn.XLOOKUP(BB26,Depths,_xlfn.XLOOKUP($G26,Structures,ContentDamages),,1)-_xlfn.XLOOKUP(BB26,Depths,_xlfn.XLOOKUP($G26,Structures,ContentDamages),,-1))/(MIN(IF(Depths&gt;BB26,Depths))-MAX(IF(Depths&lt;BB26,Depths))))</f>
        <v>#N/A</v>
      </c>
      <c r="BY181" s="157" t="e" cm="1">
        <f t="array" ref="BY181">IF(BC26="no inundation",0,_xlfn.XLOOKUP(BC26,Depths,_xlfn.XLOOKUP($G26,Structures,ContentDamages),,-1)+(BC26-MAX(IF(Depths&lt;BC26,Depths)))*(_xlfn.XLOOKUP(BC26,Depths,_xlfn.XLOOKUP($G26,Structures,ContentDamages),,1)-_xlfn.XLOOKUP(BC26,Depths,_xlfn.XLOOKUP($G26,Structures,ContentDamages),,-1))/(MIN(IF(Depths&gt;BC26,Depths))-MAX(IF(Depths&lt;BC26,Depths))))</f>
        <v>#N/A</v>
      </c>
    </row>
    <row r="182" spans="21:77" x14ac:dyDescent="0.35">
      <c r="U182" s="2"/>
      <c r="W182" s="144"/>
      <c r="AI182" s="2"/>
      <c r="AJ182" s="2"/>
      <c r="AK182" s="2"/>
      <c r="AL182" s="2"/>
      <c r="AM182" s="2"/>
      <c r="AN182" s="2"/>
      <c r="AO182" s="2"/>
      <c r="AP182" s="2"/>
      <c r="AQ182" s="2"/>
      <c r="AR182" s="2"/>
      <c r="AS182" s="2"/>
      <c r="BC182" s="166" t="str">
        <f t="shared" si="195"/>
        <v>None</v>
      </c>
      <c r="BD182" s="157"/>
      <c r="BE182" s="166" t="e" cm="1">
        <f t="array" ref="BE182">IF(AT27="no inundation",0,_xlfn.XLOOKUP(AT27,Depths,_xlfn.XLOOKUP($G27,Structures,StructureDamages),,-1)+(AT27-MAX(IF(Depths&lt;AT27,Depths)))*(_xlfn.XLOOKUP(AT27,Depths,_xlfn.XLOOKUP($G27,Structures,StructureDamages),,1)-_xlfn.XLOOKUP(AT27,Depths,_xlfn.XLOOKUP($G27,Structures,StructureDamages),,-1))/(MIN(IF(Depths&gt;AT27,Depths))-MAX(IF(Depths&lt;AT27,Depths))))</f>
        <v>#N/A</v>
      </c>
      <c r="BF182" s="87" t="e" cm="1">
        <f t="array" ref="BF182">IF(AU27="no inundation",0,_xlfn.XLOOKUP(AU27,Depths,_xlfn.XLOOKUP($G27,Structures,StructureDamages),,-1)+(AU27-MAX(IF(Depths&lt;AU27,Depths)))*(_xlfn.XLOOKUP(AU27,Depths,_xlfn.XLOOKUP($G27,Structures,StructureDamages),,1)-_xlfn.XLOOKUP(AU27,Depths,_xlfn.XLOOKUP($G27,Structures,StructureDamages),,-1))/(MIN(IF(Depths&gt;AU27,Depths))-MAX(IF(Depths&lt;AU27,Depths))))</f>
        <v>#N/A</v>
      </c>
      <c r="BG182" s="87" t="e" cm="1">
        <f t="array" ref="BG182">IF(AV27="no inundation",0,_xlfn.XLOOKUP(AV27,Depths,_xlfn.XLOOKUP($G27,Structures,StructureDamages),,-1)+(AV27-MAX(IF(Depths&lt;AV27,Depths)))*(_xlfn.XLOOKUP(AV27,Depths,_xlfn.XLOOKUP($G27,Structures,StructureDamages),,1)-_xlfn.XLOOKUP(AV27,Depths,_xlfn.XLOOKUP($G27,Structures,StructureDamages),,-1))/(MIN(IF(Depths&gt;AV27,Depths))-MAX(IF(Depths&lt;AV27,Depths))))</f>
        <v>#N/A</v>
      </c>
      <c r="BH182" s="87" t="e" cm="1">
        <f t="array" ref="BH182">IF(AW27="no inundation",0,_xlfn.XLOOKUP(AW27,Depths,_xlfn.XLOOKUP($G27,Structures,StructureDamages),,-1)+(AW27-MAX(IF(Depths&lt;AW27,Depths)))*(_xlfn.XLOOKUP(AW27,Depths,_xlfn.XLOOKUP($G27,Structures,StructureDamages),,1)-_xlfn.XLOOKUP(AW27,Depths,_xlfn.XLOOKUP($G27,Structures,StructureDamages),,-1))/(MIN(IF(Depths&gt;AW27,Depths))-MAX(IF(Depths&lt;AW27,Depths))))</f>
        <v>#N/A</v>
      </c>
      <c r="BI182" s="87" t="e" cm="1">
        <f t="array" ref="BI182">IF(AX27="no inundation",0,_xlfn.XLOOKUP(AX27,Depths,_xlfn.XLOOKUP($G27,Structures,StructureDamages),,-1)+(AX27-MAX(IF(Depths&lt;AX27,Depths)))*(_xlfn.XLOOKUP(AX27,Depths,_xlfn.XLOOKUP($G27,Structures,StructureDamages),,1)-_xlfn.XLOOKUP(AX27,Depths,_xlfn.XLOOKUP($G27,Structures,StructureDamages),,-1))/(MIN(IF(Depths&gt;AX27,Depths))-MAX(IF(Depths&lt;AX27,Depths))))</f>
        <v>#N/A</v>
      </c>
      <c r="BJ182" s="87" t="e" cm="1">
        <f t="array" ref="BJ182">IF(AY27="no inundation",0,_xlfn.XLOOKUP(AY27,Depths,_xlfn.XLOOKUP($G27,Structures,StructureDamages),,-1)+(AY27-MAX(IF(Depths&lt;AY27,Depths)))*(_xlfn.XLOOKUP(AY27,Depths,_xlfn.XLOOKUP($G27,Structures,StructureDamages),,1)-_xlfn.XLOOKUP(AY27,Depths,_xlfn.XLOOKUP($G27,Structures,StructureDamages),,-1))/(MIN(IF(Depths&gt;AY27,Depths))-MAX(IF(Depths&lt;AY27,Depths))))</f>
        <v>#N/A</v>
      </c>
      <c r="BK182" s="87" t="e" cm="1">
        <f t="array" ref="BK182">IF(AZ27="no inundation",0,_xlfn.XLOOKUP(AZ27,Depths,_xlfn.XLOOKUP($G27,Structures,StructureDamages),,-1)+(AZ27-MAX(IF(Depths&lt;AZ27,Depths)))*(_xlfn.XLOOKUP(AZ27,Depths,_xlfn.XLOOKUP($G27,Structures,StructureDamages),,1)-_xlfn.XLOOKUP(AZ27,Depths,_xlfn.XLOOKUP($G27,Structures,StructureDamages),,-1))/(MIN(IF(Depths&gt;AZ27,Depths))-MAX(IF(Depths&lt;AZ27,Depths))))</f>
        <v>#N/A</v>
      </c>
      <c r="BL182" s="87" t="e" cm="1">
        <f t="array" ref="BL182">IF(BA27="no inundation",0,_xlfn.XLOOKUP(BA27,Depths,_xlfn.XLOOKUP($G27,Structures,StructureDamages),,-1)+(BA27-MAX(IF(Depths&lt;BA27,Depths)))*(_xlfn.XLOOKUP(BA27,Depths,_xlfn.XLOOKUP($G27,Structures,StructureDamages),,1)-_xlfn.XLOOKUP(BA27,Depths,_xlfn.XLOOKUP($G27,Structures,StructureDamages),,-1))/(MIN(IF(Depths&gt;BA27,Depths))-MAX(IF(Depths&lt;BA27,Depths))))</f>
        <v>#N/A</v>
      </c>
      <c r="BM182" s="87" t="e" cm="1">
        <f t="array" ref="BM182">IF(BB27="no inundation",0,_xlfn.XLOOKUP(BB27,Depths,_xlfn.XLOOKUP($G27,Structures,StructureDamages),,-1)+(BB27-MAX(IF(Depths&lt;BB27,Depths)))*(_xlfn.XLOOKUP(BB27,Depths,_xlfn.XLOOKUP($G27,Structures,StructureDamages),,1)-_xlfn.XLOOKUP(BB27,Depths,_xlfn.XLOOKUP($G27,Structures,StructureDamages),,-1))/(MIN(IF(Depths&gt;BB27,Depths))-MAX(IF(Depths&lt;BB27,Depths))))</f>
        <v>#N/A</v>
      </c>
      <c r="BN182" s="157" t="e" cm="1">
        <f t="array" ref="BN182">IF(BC27="no inundation",0,_xlfn.XLOOKUP(BC27,Depths,_xlfn.XLOOKUP($G27,Structures,StructureDamages),,-1)+(BC27-MAX(IF(Depths&lt;BC27,Depths)))*(_xlfn.XLOOKUP(BC27,Depths,_xlfn.XLOOKUP($G27,Structures,StructureDamages),,1)-_xlfn.XLOOKUP(BC27,Depths,_xlfn.XLOOKUP($G27,Structures,StructureDamages),,-1))/(MIN(IF(Depths&gt;BC27,Depths))-MAX(IF(Depths&lt;BC27,Depths))))</f>
        <v>#N/A</v>
      </c>
      <c r="BO182" s="167"/>
      <c r="BP182" s="166" t="e" cm="1">
        <f t="array" ref="BP182">IF(AT27="no inundation",0,_xlfn.XLOOKUP(AT27,Depths,_xlfn.XLOOKUP($G27,Structures,ContentDamages),,-1)+(AT27-MAX(IF(Depths&lt;AT27,Depths)))*(_xlfn.XLOOKUP(AT27,Depths,_xlfn.XLOOKUP($G27,Structures,ContentDamages),,1)-_xlfn.XLOOKUP(AT27,Depths,_xlfn.XLOOKUP($G27,Structures,ContentDamages),,-1))/(MIN(IF(Depths&gt;AT27,Depths))-MAX(IF(Depths&lt;AT27,Depths))))</f>
        <v>#N/A</v>
      </c>
      <c r="BQ182" s="87" t="e" cm="1">
        <f t="array" ref="BQ182">IF(AU27="no inundation",0,_xlfn.XLOOKUP(AU27,Depths,_xlfn.XLOOKUP($G27,Structures,ContentDamages),,-1)+(AU27-MAX(IF(Depths&lt;AU27,Depths)))*(_xlfn.XLOOKUP(AU27,Depths,_xlfn.XLOOKUP($G27,Structures,ContentDamages),,1)-_xlfn.XLOOKUP(AU27,Depths,_xlfn.XLOOKUP($G27,Structures,ContentDamages),,-1))/(MIN(IF(Depths&gt;AU27,Depths))-MAX(IF(Depths&lt;AU27,Depths))))</f>
        <v>#N/A</v>
      </c>
      <c r="BR182" s="87" t="e" cm="1">
        <f t="array" ref="BR182">IF(AV27="no inundation",0,_xlfn.XLOOKUP(AV27,Depths,_xlfn.XLOOKUP($G27,Structures,ContentDamages),,-1)+(AV27-MAX(IF(Depths&lt;AV27,Depths)))*(_xlfn.XLOOKUP(AV27,Depths,_xlfn.XLOOKUP($G27,Structures,ContentDamages),,1)-_xlfn.XLOOKUP(AV27,Depths,_xlfn.XLOOKUP($G27,Structures,ContentDamages),,-1))/(MIN(IF(Depths&gt;AV27,Depths))-MAX(IF(Depths&lt;AV27,Depths))))</f>
        <v>#N/A</v>
      </c>
      <c r="BS182" s="87" t="e" cm="1">
        <f t="array" ref="BS182">IF(AW27="no inundation",0,_xlfn.XLOOKUP(AW27,Depths,_xlfn.XLOOKUP($G27,Structures,ContentDamages),,-1)+(AW27-MAX(IF(Depths&lt;AW27,Depths)))*(_xlfn.XLOOKUP(AW27,Depths,_xlfn.XLOOKUP($G27,Structures,ContentDamages),,1)-_xlfn.XLOOKUP(AW27,Depths,_xlfn.XLOOKUP($G27,Structures,ContentDamages),,-1))/(MIN(IF(Depths&gt;AW27,Depths))-MAX(IF(Depths&lt;AW27,Depths))))</f>
        <v>#N/A</v>
      </c>
      <c r="BT182" s="87" t="e" cm="1">
        <f t="array" ref="BT182">IF(AX27="no inundation",0,_xlfn.XLOOKUP(AX27,Depths,_xlfn.XLOOKUP($G27,Structures,ContentDamages),,-1)+(AX27-MAX(IF(Depths&lt;AX27,Depths)))*(_xlfn.XLOOKUP(AX27,Depths,_xlfn.XLOOKUP($G27,Structures,ContentDamages),,1)-_xlfn.XLOOKUP(AX27,Depths,_xlfn.XLOOKUP($G27,Structures,ContentDamages),,-1))/(MIN(IF(Depths&gt;AX27,Depths))-MAX(IF(Depths&lt;AX27,Depths))))</f>
        <v>#N/A</v>
      </c>
      <c r="BU182" s="87" t="e" cm="1">
        <f t="array" ref="BU182">IF(AY27="no inundation",0,_xlfn.XLOOKUP(AY27,Depths,_xlfn.XLOOKUP($G27,Structures,ContentDamages),,-1)+(AY27-MAX(IF(Depths&lt;AY27,Depths)))*(_xlfn.XLOOKUP(AY27,Depths,_xlfn.XLOOKUP($G27,Structures,ContentDamages),,1)-_xlfn.XLOOKUP(AY27,Depths,_xlfn.XLOOKUP($G27,Structures,ContentDamages),,-1))/(MIN(IF(Depths&gt;AY27,Depths))-MAX(IF(Depths&lt;AY27,Depths))))</f>
        <v>#N/A</v>
      </c>
      <c r="BV182" s="87" t="e" cm="1">
        <f t="array" ref="BV182">IF(AZ27="no inundation",0,_xlfn.XLOOKUP(AZ27,Depths,_xlfn.XLOOKUP($G27,Structures,ContentDamages),,-1)+(AZ27-MAX(IF(Depths&lt;AZ27,Depths)))*(_xlfn.XLOOKUP(AZ27,Depths,_xlfn.XLOOKUP($G27,Structures,ContentDamages),,1)-_xlfn.XLOOKUP(AZ27,Depths,_xlfn.XLOOKUP($G27,Structures,ContentDamages),,-1))/(MIN(IF(Depths&gt;AZ27,Depths))-MAX(IF(Depths&lt;AZ27,Depths))))</f>
        <v>#N/A</v>
      </c>
      <c r="BW182" s="87" t="e" cm="1">
        <f t="array" ref="BW182">IF(BA27="no inundation",0,_xlfn.XLOOKUP(BA27,Depths,_xlfn.XLOOKUP($G27,Structures,ContentDamages),,-1)+(BA27-MAX(IF(Depths&lt;BA27,Depths)))*(_xlfn.XLOOKUP(BA27,Depths,_xlfn.XLOOKUP($G27,Structures,ContentDamages),,1)-_xlfn.XLOOKUP(BA27,Depths,_xlfn.XLOOKUP($G27,Structures,ContentDamages),,-1))/(MIN(IF(Depths&gt;BA27,Depths))-MAX(IF(Depths&lt;BA27,Depths))))</f>
        <v>#N/A</v>
      </c>
      <c r="BX182" s="87" t="e" cm="1">
        <f t="array" ref="BX182">IF(BB27="no inundation",0,_xlfn.XLOOKUP(BB27,Depths,_xlfn.XLOOKUP($G27,Structures,ContentDamages),,-1)+(BB27-MAX(IF(Depths&lt;BB27,Depths)))*(_xlfn.XLOOKUP(BB27,Depths,_xlfn.XLOOKUP($G27,Structures,ContentDamages),,1)-_xlfn.XLOOKUP(BB27,Depths,_xlfn.XLOOKUP($G27,Structures,ContentDamages),,-1))/(MIN(IF(Depths&gt;BB27,Depths))-MAX(IF(Depths&lt;BB27,Depths))))</f>
        <v>#N/A</v>
      </c>
      <c r="BY182" s="157" t="e" cm="1">
        <f t="array" ref="BY182">IF(BC27="no inundation",0,_xlfn.XLOOKUP(BC27,Depths,_xlfn.XLOOKUP($G27,Structures,ContentDamages),,-1)+(BC27-MAX(IF(Depths&lt;BC27,Depths)))*(_xlfn.XLOOKUP(BC27,Depths,_xlfn.XLOOKUP($G27,Structures,ContentDamages),,1)-_xlfn.XLOOKUP(BC27,Depths,_xlfn.XLOOKUP($G27,Structures,ContentDamages),,-1))/(MIN(IF(Depths&gt;BC27,Depths))-MAX(IF(Depths&lt;BC27,Depths))))</f>
        <v>#N/A</v>
      </c>
    </row>
    <row r="183" spans="21:77" x14ac:dyDescent="0.35">
      <c r="U183" s="2"/>
      <c r="W183" s="144"/>
      <c r="AI183" s="2"/>
      <c r="AJ183" s="2"/>
      <c r="AK183" s="2"/>
      <c r="AL183" s="2"/>
      <c r="AM183" s="2"/>
      <c r="AN183" s="2"/>
      <c r="AO183" s="2"/>
      <c r="AP183" s="2"/>
      <c r="AQ183" s="2"/>
      <c r="AR183" s="2"/>
      <c r="AS183" s="2"/>
      <c r="BC183" s="166" t="str">
        <f t="shared" si="195"/>
        <v>None</v>
      </c>
      <c r="BD183" s="157"/>
      <c r="BE183" s="166" t="e" cm="1">
        <f t="array" ref="BE183">IF(AT28="no inundation",0,_xlfn.XLOOKUP(AT28,Depths,_xlfn.XLOOKUP($G28,Structures,StructureDamages),,-1)+(AT28-MAX(IF(Depths&lt;AT28,Depths)))*(_xlfn.XLOOKUP(AT28,Depths,_xlfn.XLOOKUP($G28,Structures,StructureDamages),,1)-_xlfn.XLOOKUP(AT28,Depths,_xlfn.XLOOKUP($G28,Structures,StructureDamages),,-1))/(MIN(IF(Depths&gt;AT28,Depths))-MAX(IF(Depths&lt;AT28,Depths))))</f>
        <v>#N/A</v>
      </c>
      <c r="BF183" s="87" t="e" cm="1">
        <f t="array" ref="BF183">IF(AU28="no inundation",0,_xlfn.XLOOKUP(AU28,Depths,_xlfn.XLOOKUP($G28,Structures,StructureDamages),,-1)+(AU28-MAX(IF(Depths&lt;AU28,Depths)))*(_xlfn.XLOOKUP(AU28,Depths,_xlfn.XLOOKUP($G28,Structures,StructureDamages),,1)-_xlfn.XLOOKUP(AU28,Depths,_xlfn.XLOOKUP($G28,Structures,StructureDamages),,-1))/(MIN(IF(Depths&gt;AU28,Depths))-MAX(IF(Depths&lt;AU28,Depths))))</f>
        <v>#N/A</v>
      </c>
      <c r="BG183" s="87" t="e" cm="1">
        <f t="array" ref="BG183">IF(AV28="no inundation",0,_xlfn.XLOOKUP(AV28,Depths,_xlfn.XLOOKUP($G28,Structures,StructureDamages),,-1)+(AV28-MAX(IF(Depths&lt;AV28,Depths)))*(_xlfn.XLOOKUP(AV28,Depths,_xlfn.XLOOKUP($G28,Structures,StructureDamages),,1)-_xlfn.XLOOKUP(AV28,Depths,_xlfn.XLOOKUP($G28,Structures,StructureDamages),,-1))/(MIN(IF(Depths&gt;AV28,Depths))-MAX(IF(Depths&lt;AV28,Depths))))</f>
        <v>#N/A</v>
      </c>
      <c r="BH183" s="87" t="e" cm="1">
        <f t="array" ref="BH183">IF(AW28="no inundation",0,_xlfn.XLOOKUP(AW28,Depths,_xlfn.XLOOKUP($G28,Structures,StructureDamages),,-1)+(AW28-MAX(IF(Depths&lt;AW28,Depths)))*(_xlfn.XLOOKUP(AW28,Depths,_xlfn.XLOOKUP($G28,Structures,StructureDamages),,1)-_xlfn.XLOOKUP(AW28,Depths,_xlfn.XLOOKUP($G28,Structures,StructureDamages),,-1))/(MIN(IF(Depths&gt;AW28,Depths))-MAX(IF(Depths&lt;AW28,Depths))))</f>
        <v>#N/A</v>
      </c>
      <c r="BI183" s="87" t="e" cm="1">
        <f t="array" ref="BI183">IF(AX28="no inundation",0,_xlfn.XLOOKUP(AX28,Depths,_xlfn.XLOOKUP($G28,Structures,StructureDamages),,-1)+(AX28-MAX(IF(Depths&lt;AX28,Depths)))*(_xlfn.XLOOKUP(AX28,Depths,_xlfn.XLOOKUP($G28,Structures,StructureDamages),,1)-_xlfn.XLOOKUP(AX28,Depths,_xlfn.XLOOKUP($G28,Structures,StructureDamages),,-1))/(MIN(IF(Depths&gt;AX28,Depths))-MAX(IF(Depths&lt;AX28,Depths))))</f>
        <v>#N/A</v>
      </c>
      <c r="BJ183" s="87" t="e" cm="1">
        <f t="array" ref="BJ183">IF(AY28="no inundation",0,_xlfn.XLOOKUP(AY28,Depths,_xlfn.XLOOKUP($G28,Structures,StructureDamages),,-1)+(AY28-MAX(IF(Depths&lt;AY28,Depths)))*(_xlfn.XLOOKUP(AY28,Depths,_xlfn.XLOOKUP($G28,Structures,StructureDamages),,1)-_xlfn.XLOOKUP(AY28,Depths,_xlfn.XLOOKUP($G28,Structures,StructureDamages),,-1))/(MIN(IF(Depths&gt;AY28,Depths))-MAX(IF(Depths&lt;AY28,Depths))))</f>
        <v>#N/A</v>
      </c>
      <c r="BK183" s="87" t="e" cm="1">
        <f t="array" ref="BK183">IF(AZ28="no inundation",0,_xlfn.XLOOKUP(AZ28,Depths,_xlfn.XLOOKUP($G28,Structures,StructureDamages),,-1)+(AZ28-MAX(IF(Depths&lt;AZ28,Depths)))*(_xlfn.XLOOKUP(AZ28,Depths,_xlfn.XLOOKUP($G28,Structures,StructureDamages),,1)-_xlfn.XLOOKUP(AZ28,Depths,_xlfn.XLOOKUP($G28,Structures,StructureDamages),,-1))/(MIN(IF(Depths&gt;AZ28,Depths))-MAX(IF(Depths&lt;AZ28,Depths))))</f>
        <v>#N/A</v>
      </c>
      <c r="BL183" s="87" t="e" cm="1">
        <f t="array" ref="BL183">IF(BA28="no inundation",0,_xlfn.XLOOKUP(BA28,Depths,_xlfn.XLOOKUP($G28,Structures,StructureDamages),,-1)+(BA28-MAX(IF(Depths&lt;BA28,Depths)))*(_xlfn.XLOOKUP(BA28,Depths,_xlfn.XLOOKUP($G28,Structures,StructureDamages),,1)-_xlfn.XLOOKUP(BA28,Depths,_xlfn.XLOOKUP($G28,Structures,StructureDamages),,-1))/(MIN(IF(Depths&gt;BA28,Depths))-MAX(IF(Depths&lt;BA28,Depths))))</f>
        <v>#N/A</v>
      </c>
      <c r="BM183" s="87" t="e" cm="1">
        <f t="array" ref="BM183">IF(BB28="no inundation",0,_xlfn.XLOOKUP(BB28,Depths,_xlfn.XLOOKUP($G28,Structures,StructureDamages),,-1)+(BB28-MAX(IF(Depths&lt;BB28,Depths)))*(_xlfn.XLOOKUP(BB28,Depths,_xlfn.XLOOKUP($G28,Structures,StructureDamages),,1)-_xlfn.XLOOKUP(BB28,Depths,_xlfn.XLOOKUP($G28,Structures,StructureDamages),,-1))/(MIN(IF(Depths&gt;BB28,Depths))-MAX(IF(Depths&lt;BB28,Depths))))</f>
        <v>#N/A</v>
      </c>
      <c r="BN183" s="157" t="e" cm="1">
        <f t="array" ref="BN183">IF(BC28="no inundation",0,_xlfn.XLOOKUP(BC28,Depths,_xlfn.XLOOKUP($G28,Structures,StructureDamages),,-1)+(BC28-MAX(IF(Depths&lt;BC28,Depths)))*(_xlfn.XLOOKUP(BC28,Depths,_xlfn.XLOOKUP($G28,Structures,StructureDamages),,1)-_xlfn.XLOOKUP(BC28,Depths,_xlfn.XLOOKUP($G28,Structures,StructureDamages),,-1))/(MIN(IF(Depths&gt;BC28,Depths))-MAX(IF(Depths&lt;BC28,Depths))))</f>
        <v>#N/A</v>
      </c>
      <c r="BO183" s="167"/>
      <c r="BP183" s="166" t="e" cm="1">
        <f t="array" ref="BP183">IF(AT28="no inundation",0,_xlfn.XLOOKUP(AT28,Depths,_xlfn.XLOOKUP($G28,Structures,ContentDamages),,-1)+(AT28-MAX(IF(Depths&lt;AT28,Depths)))*(_xlfn.XLOOKUP(AT28,Depths,_xlfn.XLOOKUP($G28,Structures,ContentDamages),,1)-_xlfn.XLOOKUP(AT28,Depths,_xlfn.XLOOKUP($G28,Structures,ContentDamages),,-1))/(MIN(IF(Depths&gt;AT28,Depths))-MAX(IF(Depths&lt;AT28,Depths))))</f>
        <v>#N/A</v>
      </c>
      <c r="BQ183" s="87" t="e" cm="1">
        <f t="array" ref="BQ183">IF(AU28="no inundation",0,_xlfn.XLOOKUP(AU28,Depths,_xlfn.XLOOKUP($G28,Structures,ContentDamages),,-1)+(AU28-MAX(IF(Depths&lt;AU28,Depths)))*(_xlfn.XLOOKUP(AU28,Depths,_xlfn.XLOOKUP($G28,Structures,ContentDamages),,1)-_xlfn.XLOOKUP(AU28,Depths,_xlfn.XLOOKUP($G28,Structures,ContentDamages),,-1))/(MIN(IF(Depths&gt;AU28,Depths))-MAX(IF(Depths&lt;AU28,Depths))))</f>
        <v>#N/A</v>
      </c>
      <c r="BR183" s="87" t="e" cm="1">
        <f t="array" ref="BR183">IF(AV28="no inundation",0,_xlfn.XLOOKUP(AV28,Depths,_xlfn.XLOOKUP($G28,Structures,ContentDamages),,-1)+(AV28-MAX(IF(Depths&lt;AV28,Depths)))*(_xlfn.XLOOKUP(AV28,Depths,_xlfn.XLOOKUP($G28,Structures,ContentDamages),,1)-_xlfn.XLOOKUP(AV28,Depths,_xlfn.XLOOKUP($G28,Structures,ContentDamages),,-1))/(MIN(IF(Depths&gt;AV28,Depths))-MAX(IF(Depths&lt;AV28,Depths))))</f>
        <v>#N/A</v>
      </c>
      <c r="BS183" s="87" t="e" cm="1">
        <f t="array" ref="BS183">IF(AW28="no inundation",0,_xlfn.XLOOKUP(AW28,Depths,_xlfn.XLOOKUP($G28,Structures,ContentDamages),,-1)+(AW28-MAX(IF(Depths&lt;AW28,Depths)))*(_xlfn.XLOOKUP(AW28,Depths,_xlfn.XLOOKUP($G28,Structures,ContentDamages),,1)-_xlfn.XLOOKUP(AW28,Depths,_xlfn.XLOOKUP($G28,Structures,ContentDamages),,-1))/(MIN(IF(Depths&gt;AW28,Depths))-MAX(IF(Depths&lt;AW28,Depths))))</f>
        <v>#N/A</v>
      </c>
      <c r="BT183" s="87" t="e" cm="1">
        <f t="array" ref="BT183">IF(AX28="no inundation",0,_xlfn.XLOOKUP(AX28,Depths,_xlfn.XLOOKUP($G28,Structures,ContentDamages),,-1)+(AX28-MAX(IF(Depths&lt;AX28,Depths)))*(_xlfn.XLOOKUP(AX28,Depths,_xlfn.XLOOKUP($G28,Structures,ContentDamages),,1)-_xlfn.XLOOKUP(AX28,Depths,_xlfn.XLOOKUP($G28,Structures,ContentDamages),,-1))/(MIN(IF(Depths&gt;AX28,Depths))-MAX(IF(Depths&lt;AX28,Depths))))</f>
        <v>#N/A</v>
      </c>
      <c r="BU183" s="87" t="e" cm="1">
        <f t="array" ref="BU183">IF(AY28="no inundation",0,_xlfn.XLOOKUP(AY28,Depths,_xlfn.XLOOKUP($G28,Structures,ContentDamages),,-1)+(AY28-MAX(IF(Depths&lt;AY28,Depths)))*(_xlfn.XLOOKUP(AY28,Depths,_xlfn.XLOOKUP($G28,Structures,ContentDamages),,1)-_xlfn.XLOOKUP(AY28,Depths,_xlfn.XLOOKUP($G28,Structures,ContentDamages),,-1))/(MIN(IF(Depths&gt;AY28,Depths))-MAX(IF(Depths&lt;AY28,Depths))))</f>
        <v>#N/A</v>
      </c>
      <c r="BV183" s="87" t="e" cm="1">
        <f t="array" ref="BV183">IF(AZ28="no inundation",0,_xlfn.XLOOKUP(AZ28,Depths,_xlfn.XLOOKUP($G28,Structures,ContentDamages),,-1)+(AZ28-MAX(IF(Depths&lt;AZ28,Depths)))*(_xlfn.XLOOKUP(AZ28,Depths,_xlfn.XLOOKUP($G28,Structures,ContentDamages),,1)-_xlfn.XLOOKUP(AZ28,Depths,_xlfn.XLOOKUP($G28,Structures,ContentDamages),,-1))/(MIN(IF(Depths&gt;AZ28,Depths))-MAX(IF(Depths&lt;AZ28,Depths))))</f>
        <v>#N/A</v>
      </c>
      <c r="BW183" s="87" t="e" cm="1">
        <f t="array" ref="BW183">IF(BA28="no inundation",0,_xlfn.XLOOKUP(BA28,Depths,_xlfn.XLOOKUP($G28,Structures,ContentDamages),,-1)+(BA28-MAX(IF(Depths&lt;BA28,Depths)))*(_xlfn.XLOOKUP(BA28,Depths,_xlfn.XLOOKUP($G28,Structures,ContentDamages),,1)-_xlfn.XLOOKUP(BA28,Depths,_xlfn.XLOOKUP($G28,Structures,ContentDamages),,-1))/(MIN(IF(Depths&gt;BA28,Depths))-MAX(IF(Depths&lt;BA28,Depths))))</f>
        <v>#N/A</v>
      </c>
      <c r="BX183" s="87" t="e" cm="1">
        <f t="array" ref="BX183">IF(BB28="no inundation",0,_xlfn.XLOOKUP(BB28,Depths,_xlfn.XLOOKUP($G28,Structures,ContentDamages),,-1)+(BB28-MAX(IF(Depths&lt;BB28,Depths)))*(_xlfn.XLOOKUP(BB28,Depths,_xlfn.XLOOKUP($G28,Structures,ContentDamages),,1)-_xlfn.XLOOKUP(BB28,Depths,_xlfn.XLOOKUP($G28,Structures,ContentDamages),,-1))/(MIN(IF(Depths&gt;BB28,Depths))-MAX(IF(Depths&lt;BB28,Depths))))</f>
        <v>#N/A</v>
      </c>
      <c r="BY183" s="157" t="e" cm="1">
        <f t="array" ref="BY183">IF(BC28="no inundation",0,_xlfn.XLOOKUP(BC28,Depths,_xlfn.XLOOKUP($G28,Structures,ContentDamages),,-1)+(BC28-MAX(IF(Depths&lt;BC28,Depths)))*(_xlfn.XLOOKUP(BC28,Depths,_xlfn.XLOOKUP($G28,Structures,ContentDamages),,1)-_xlfn.XLOOKUP(BC28,Depths,_xlfn.XLOOKUP($G28,Structures,ContentDamages),,-1))/(MIN(IF(Depths&gt;BC28,Depths))-MAX(IF(Depths&lt;BC28,Depths))))</f>
        <v>#N/A</v>
      </c>
    </row>
    <row r="184" spans="21:77" x14ac:dyDescent="0.35">
      <c r="U184" s="2"/>
      <c r="W184" s="144"/>
      <c r="AI184" s="2"/>
      <c r="AJ184" s="2"/>
      <c r="AK184" s="2"/>
      <c r="AL184" s="2"/>
      <c r="AM184" s="2"/>
      <c r="AN184" s="2"/>
      <c r="AO184" s="2"/>
      <c r="AP184" s="2"/>
      <c r="AQ184" s="2"/>
      <c r="AR184" s="2"/>
      <c r="AS184" s="2"/>
      <c r="BC184" s="166" t="str">
        <f t="shared" si="195"/>
        <v>None</v>
      </c>
      <c r="BD184" s="157"/>
      <c r="BE184" s="166" t="e" cm="1">
        <f t="array" ref="BE184">IF(AT29="no inundation",0,_xlfn.XLOOKUP(AT29,Depths,_xlfn.XLOOKUP($G29,Structures,StructureDamages),,-1)+(AT29-MAX(IF(Depths&lt;AT29,Depths)))*(_xlfn.XLOOKUP(AT29,Depths,_xlfn.XLOOKUP($G29,Structures,StructureDamages),,1)-_xlfn.XLOOKUP(AT29,Depths,_xlfn.XLOOKUP($G29,Structures,StructureDamages),,-1))/(MIN(IF(Depths&gt;AT29,Depths))-MAX(IF(Depths&lt;AT29,Depths))))</f>
        <v>#N/A</v>
      </c>
      <c r="BF184" s="87" t="e" cm="1">
        <f t="array" ref="BF184">IF(AU29="no inundation",0,_xlfn.XLOOKUP(AU29,Depths,_xlfn.XLOOKUP($G29,Structures,StructureDamages),,-1)+(AU29-MAX(IF(Depths&lt;AU29,Depths)))*(_xlfn.XLOOKUP(AU29,Depths,_xlfn.XLOOKUP($G29,Structures,StructureDamages),,1)-_xlfn.XLOOKUP(AU29,Depths,_xlfn.XLOOKUP($G29,Structures,StructureDamages),,-1))/(MIN(IF(Depths&gt;AU29,Depths))-MAX(IF(Depths&lt;AU29,Depths))))</f>
        <v>#N/A</v>
      </c>
      <c r="BG184" s="87" t="e" cm="1">
        <f t="array" ref="BG184">IF(AV29="no inundation",0,_xlfn.XLOOKUP(AV29,Depths,_xlfn.XLOOKUP($G29,Structures,StructureDamages),,-1)+(AV29-MAX(IF(Depths&lt;AV29,Depths)))*(_xlfn.XLOOKUP(AV29,Depths,_xlfn.XLOOKUP($G29,Structures,StructureDamages),,1)-_xlfn.XLOOKUP(AV29,Depths,_xlfn.XLOOKUP($G29,Structures,StructureDamages),,-1))/(MIN(IF(Depths&gt;AV29,Depths))-MAX(IF(Depths&lt;AV29,Depths))))</f>
        <v>#N/A</v>
      </c>
      <c r="BH184" s="87" t="e" cm="1">
        <f t="array" ref="BH184">IF(AW29="no inundation",0,_xlfn.XLOOKUP(AW29,Depths,_xlfn.XLOOKUP($G29,Structures,StructureDamages),,-1)+(AW29-MAX(IF(Depths&lt;AW29,Depths)))*(_xlfn.XLOOKUP(AW29,Depths,_xlfn.XLOOKUP($G29,Structures,StructureDamages),,1)-_xlfn.XLOOKUP(AW29,Depths,_xlfn.XLOOKUP($G29,Structures,StructureDamages),,-1))/(MIN(IF(Depths&gt;AW29,Depths))-MAX(IF(Depths&lt;AW29,Depths))))</f>
        <v>#N/A</v>
      </c>
      <c r="BI184" s="87" t="e" cm="1">
        <f t="array" ref="BI184">IF(AX29="no inundation",0,_xlfn.XLOOKUP(AX29,Depths,_xlfn.XLOOKUP($G29,Structures,StructureDamages),,-1)+(AX29-MAX(IF(Depths&lt;AX29,Depths)))*(_xlfn.XLOOKUP(AX29,Depths,_xlfn.XLOOKUP($G29,Structures,StructureDamages),,1)-_xlfn.XLOOKUP(AX29,Depths,_xlfn.XLOOKUP($G29,Structures,StructureDamages),,-1))/(MIN(IF(Depths&gt;AX29,Depths))-MAX(IF(Depths&lt;AX29,Depths))))</f>
        <v>#N/A</v>
      </c>
      <c r="BJ184" s="87" t="e" cm="1">
        <f t="array" ref="BJ184">IF(AY29="no inundation",0,_xlfn.XLOOKUP(AY29,Depths,_xlfn.XLOOKUP($G29,Structures,StructureDamages),,-1)+(AY29-MAX(IF(Depths&lt;AY29,Depths)))*(_xlfn.XLOOKUP(AY29,Depths,_xlfn.XLOOKUP($G29,Structures,StructureDamages),,1)-_xlfn.XLOOKUP(AY29,Depths,_xlfn.XLOOKUP($G29,Structures,StructureDamages),,-1))/(MIN(IF(Depths&gt;AY29,Depths))-MAX(IF(Depths&lt;AY29,Depths))))</f>
        <v>#N/A</v>
      </c>
      <c r="BK184" s="87" t="e" cm="1">
        <f t="array" ref="BK184">IF(AZ29="no inundation",0,_xlfn.XLOOKUP(AZ29,Depths,_xlfn.XLOOKUP($G29,Structures,StructureDamages),,-1)+(AZ29-MAX(IF(Depths&lt;AZ29,Depths)))*(_xlfn.XLOOKUP(AZ29,Depths,_xlfn.XLOOKUP($G29,Structures,StructureDamages),,1)-_xlfn.XLOOKUP(AZ29,Depths,_xlfn.XLOOKUP($G29,Structures,StructureDamages),,-1))/(MIN(IF(Depths&gt;AZ29,Depths))-MAX(IF(Depths&lt;AZ29,Depths))))</f>
        <v>#N/A</v>
      </c>
      <c r="BL184" s="87" t="e" cm="1">
        <f t="array" ref="BL184">IF(BA29="no inundation",0,_xlfn.XLOOKUP(BA29,Depths,_xlfn.XLOOKUP($G29,Structures,StructureDamages),,-1)+(BA29-MAX(IF(Depths&lt;BA29,Depths)))*(_xlfn.XLOOKUP(BA29,Depths,_xlfn.XLOOKUP($G29,Structures,StructureDamages),,1)-_xlfn.XLOOKUP(BA29,Depths,_xlfn.XLOOKUP($G29,Structures,StructureDamages),,-1))/(MIN(IF(Depths&gt;BA29,Depths))-MAX(IF(Depths&lt;BA29,Depths))))</f>
        <v>#N/A</v>
      </c>
      <c r="BM184" s="87" t="e" cm="1">
        <f t="array" ref="BM184">IF(BB29="no inundation",0,_xlfn.XLOOKUP(BB29,Depths,_xlfn.XLOOKUP($G29,Structures,StructureDamages),,-1)+(BB29-MAX(IF(Depths&lt;BB29,Depths)))*(_xlfn.XLOOKUP(BB29,Depths,_xlfn.XLOOKUP($G29,Structures,StructureDamages),,1)-_xlfn.XLOOKUP(BB29,Depths,_xlfn.XLOOKUP($G29,Structures,StructureDamages),,-1))/(MIN(IF(Depths&gt;BB29,Depths))-MAX(IF(Depths&lt;BB29,Depths))))</f>
        <v>#N/A</v>
      </c>
      <c r="BN184" s="157" t="e" cm="1">
        <f t="array" ref="BN184">IF(BC29="no inundation",0,_xlfn.XLOOKUP(BC29,Depths,_xlfn.XLOOKUP($G29,Structures,StructureDamages),,-1)+(BC29-MAX(IF(Depths&lt;BC29,Depths)))*(_xlfn.XLOOKUP(BC29,Depths,_xlfn.XLOOKUP($G29,Structures,StructureDamages),,1)-_xlfn.XLOOKUP(BC29,Depths,_xlfn.XLOOKUP($G29,Structures,StructureDamages),,-1))/(MIN(IF(Depths&gt;BC29,Depths))-MAX(IF(Depths&lt;BC29,Depths))))</f>
        <v>#N/A</v>
      </c>
      <c r="BO184" s="167"/>
      <c r="BP184" s="166" t="e" cm="1">
        <f t="array" ref="BP184">IF(AT29="no inundation",0,_xlfn.XLOOKUP(AT29,Depths,_xlfn.XLOOKUP($G29,Structures,ContentDamages),,-1)+(AT29-MAX(IF(Depths&lt;AT29,Depths)))*(_xlfn.XLOOKUP(AT29,Depths,_xlfn.XLOOKUP($G29,Structures,ContentDamages),,1)-_xlfn.XLOOKUP(AT29,Depths,_xlfn.XLOOKUP($G29,Structures,ContentDamages),,-1))/(MIN(IF(Depths&gt;AT29,Depths))-MAX(IF(Depths&lt;AT29,Depths))))</f>
        <v>#N/A</v>
      </c>
      <c r="BQ184" s="87" t="e" cm="1">
        <f t="array" ref="BQ184">IF(AU29="no inundation",0,_xlfn.XLOOKUP(AU29,Depths,_xlfn.XLOOKUP($G29,Structures,ContentDamages),,-1)+(AU29-MAX(IF(Depths&lt;AU29,Depths)))*(_xlfn.XLOOKUP(AU29,Depths,_xlfn.XLOOKUP($G29,Structures,ContentDamages),,1)-_xlfn.XLOOKUP(AU29,Depths,_xlfn.XLOOKUP($G29,Structures,ContentDamages),,-1))/(MIN(IF(Depths&gt;AU29,Depths))-MAX(IF(Depths&lt;AU29,Depths))))</f>
        <v>#N/A</v>
      </c>
      <c r="BR184" s="87" t="e" cm="1">
        <f t="array" ref="BR184">IF(AV29="no inundation",0,_xlfn.XLOOKUP(AV29,Depths,_xlfn.XLOOKUP($G29,Structures,ContentDamages),,-1)+(AV29-MAX(IF(Depths&lt;AV29,Depths)))*(_xlfn.XLOOKUP(AV29,Depths,_xlfn.XLOOKUP($G29,Structures,ContentDamages),,1)-_xlfn.XLOOKUP(AV29,Depths,_xlfn.XLOOKUP($G29,Structures,ContentDamages),,-1))/(MIN(IF(Depths&gt;AV29,Depths))-MAX(IF(Depths&lt;AV29,Depths))))</f>
        <v>#N/A</v>
      </c>
      <c r="BS184" s="87" t="e" cm="1">
        <f t="array" ref="BS184">IF(AW29="no inundation",0,_xlfn.XLOOKUP(AW29,Depths,_xlfn.XLOOKUP($G29,Structures,ContentDamages),,-1)+(AW29-MAX(IF(Depths&lt;AW29,Depths)))*(_xlfn.XLOOKUP(AW29,Depths,_xlfn.XLOOKUP($G29,Structures,ContentDamages),,1)-_xlfn.XLOOKUP(AW29,Depths,_xlfn.XLOOKUP($G29,Structures,ContentDamages),,-1))/(MIN(IF(Depths&gt;AW29,Depths))-MAX(IF(Depths&lt;AW29,Depths))))</f>
        <v>#N/A</v>
      </c>
      <c r="BT184" s="87" t="e" cm="1">
        <f t="array" ref="BT184">IF(AX29="no inundation",0,_xlfn.XLOOKUP(AX29,Depths,_xlfn.XLOOKUP($G29,Structures,ContentDamages),,-1)+(AX29-MAX(IF(Depths&lt;AX29,Depths)))*(_xlfn.XLOOKUP(AX29,Depths,_xlfn.XLOOKUP($G29,Structures,ContentDamages),,1)-_xlfn.XLOOKUP(AX29,Depths,_xlfn.XLOOKUP($G29,Structures,ContentDamages),,-1))/(MIN(IF(Depths&gt;AX29,Depths))-MAX(IF(Depths&lt;AX29,Depths))))</f>
        <v>#N/A</v>
      </c>
      <c r="BU184" s="87" t="e" cm="1">
        <f t="array" ref="BU184">IF(AY29="no inundation",0,_xlfn.XLOOKUP(AY29,Depths,_xlfn.XLOOKUP($G29,Structures,ContentDamages),,-1)+(AY29-MAX(IF(Depths&lt;AY29,Depths)))*(_xlfn.XLOOKUP(AY29,Depths,_xlfn.XLOOKUP($G29,Structures,ContentDamages),,1)-_xlfn.XLOOKUP(AY29,Depths,_xlfn.XLOOKUP($G29,Structures,ContentDamages),,-1))/(MIN(IF(Depths&gt;AY29,Depths))-MAX(IF(Depths&lt;AY29,Depths))))</f>
        <v>#N/A</v>
      </c>
      <c r="BV184" s="87" t="e" cm="1">
        <f t="array" ref="BV184">IF(AZ29="no inundation",0,_xlfn.XLOOKUP(AZ29,Depths,_xlfn.XLOOKUP($G29,Structures,ContentDamages),,-1)+(AZ29-MAX(IF(Depths&lt;AZ29,Depths)))*(_xlfn.XLOOKUP(AZ29,Depths,_xlfn.XLOOKUP($G29,Structures,ContentDamages),,1)-_xlfn.XLOOKUP(AZ29,Depths,_xlfn.XLOOKUP($G29,Structures,ContentDamages),,-1))/(MIN(IF(Depths&gt;AZ29,Depths))-MAX(IF(Depths&lt;AZ29,Depths))))</f>
        <v>#N/A</v>
      </c>
      <c r="BW184" s="87" t="e" cm="1">
        <f t="array" ref="BW184">IF(BA29="no inundation",0,_xlfn.XLOOKUP(BA29,Depths,_xlfn.XLOOKUP($G29,Structures,ContentDamages),,-1)+(BA29-MAX(IF(Depths&lt;BA29,Depths)))*(_xlfn.XLOOKUP(BA29,Depths,_xlfn.XLOOKUP($G29,Structures,ContentDamages),,1)-_xlfn.XLOOKUP(BA29,Depths,_xlfn.XLOOKUP($G29,Structures,ContentDamages),,-1))/(MIN(IF(Depths&gt;BA29,Depths))-MAX(IF(Depths&lt;BA29,Depths))))</f>
        <v>#N/A</v>
      </c>
      <c r="BX184" s="87" t="e" cm="1">
        <f t="array" ref="BX184">IF(BB29="no inundation",0,_xlfn.XLOOKUP(BB29,Depths,_xlfn.XLOOKUP($G29,Structures,ContentDamages),,-1)+(BB29-MAX(IF(Depths&lt;BB29,Depths)))*(_xlfn.XLOOKUP(BB29,Depths,_xlfn.XLOOKUP($G29,Structures,ContentDamages),,1)-_xlfn.XLOOKUP(BB29,Depths,_xlfn.XLOOKUP($G29,Structures,ContentDamages),,-1))/(MIN(IF(Depths&gt;BB29,Depths))-MAX(IF(Depths&lt;BB29,Depths))))</f>
        <v>#N/A</v>
      </c>
      <c r="BY184" s="157" t="e" cm="1">
        <f t="array" ref="BY184">IF(BC29="no inundation",0,_xlfn.XLOOKUP(BC29,Depths,_xlfn.XLOOKUP($G29,Structures,ContentDamages),,-1)+(BC29-MAX(IF(Depths&lt;BC29,Depths)))*(_xlfn.XLOOKUP(BC29,Depths,_xlfn.XLOOKUP($G29,Structures,ContentDamages),,1)-_xlfn.XLOOKUP(BC29,Depths,_xlfn.XLOOKUP($G29,Structures,ContentDamages),,-1))/(MIN(IF(Depths&gt;BC29,Depths))-MAX(IF(Depths&lt;BC29,Depths))))</f>
        <v>#N/A</v>
      </c>
    </row>
    <row r="185" spans="21:77" x14ac:dyDescent="0.35">
      <c r="U185" s="2"/>
      <c r="W185" s="144"/>
      <c r="AI185" s="2"/>
      <c r="AJ185" s="2"/>
      <c r="AK185" s="2"/>
      <c r="AL185" s="2"/>
      <c r="AM185" s="2"/>
      <c r="AN185" s="2"/>
      <c r="AO185" s="2"/>
      <c r="AP185" s="2"/>
      <c r="AQ185" s="2"/>
      <c r="AR185" s="2"/>
      <c r="AS185" s="2"/>
      <c r="BC185" s="166" t="str">
        <f t="shared" si="195"/>
        <v>None</v>
      </c>
      <c r="BD185" s="157"/>
      <c r="BE185" s="166" t="e" cm="1">
        <f t="array" ref="BE185">IF(AT30="no inundation",0,_xlfn.XLOOKUP(AT30,Depths,_xlfn.XLOOKUP($G30,Structures,StructureDamages),,-1)+(AT30-MAX(IF(Depths&lt;AT30,Depths)))*(_xlfn.XLOOKUP(AT30,Depths,_xlfn.XLOOKUP($G30,Structures,StructureDamages),,1)-_xlfn.XLOOKUP(AT30,Depths,_xlfn.XLOOKUP($G30,Structures,StructureDamages),,-1))/(MIN(IF(Depths&gt;AT30,Depths))-MAX(IF(Depths&lt;AT30,Depths))))</f>
        <v>#N/A</v>
      </c>
      <c r="BF185" s="87" t="e" cm="1">
        <f t="array" ref="BF185">IF(AU30="no inundation",0,_xlfn.XLOOKUP(AU30,Depths,_xlfn.XLOOKUP($G30,Structures,StructureDamages),,-1)+(AU30-MAX(IF(Depths&lt;AU30,Depths)))*(_xlfn.XLOOKUP(AU30,Depths,_xlfn.XLOOKUP($G30,Structures,StructureDamages),,1)-_xlfn.XLOOKUP(AU30,Depths,_xlfn.XLOOKUP($G30,Structures,StructureDamages),,-1))/(MIN(IF(Depths&gt;AU30,Depths))-MAX(IF(Depths&lt;AU30,Depths))))</f>
        <v>#N/A</v>
      </c>
      <c r="BG185" s="87" t="e" cm="1">
        <f t="array" ref="BG185">IF(AV30="no inundation",0,_xlfn.XLOOKUP(AV30,Depths,_xlfn.XLOOKUP($G30,Structures,StructureDamages),,-1)+(AV30-MAX(IF(Depths&lt;AV30,Depths)))*(_xlfn.XLOOKUP(AV30,Depths,_xlfn.XLOOKUP($G30,Structures,StructureDamages),,1)-_xlfn.XLOOKUP(AV30,Depths,_xlfn.XLOOKUP($G30,Structures,StructureDamages),,-1))/(MIN(IF(Depths&gt;AV30,Depths))-MAX(IF(Depths&lt;AV30,Depths))))</f>
        <v>#N/A</v>
      </c>
      <c r="BH185" s="87" t="e" cm="1">
        <f t="array" ref="BH185">IF(AW30="no inundation",0,_xlfn.XLOOKUP(AW30,Depths,_xlfn.XLOOKUP($G30,Structures,StructureDamages),,-1)+(AW30-MAX(IF(Depths&lt;AW30,Depths)))*(_xlfn.XLOOKUP(AW30,Depths,_xlfn.XLOOKUP($G30,Structures,StructureDamages),,1)-_xlfn.XLOOKUP(AW30,Depths,_xlfn.XLOOKUP($G30,Structures,StructureDamages),,-1))/(MIN(IF(Depths&gt;AW30,Depths))-MAX(IF(Depths&lt;AW30,Depths))))</f>
        <v>#N/A</v>
      </c>
      <c r="BI185" s="87" t="e" cm="1">
        <f t="array" ref="BI185">IF(AX30="no inundation",0,_xlfn.XLOOKUP(AX30,Depths,_xlfn.XLOOKUP($G30,Structures,StructureDamages),,-1)+(AX30-MAX(IF(Depths&lt;AX30,Depths)))*(_xlfn.XLOOKUP(AX30,Depths,_xlfn.XLOOKUP($G30,Structures,StructureDamages),,1)-_xlfn.XLOOKUP(AX30,Depths,_xlfn.XLOOKUP($G30,Structures,StructureDamages),,-1))/(MIN(IF(Depths&gt;AX30,Depths))-MAX(IF(Depths&lt;AX30,Depths))))</f>
        <v>#N/A</v>
      </c>
      <c r="BJ185" s="87" t="e" cm="1">
        <f t="array" ref="BJ185">IF(AY30="no inundation",0,_xlfn.XLOOKUP(AY30,Depths,_xlfn.XLOOKUP($G30,Structures,StructureDamages),,-1)+(AY30-MAX(IF(Depths&lt;AY30,Depths)))*(_xlfn.XLOOKUP(AY30,Depths,_xlfn.XLOOKUP($G30,Structures,StructureDamages),,1)-_xlfn.XLOOKUP(AY30,Depths,_xlfn.XLOOKUP($G30,Structures,StructureDamages),,-1))/(MIN(IF(Depths&gt;AY30,Depths))-MAX(IF(Depths&lt;AY30,Depths))))</f>
        <v>#N/A</v>
      </c>
      <c r="BK185" s="87" t="e" cm="1">
        <f t="array" ref="BK185">IF(AZ30="no inundation",0,_xlfn.XLOOKUP(AZ30,Depths,_xlfn.XLOOKUP($G30,Structures,StructureDamages),,-1)+(AZ30-MAX(IF(Depths&lt;AZ30,Depths)))*(_xlfn.XLOOKUP(AZ30,Depths,_xlfn.XLOOKUP($G30,Structures,StructureDamages),,1)-_xlfn.XLOOKUP(AZ30,Depths,_xlfn.XLOOKUP($G30,Structures,StructureDamages),,-1))/(MIN(IF(Depths&gt;AZ30,Depths))-MAX(IF(Depths&lt;AZ30,Depths))))</f>
        <v>#N/A</v>
      </c>
      <c r="BL185" s="87" t="e" cm="1">
        <f t="array" ref="BL185">IF(BA30="no inundation",0,_xlfn.XLOOKUP(BA30,Depths,_xlfn.XLOOKUP($G30,Structures,StructureDamages),,-1)+(BA30-MAX(IF(Depths&lt;BA30,Depths)))*(_xlfn.XLOOKUP(BA30,Depths,_xlfn.XLOOKUP($G30,Structures,StructureDamages),,1)-_xlfn.XLOOKUP(BA30,Depths,_xlfn.XLOOKUP($G30,Structures,StructureDamages),,-1))/(MIN(IF(Depths&gt;BA30,Depths))-MAX(IF(Depths&lt;BA30,Depths))))</f>
        <v>#N/A</v>
      </c>
      <c r="BM185" s="87" t="e" cm="1">
        <f t="array" ref="BM185">IF(BB30="no inundation",0,_xlfn.XLOOKUP(BB30,Depths,_xlfn.XLOOKUP($G30,Structures,StructureDamages),,-1)+(BB30-MAX(IF(Depths&lt;BB30,Depths)))*(_xlfn.XLOOKUP(BB30,Depths,_xlfn.XLOOKUP($G30,Structures,StructureDamages),,1)-_xlfn.XLOOKUP(BB30,Depths,_xlfn.XLOOKUP($G30,Structures,StructureDamages),,-1))/(MIN(IF(Depths&gt;BB30,Depths))-MAX(IF(Depths&lt;BB30,Depths))))</f>
        <v>#N/A</v>
      </c>
      <c r="BN185" s="157" t="e" cm="1">
        <f t="array" ref="BN185">IF(BC30="no inundation",0,_xlfn.XLOOKUP(BC30,Depths,_xlfn.XLOOKUP($G30,Structures,StructureDamages),,-1)+(BC30-MAX(IF(Depths&lt;BC30,Depths)))*(_xlfn.XLOOKUP(BC30,Depths,_xlfn.XLOOKUP($G30,Structures,StructureDamages),,1)-_xlfn.XLOOKUP(BC30,Depths,_xlfn.XLOOKUP($G30,Structures,StructureDamages),,-1))/(MIN(IF(Depths&gt;BC30,Depths))-MAX(IF(Depths&lt;BC30,Depths))))</f>
        <v>#N/A</v>
      </c>
      <c r="BO185" s="167"/>
      <c r="BP185" s="166" t="e" cm="1">
        <f t="array" ref="BP185">IF(AT30="no inundation",0,_xlfn.XLOOKUP(AT30,Depths,_xlfn.XLOOKUP($G30,Structures,ContentDamages),,-1)+(AT30-MAX(IF(Depths&lt;AT30,Depths)))*(_xlfn.XLOOKUP(AT30,Depths,_xlfn.XLOOKUP($G30,Structures,ContentDamages),,1)-_xlfn.XLOOKUP(AT30,Depths,_xlfn.XLOOKUP($G30,Structures,ContentDamages),,-1))/(MIN(IF(Depths&gt;AT30,Depths))-MAX(IF(Depths&lt;AT30,Depths))))</f>
        <v>#N/A</v>
      </c>
      <c r="BQ185" s="87" t="e" cm="1">
        <f t="array" ref="BQ185">IF(AU30="no inundation",0,_xlfn.XLOOKUP(AU30,Depths,_xlfn.XLOOKUP($G30,Structures,ContentDamages),,-1)+(AU30-MAX(IF(Depths&lt;AU30,Depths)))*(_xlfn.XLOOKUP(AU30,Depths,_xlfn.XLOOKUP($G30,Structures,ContentDamages),,1)-_xlfn.XLOOKUP(AU30,Depths,_xlfn.XLOOKUP($G30,Structures,ContentDamages),,-1))/(MIN(IF(Depths&gt;AU30,Depths))-MAX(IF(Depths&lt;AU30,Depths))))</f>
        <v>#N/A</v>
      </c>
      <c r="BR185" s="87" t="e" cm="1">
        <f t="array" ref="BR185">IF(AV30="no inundation",0,_xlfn.XLOOKUP(AV30,Depths,_xlfn.XLOOKUP($G30,Structures,ContentDamages),,-1)+(AV30-MAX(IF(Depths&lt;AV30,Depths)))*(_xlfn.XLOOKUP(AV30,Depths,_xlfn.XLOOKUP($G30,Structures,ContentDamages),,1)-_xlfn.XLOOKUP(AV30,Depths,_xlfn.XLOOKUP($G30,Structures,ContentDamages),,-1))/(MIN(IF(Depths&gt;AV30,Depths))-MAX(IF(Depths&lt;AV30,Depths))))</f>
        <v>#N/A</v>
      </c>
      <c r="BS185" s="87" t="e" cm="1">
        <f t="array" ref="BS185">IF(AW30="no inundation",0,_xlfn.XLOOKUP(AW30,Depths,_xlfn.XLOOKUP($G30,Structures,ContentDamages),,-1)+(AW30-MAX(IF(Depths&lt;AW30,Depths)))*(_xlfn.XLOOKUP(AW30,Depths,_xlfn.XLOOKUP($G30,Structures,ContentDamages),,1)-_xlfn.XLOOKUP(AW30,Depths,_xlfn.XLOOKUP($G30,Structures,ContentDamages),,-1))/(MIN(IF(Depths&gt;AW30,Depths))-MAX(IF(Depths&lt;AW30,Depths))))</f>
        <v>#N/A</v>
      </c>
      <c r="BT185" s="87" t="e" cm="1">
        <f t="array" ref="BT185">IF(AX30="no inundation",0,_xlfn.XLOOKUP(AX30,Depths,_xlfn.XLOOKUP($G30,Structures,ContentDamages),,-1)+(AX30-MAX(IF(Depths&lt;AX30,Depths)))*(_xlfn.XLOOKUP(AX30,Depths,_xlfn.XLOOKUP($G30,Structures,ContentDamages),,1)-_xlfn.XLOOKUP(AX30,Depths,_xlfn.XLOOKUP($G30,Structures,ContentDamages),,-1))/(MIN(IF(Depths&gt;AX30,Depths))-MAX(IF(Depths&lt;AX30,Depths))))</f>
        <v>#N/A</v>
      </c>
      <c r="BU185" s="87" t="e" cm="1">
        <f t="array" ref="BU185">IF(AY30="no inundation",0,_xlfn.XLOOKUP(AY30,Depths,_xlfn.XLOOKUP($G30,Structures,ContentDamages),,-1)+(AY30-MAX(IF(Depths&lt;AY30,Depths)))*(_xlfn.XLOOKUP(AY30,Depths,_xlfn.XLOOKUP($G30,Structures,ContentDamages),,1)-_xlfn.XLOOKUP(AY30,Depths,_xlfn.XLOOKUP($G30,Structures,ContentDamages),,-1))/(MIN(IF(Depths&gt;AY30,Depths))-MAX(IF(Depths&lt;AY30,Depths))))</f>
        <v>#N/A</v>
      </c>
      <c r="BV185" s="87" t="e" cm="1">
        <f t="array" ref="BV185">IF(AZ30="no inundation",0,_xlfn.XLOOKUP(AZ30,Depths,_xlfn.XLOOKUP($G30,Structures,ContentDamages),,-1)+(AZ30-MAX(IF(Depths&lt;AZ30,Depths)))*(_xlfn.XLOOKUP(AZ30,Depths,_xlfn.XLOOKUP($G30,Structures,ContentDamages),,1)-_xlfn.XLOOKUP(AZ30,Depths,_xlfn.XLOOKUP($G30,Structures,ContentDamages),,-1))/(MIN(IF(Depths&gt;AZ30,Depths))-MAX(IF(Depths&lt;AZ30,Depths))))</f>
        <v>#N/A</v>
      </c>
      <c r="BW185" s="87" t="e" cm="1">
        <f t="array" ref="BW185">IF(BA30="no inundation",0,_xlfn.XLOOKUP(BA30,Depths,_xlfn.XLOOKUP($G30,Structures,ContentDamages),,-1)+(BA30-MAX(IF(Depths&lt;BA30,Depths)))*(_xlfn.XLOOKUP(BA30,Depths,_xlfn.XLOOKUP($G30,Structures,ContentDamages),,1)-_xlfn.XLOOKUP(BA30,Depths,_xlfn.XLOOKUP($G30,Structures,ContentDamages),,-1))/(MIN(IF(Depths&gt;BA30,Depths))-MAX(IF(Depths&lt;BA30,Depths))))</f>
        <v>#N/A</v>
      </c>
      <c r="BX185" s="87" t="e" cm="1">
        <f t="array" ref="BX185">IF(BB30="no inundation",0,_xlfn.XLOOKUP(BB30,Depths,_xlfn.XLOOKUP($G30,Structures,ContentDamages),,-1)+(BB30-MAX(IF(Depths&lt;BB30,Depths)))*(_xlfn.XLOOKUP(BB30,Depths,_xlfn.XLOOKUP($G30,Structures,ContentDamages),,1)-_xlfn.XLOOKUP(BB30,Depths,_xlfn.XLOOKUP($G30,Structures,ContentDamages),,-1))/(MIN(IF(Depths&gt;BB30,Depths))-MAX(IF(Depths&lt;BB30,Depths))))</f>
        <v>#N/A</v>
      </c>
      <c r="BY185" s="157" t="e" cm="1">
        <f t="array" ref="BY185">IF(BC30="no inundation",0,_xlfn.XLOOKUP(BC30,Depths,_xlfn.XLOOKUP($G30,Structures,ContentDamages),,-1)+(BC30-MAX(IF(Depths&lt;BC30,Depths)))*(_xlfn.XLOOKUP(BC30,Depths,_xlfn.XLOOKUP($G30,Structures,ContentDamages),,1)-_xlfn.XLOOKUP(BC30,Depths,_xlfn.XLOOKUP($G30,Structures,ContentDamages),,-1))/(MIN(IF(Depths&gt;BC30,Depths))-MAX(IF(Depths&lt;BC30,Depths))))</f>
        <v>#N/A</v>
      </c>
    </row>
    <row r="186" spans="21:77" x14ac:dyDescent="0.35">
      <c r="U186" s="2"/>
      <c r="W186" s="144"/>
      <c r="AI186" s="2"/>
      <c r="AJ186" s="2"/>
      <c r="AK186" s="2"/>
      <c r="AL186" s="2"/>
      <c r="AM186" s="2"/>
      <c r="AN186" s="2"/>
      <c r="AO186" s="2"/>
      <c r="AP186" s="2"/>
      <c r="AQ186" s="2"/>
      <c r="AR186" s="2"/>
      <c r="AS186" s="2"/>
      <c r="BC186" s="166" t="str">
        <f t="shared" si="195"/>
        <v>None</v>
      </c>
      <c r="BD186" s="157"/>
      <c r="BE186" s="166" t="e" cm="1">
        <f t="array" ref="BE186">IF(AT31="no inundation",0,_xlfn.XLOOKUP(AT31,Depths,_xlfn.XLOOKUP($G31,Structures,StructureDamages),,-1)+(AT31-MAX(IF(Depths&lt;AT31,Depths)))*(_xlfn.XLOOKUP(AT31,Depths,_xlfn.XLOOKUP($G31,Structures,StructureDamages),,1)-_xlfn.XLOOKUP(AT31,Depths,_xlfn.XLOOKUP($G31,Structures,StructureDamages),,-1))/(MIN(IF(Depths&gt;AT31,Depths))-MAX(IF(Depths&lt;AT31,Depths))))</f>
        <v>#N/A</v>
      </c>
      <c r="BF186" s="87" t="e" cm="1">
        <f t="array" ref="BF186">IF(AU31="no inundation",0,_xlfn.XLOOKUP(AU31,Depths,_xlfn.XLOOKUP($G31,Structures,StructureDamages),,-1)+(AU31-MAX(IF(Depths&lt;AU31,Depths)))*(_xlfn.XLOOKUP(AU31,Depths,_xlfn.XLOOKUP($G31,Structures,StructureDamages),,1)-_xlfn.XLOOKUP(AU31,Depths,_xlfn.XLOOKUP($G31,Structures,StructureDamages),,-1))/(MIN(IF(Depths&gt;AU31,Depths))-MAX(IF(Depths&lt;AU31,Depths))))</f>
        <v>#N/A</v>
      </c>
      <c r="BG186" s="87" t="e" cm="1">
        <f t="array" ref="BG186">IF(AV31="no inundation",0,_xlfn.XLOOKUP(AV31,Depths,_xlfn.XLOOKUP($G31,Structures,StructureDamages),,-1)+(AV31-MAX(IF(Depths&lt;AV31,Depths)))*(_xlfn.XLOOKUP(AV31,Depths,_xlfn.XLOOKUP($G31,Structures,StructureDamages),,1)-_xlfn.XLOOKUP(AV31,Depths,_xlfn.XLOOKUP($G31,Structures,StructureDamages),,-1))/(MIN(IF(Depths&gt;AV31,Depths))-MAX(IF(Depths&lt;AV31,Depths))))</f>
        <v>#N/A</v>
      </c>
      <c r="BH186" s="87" t="e" cm="1">
        <f t="array" ref="BH186">IF(AW31="no inundation",0,_xlfn.XLOOKUP(AW31,Depths,_xlfn.XLOOKUP($G31,Structures,StructureDamages),,-1)+(AW31-MAX(IF(Depths&lt;AW31,Depths)))*(_xlfn.XLOOKUP(AW31,Depths,_xlfn.XLOOKUP($G31,Structures,StructureDamages),,1)-_xlfn.XLOOKUP(AW31,Depths,_xlfn.XLOOKUP($G31,Structures,StructureDamages),,-1))/(MIN(IF(Depths&gt;AW31,Depths))-MAX(IF(Depths&lt;AW31,Depths))))</f>
        <v>#N/A</v>
      </c>
      <c r="BI186" s="87" t="e" cm="1">
        <f t="array" ref="BI186">IF(AX31="no inundation",0,_xlfn.XLOOKUP(AX31,Depths,_xlfn.XLOOKUP($G31,Structures,StructureDamages),,-1)+(AX31-MAX(IF(Depths&lt;AX31,Depths)))*(_xlfn.XLOOKUP(AX31,Depths,_xlfn.XLOOKUP($G31,Structures,StructureDamages),,1)-_xlfn.XLOOKUP(AX31,Depths,_xlfn.XLOOKUP($G31,Structures,StructureDamages),,-1))/(MIN(IF(Depths&gt;AX31,Depths))-MAX(IF(Depths&lt;AX31,Depths))))</f>
        <v>#N/A</v>
      </c>
      <c r="BJ186" s="87" t="e" cm="1">
        <f t="array" ref="BJ186">IF(AY31="no inundation",0,_xlfn.XLOOKUP(AY31,Depths,_xlfn.XLOOKUP($G31,Structures,StructureDamages),,-1)+(AY31-MAX(IF(Depths&lt;AY31,Depths)))*(_xlfn.XLOOKUP(AY31,Depths,_xlfn.XLOOKUP($G31,Structures,StructureDamages),,1)-_xlfn.XLOOKUP(AY31,Depths,_xlfn.XLOOKUP($G31,Structures,StructureDamages),,-1))/(MIN(IF(Depths&gt;AY31,Depths))-MAX(IF(Depths&lt;AY31,Depths))))</f>
        <v>#N/A</v>
      </c>
      <c r="BK186" s="87" t="e" cm="1">
        <f t="array" ref="BK186">IF(AZ31="no inundation",0,_xlfn.XLOOKUP(AZ31,Depths,_xlfn.XLOOKUP($G31,Structures,StructureDamages),,-1)+(AZ31-MAX(IF(Depths&lt;AZ31,Depths)))*(_xlfn.XLOOKUP(AZ31,Depths,_xlfn.XLOOKUP($G31,Structures,StructureDamages),,1)-_xlfn.XLOOKUP(AZ31,Depths,_xlfn.XLOOKUP($G31,Structures,StructureDamages),,-1))/(MIN(IF(Depths&gt;AZ31,Depths))-MAX(IF(Depths&lt;AZ31,Depths))))</f>
        <v>#N/A</v>
      </c>
      <c r="BL186" s="87" t="e" cm="1">
        <f t="array" ref="BL186">IF(BA31="no inundation",0,_xlfn.XLOOKUP(BA31,Depths,_xlfn.XLOOKUP($G31,Structures,StructureDamages),,-1)+(BA31-MAX(IF(Depths&lt;BA31,Depths)))*(_xlfn.XLOOKUP(BA31,Depths,_xlfn.XLOOKUP($G31,Structures,StructureDamages),,1)-_xlfn.XLOOKUP(BA31,Depths,_xlfn.XLOOKUP($G31,Structures,StructureDamages),,-1))/(MIN(IF(Depths&gt;BA31,Depths))-MAX(IF(Depths&lt;BA31,Depths))))</f>
        <v>#N/A</v>
      </c>
      <c r="BM186" s="87" t="e" cm="1">
        <f t="array" ref="BM186">IF(BB31="no inundation",0,_xlfn.XLOOKUP(BB31,Depths,_xlfn.XLOOKUP($G31,Structures,StructureDamages),,-1)+(BB31-MAX(IF(Depths&lt;BB31,Depths)))*(_xlfn.XLOOKUP(BB31,Depths,_xlfn.XLOOKUP($G31,Structures,StructureDamages),,1)-_xlfn.XLOOKUP(BB31,Depths,_xlfn.XLOOKUP($G31,Structures,StructureDamages),,-1))/(MIN(IF(Depths&gt;BB31,Depths))-MAX(IF(Depths&lt;BB31,Depths))))</f>
        <v>#N/A</v>
      </c>
      <c r="BN186" s="157" t="e" cm="1">
        <f t="array" ref="BN186">IF(BC31="no inundation",0,_xlfn.XLOOKUP(BC31,Depths,_xlfn.XLOOKUP($G31,Structures,StructureDamages),,-1)+(BC31-MAX(IF(Depths&lt;BC31,Depths)))*(_xlfn.XLOOKUP(BC31,Depths,_xlfn.XLOOKUP($G31,Structures,StructureDamages),,1)-_xlfn.XLOOKUP(BC31,Depths,_xlfn.XLOOKUP($G31,Structures,StructureDamages),,-1))/(MIN(IF(Depths&gt;BC31,Depths))-MAX(IF(Depths&lt;BC31,Depths))))</f>
        <v>#N/A</v>
      </c>
      <c r="BO186" s="167"/>
      <c r="BP186" s="166" t="e" cm="1">
        <f t="array" ref="BP186">IF(AT31="no inundation",0,_xlfn.XLOOKUP(AT31,Depths,_xlfn.XLOOKUP($G31,Structures,ContentDamages),,-1)+(AT31-MAX(IF(Depths&lt;AT31,Depths)))*(_xlfn.XLOOKUP(AT31,Depths,_xlfn.XLOOKUP($G31,Structures,ContentDamages),,1)-_xlfn.XLOOKUP(AT31,Depths,_xlfn.XLOOKUP($G31,Structures,ContentDamages),,-1))/(MIN(IF(Depths&gt;AT31,Depths))-MAX(IF(Depths&lt;AT31,Depths))))</f>
        <v>#N/A</v>
      </c>
      <c r="BQ186" s="87" t="e" cm="1">
        <f t="array" ref="BQ186">IF(AU31="no inundation",0,_xlfn.XLOOKUP(AU31,Depths,_xlfn.XLOOKUP($G31,Structures,ContentDamages),,-1)+(AU31-MAX(IF(Depths&lt;AU31,Depths)))*(_xlfn.XLOOKUP(AU31,Depths,_xlfn.XLOOKUP($G31,Structures,ContentDamages),,1)-_xlfn.XLOOKUP(AU31,Depths,_xlfn.XLOOKUP($G31,Structures,ContentDamages),,-1))/(MIN(IF(Depths&gt;AU31,Depths))-MAX(IF(Depths&lt;AU31,Depths))))</f>
        <v>#N/A</v>
      </c>
      <c r="BR186" s="87" t="e" cm="1">
        <f t="array" ref="BR186">IF(AV31="no inundation",0,_xlfn.XLOOKUP(AV31,Depths,_xlfn.XLOOKUP($G31,Structures,ContentDamages),,-1)+(AV31-MAX(IF(Depths&lt;AV31,Depths)))*(_xlfn.XLOOKUP(AV31,Depths,_xlfn.XLOOKUP($G31,Structures,ContentDamages),,1)-_xlfn.XLOOKUP(AV31,Depths,_xlfn.XLOOKUP($G31,Structures,ContentDamages),,-1))/(MIN(IF(Depths&gt;AV31,Depths))-MAX(IF(Depths&lt;AV31,Depths))))</f>
        <v>#N/A</v>
      </c>
      <c r="BS186" s="87" t="e" cm="1">
        <f t="array" ref="BS186">IF(AW31="no inundation",0,_xlfn.XLOOKUP(AW31,Depths,_xlfn.XLOOKUP($G31,Structures,ContentDamages),,-1)+(AW31-MAX(IF(Depths&lt;AW31,Depths)))*(_xlfn.XLOOKUP(AW31,Depths,_xlfn.XLOOKUP($G31,Structures,ContentDamages),,1)-_xlfn.XLOOKUP(AW31,Depths,_xlfn.XLOOKUP($G31,Structures,ContentDamages),,-1))/(MIN(IF(Depths&gt;AW31,Depths))-MAX(IF(Depths&lt;AW31,Depths))))</f>
        <v>#N/A</v>
      </c>
      <c r="BT186" s="87" t="e" cm="1">
        <f t="array" ref="BT186">IF(AX31="no inundation",0,_xlfn.XLOOKUP(AX31,Depths,_xlfn.XLOOKUP($G31,Structures,ContentDamages),,-1)+(AX31-MAX(IF(Depths&lt;AX31,Depths)))*(_xlfn.XLOOKUP(AX31,Depths,_xlfn.XLOOKUP($G31,Structures,ContentDamages),,1)-_xlfn.XLOOKUP(AX31,Depths,_xlfn.XLOOKUP($G31,Structures,ContentDamages),,-1))/(MIN(IF(Depths&gt;AX31,Depths))-MAX(IF(Depths&lt;AX31,Depths))))</f>
        <v>#N/A</v>
      </c>
      <c r="BU186" s="87" t="e" cm="1">
        <f t="array" ref="BU186">IF(AY31="no inundation",0,_xlfn.XLOOKUP(AY31,Depths,_xlfn.XLOOKUP($G31,Structures,ContentDamages),,-1)+(AY31-MAX(IF(Depths&lt;AY31,Depths)))*(_xlfn.XLOOKUP(AY31,Depths,_xlfn.XLOOKUP($G31,Structures,ContentDamages),,1)-_xlfn.XLOOKUP(AY31,Depths,_xlfn.XLOOKUP($G31,Structures,ContentDamages),,-1))/(MIN(IF(Depths&gt;AY31,Depths))-MAX(IF(Depths&lt;AY31,Depths))))</f>
        <v>#N/A</v>
      </c>
      <c r="BV186" s="87" t="e" cm="1">
        <f t="array" ref="BV186">IF(AZ31="no inundation",0,_xlfn.XLOOKUP(AZ31,Depths,_xlfn.XLOOKUP($G31,Structures,ContentDamages),,-1)+(AZ31-MAX(IF(Depths&lt;AZ31,Depths)))*(_xlfn.XLOOKUP(AZ31,Depths,_xlfn.XLOOKUP($G31,Structures,ContentDamages),,1)-_xlfn.XLOOKUP(AZ31,Depths,_xlfn.XLOOKUP($G31,Structures,ContentDamages),,-1))/(MIN(IF(Depths&gt;AZ31,Depths))-MAX(IF(Depths&lt;AZ31,Depths))))</f>
        <v>#N/A</v>
      </c>
      <c r="BW186" s="87" t="e" cm="1">
        <f t="array" ref="BW186">IF(BA31="no inundation",0,_xlfn.XLOOKUP(BA31,Depths,_xlfn.XLOOKUP($G31,Structures,ContentDamages),,-1)+(BA31-MAX(IF(Depths&lt;BA31,Depths)))*(_xlfn.XLOOKUP(BA31,Depths,_xlfn.XLOOKUP($G31,Structures,ContentDamages),,1)-_xlfn.XLOOKUP(BA31,Depths,_xlfn.XLOOKUP($G31,Structures,ContentDamages),,-1))/(MIN(IF(Depths&gt;BA31,Depths))-MAX(IF(Depths&lt;BA31,Depths))))</f>
        <v>#N/A</v>
      </c>
      <c r="BX186" s="87" t="e" cm="1">
        <f t="array" ref="BX186">IF(BB31="no inundation",0,_xlfn.XLOOKUP(BB31,Depths,_xlfn.XLOOKUP($G31,Structures,ContentDamages),,-1)+(BB31-MAX(IF(Depths&lt;BB31,Depths)))*(_xlfn.XLOOKUP(BB31,Depths,_xlfn.XLOOKUP($G31,Structures,ContentDamages),,1)-_xlfn.XLOOKUP(BB31,Depths,_xlfn.XLOOKUP($G31,Structures,ContentDamages),,-1))/(MIN(IF(Depths&gt;BB31,Depths))-MAX(IF(Depths&lt;BB31,Depths))))</f>
        <v>#N/A</v>
      </c>
      <c r="BY186" s="157" t="e" cm="1">
        <f t="array" ref="BY186">IF(BC31="no inundation",0,_xlfn.XLOOKUP(BC31,Depths,_xlfn.XLOOKUP($G31,Structures,ContentDamages),,-1)+(BC31-MAX(IF(Depths&lt;BC31,Depths)))*(_xlfn.XLOOKUP(BC31,Depths,_xlfn.XLOOKUP($G31,Structures,ContentDamages),,1)-_xlfn.XLOOKUP(BC31,Depths,_xlfn.XLOOKUP($G31,Structures,ContentDamages),,-1))/(MIN(IF(Depths&gt;BC31,Depths))-MAX(IF(Depths&lt;BC31,Depths))))</f>
        <v>#N/A</v>
      </c>
    </row>
    <row r="187" spans="21:77" x14ac:dyDescent="0.35">
      <c r="U187" s="2"/>
      <c r="W187" s="144"/>
      <c r="AI187" s="2"/>
      <c r="AJ187" s="2"/>
      <c r="AK187" s="2"/>
      <c r="AL187" s="2"/>
      <c r="AM187" s="2"/>
      <c r="AN187" s="2"/>
      <c r="AO187" s="2"/>
      <c r="AP187" s="2"/>
      <c r="AQ187" s="2"/>
      <c r="AR187" s="2"/>
      <c r="AS187" s="2"/>
      <c r="BC187" s="166" t="str">
        <f t="shared" si="195"/>
        <v>None</v>
      </c>
      <c r="BD187" s="157"/>
      <c r="BE187" s="166" t="e" cm="1">
        <f t="array" ref="BE187">IF(AT32="no inundation",0,_xlfn.XLOOKUP(AT32,Depths,_xlfn.XLOOKUP($G32,Structures,StructureDamages),,-1)+(AT32-MAX(IF(Depths&lt;AT32,Depths)))*(_xlfn.XLOOKUP(AT32,Depths,_xlfn.XLOOKUP($G32,Structures,StructureDamages),,1)-_xlfn.XLOOKUP(AT32,Depths,_xlfn.XLOOKUP($G32,Structures,StructureDamages),,-1))/(MIN(IF(Depths&gt;AT32,Depths))-MAX(IF(Depths&lt;AT32,Depths))))</f>
        <v>#N/A</v>
      </c>
      <c r="BF187" s="87" t="e" cm="1">
        <f t="array" ref="BF187">IF(AU32="no inundation",0,_xlfn.XLOOKUP(AU32,Depths,_xlfn.XLOOKUP($G32,Structures,StructureDamages),,-1)+(AU32-MAX(IF(Depths&lt;AU32,Depths)))*(_xlfn.XLOOKUP(AU32,Depths,_xlfn.XLOOKUP($G32,Structures,StructureDamages),,1)-_xlfn.XLOOKUP(AU32,Depths,_xlfn.XLOOKUP($G32,Structures,StructureDamages),,-1))/(MIN(IF(Depths&gt;AU32,Depths))-MAX(IF(Depths&lt;AU32,Depths))))</f>
        <v>#N/A</v>
      </c>
      <c r="BG187" s="87" t="e" cm="1">
        <f t="array" ref="BG187">IF(AV32="no inundation",0,_xlfn.XLOOKUP(AV32,Depths,_xlfn.XLOOKUP($G32,Structures,StructureDamages),,-1)+(AV32-MAX(IF(Depths&lt;AV32,Depths)))*(_xlfn.XLOOKUP(AV32,Depths,_xlfn.XLOOKUP($G32,Structures,StructureDamages),,1)-_xlfn.XLOOKUP(AV32,Depths,_xlfn.XLOOKUP($G32,Structures,StructureDamages),,-1))/(MIN(IF(Depths&gt;AV32,Depths))-MAX(IF(Depths&lt;AV32,Depths))))</f>
        <v>#N/A</v>
      </c>
      <c r="BH187" s="87" t="e" cm="1">
        <f t="array" ref="BH187">IF(AW32="no inundation",0,_xlfn.XLOOKUP(AW32,Depths,_xlfn.XLOOKUP($G32,Structures,StructureDamages),,-1)+(AW32-MAX(IF(Depths&lt;AW32,Depths)))*(_xlfn.XLOOKUP(AW32,Depths,_xlfn.XLOOKUP($G32,Structures,StructureDamages),,1)-_xlfn.XLOOKUP(AW32,Depths,_xlfn.XLOOKUP($G32,Structures,StructureDamages),,-1))/(MIN(IF(Depths&gt;AW32,Depths))-MAX(IF(Depths&lt;AW32,Depths))))</f>
        <v>#N/A</v>
      </c>
      <c r="BI187" s="87" t="e" cm="1">
        <f t="array" ref="BI187">IF(AX32="no inundation",0,_xlfn.XLOOKUP(AX32,Depths,_xlfn.XLOOKUP($G32,Structures,StructureDamages),,-1)+(AX32-MAX(IF(Depths&lt;AX32,Depths)))*(_xlfn.XLOOKUP(AX32,Depths,_xlfn.XLOOKUP($G32,Structures,StructureDamages),,1)-_xlfn.XLOOKUP(AX32,Depths,_xlfn.XLOOKUP($G32,Structures,StructureDamages),,-1))/(MIN(IF(Depths&gt;AX32,Depths))-MAX(IF(Depths&lt;AX32,Depths))))</f>
        <v>#N/A</v>
      </c>
      <c r="BJ187" s="87" t="e" cm="1">
        <f t="array" ref="BJ187">IF(AY32="no inundation",0,_xlfn.XLOOKUP(AY32,Depths,_xlfn.XLOOKUP($G32,Structures,StructureDamages),,-1)+(AY32-MAX(IF(Depths&lt;AY32,Depths)))*(_xlfn.XLOOKUP(AY32,Depths,_xlfn.XLOOKUP($G32,Structures,StructureDamages),,1)-_xlfn.XLOOKUP(AY32,Depths,_xlfn.XLOOKUP($G32,Structures,StructureDamages),,-1))/(MIN(IF(Depths&gt;AY32,Depths))-MAX(IF(Depths&lt;AY32,Depths))))</f>
        <v>#N/A</v>
      </c>
      <c r="BK187" s="87" t="e" cm="1">
        <f t="array" ref="BK187">IF(AZ32="no inundation",0,_xlfn.XLOOKUP(AZ32,Depths,_xlfn.XLOOKUP($G32,Structures,StructureDamages),,-1)+(AZ32-MAX(IF(Depths&lt;AZ32,Depths)))*(_xlfn.XLOOKUP(AZ32,Depths,_xlfn.XLOOKUP($G32,Structures,StructureDamages),,1)-_xlfn.XLOOKUP(AZ32,Depths,_xlfn.XLOOKUP($G32,Structures,StructureDamages),,-1))/(MIN(IF(Depths&gt;AZ32,Depths))-MAX(IF(Depths&lt;AZ32,Depths))))</f>
        <v>#N/A</v>
      </c>
      <c r="BL187" s="87" t="e" cm="1">
        <f t="array" ref="BL187">IF(BA32="no inundation",0,_xlfn.XLOOKUP(BA32,Depths,_xlfn.XLOOKUP($G32,Structures,StructureDamages),,-1)+(BA32-MAX(IF(Depths&lt;BA32,Depths)))*(_xlfn.XLOOKUP(BA32,Depths,_xlfn.XLOOKUP($G32,Structures,StructureDamages),,1)-_xlfn.XLOOKUP(BA32,Depths,_xlfn.XLOOKUP($G32,Structures,StructureDamages),,-1))/(MIN(IF(Depths&gt;BA32,Depths))-MAX(IF(Depths&lt;BA32,Depths))))</f>
        <v>#N/A</v>
      </c>
      <c r="BM187" s="87" t="e" cm="1">
        <f t="array" ref="BM187">IF(BB32="no inundation",0,_xlfn.XLOOKUP(BB32,Depths,_xlfn.XLOOKUP($G32,Structures,StructureDamages),,-1)+(BB32-MAX(IF(Depths&lt;BB32,Depths)))*(_xlfn.XLOOKUP(BB32,Depths,_xlfn.XLOOKUP($G32,Structures,StructureDamages),,1)-_xlfn.XLOOKUP(BB32,Depths,_xlfn.XLOOKUP($G32,Structures,StructureDamages),,-1))/(MIN(IF(Depths&gt;BB32,Depths))-MAX(IF(Depths&lt;BB32,Depths))))</f>
        <v>#N/A</v>
      </c>
      <c r="BN187" s="157" t="e" cm="1">
        <f t="array" ref="BN187">IF(BC32="no inundation",0,_xlfn.XLOOKUP(BC32,Depths,_xlfn.XLOOKUP($G32,Structures,StructureDamages),,-1)+(BC32-MAX(IF(Depths&lt;BC32,Depths)))*(_xlfn.XLOOKUP(BC32,Depths,_xlfn.XLOOKUP($G32,Structures,StructureDamages),,1)-_xlfn.XLOOKUP(BC32,Depths,_xlfn.XLOOKUP($G32,Structures,StructureDamages),,-1))/(MIN(IF(Depths&gt;BC32,Depths))-MAX(IF(Depths&lt;BC32,Depths))))</f>
        <v>#N/A</v>
      </c>
      <c r="BO187" s="167"/>
      <c r="BP187" s="166" t="e" cm="1">
        <f t="array" ref="BP187">IF(AT32="no inundation",0,_xlfn.XLOOKUP(AT32,Depths,_xlfn.XLOOKUP($G32,Structures,ContentDamages),,-1)+(AT32-MAX(IF(Depths&lt;AT32,Depths)))*(_xlfn.XLOOKUP(AT32,Depths,_xlfn.XLOOKUP($G32,Structures,ContentDamages),,1)-_xlfn.XLOOKUP(AT32,Depths,_xlfn.XLOOKUP($G32,Structures,ContentDamages),,-1))/(MIN(IF(Depths&gt;AT32,Depths))-MAX(IF(Depths&lt;AT32,Depths))))</f>
        <v>#N/A</v>
      </c>
      <c r="BQ187" s="87" t="e" cm="1">
        <f t="array" ref="BQ187">IF(AU32="no inundation",0,_xlfn.XLOOKUP(AU32,Depths,_xlfn.XLOOKUP($G32,Structures,ContentDamages),,-1)+(AU32-MAX(IF(Depths&lt;AU32,Depths)))*(_xlfn.XLOOKUP(AU32,Depths,_xlfn.XLOOKUP($G32,Structures,ContentDamages),,1)-_xlfn.XLOOKUP(AU32,Depths,_xlfn.XLOOKUP($G32,Structures,ContentDamages),,-1))/(MIN(IF(Depths&gt;AU32,Depths))-MAX(IF(Depths&lt;AU32,Depths))))</f>
        <v>#N/A</v>
      </c>
      <c r="BR187" s="87" t="e" cm="1">
        <f t="array" ref="BR187">IF(AV32="no inundation",0,_xlfn.XLOOKUP(AV32,Depths,_xlfn.XLOOKUP($G32,Structures,ContentDamages),,-1)+(AV32-MAX(IF(Depths&lt;AV32,Depths)))*(_xlfn.XLOOKUP(AV32,Depths,_xlfn.XLOOKUP($G32,Structures,ContentDamages),,1)-_xlfn.XLOOKUP(AV32,Depths,_xlfn.XLOOKUP($G32,Structures,ContentDamages),,-1))/(MIN(IF(Depths&gt;AV32,Depths))-MAX(IF(Depths&lt;AV32,Depths))))</f>
        <v>#N/A</v>
      </c>
      <c r="BS187" s="87" t="e" cm="1">
        <f t="array" ref="BS187">IF(AW32="no inundation",0,_xlfn.XLOOKUP(AW32,Depths,_xlfn.XLOOKUP($G32,Structures,ContentDamages),,-1)+(AW32-MAX(IF(Depths&lt;AW32,Depths)))*(_xlfn.XLOOKUP(AW32,Depths,_xlfn.XLOOKUP($G32,Structures,ContentDamages),,1)-_xlfn.XLOOKUP(AW32,Depths,_xlfn.XLOOKUP($G32,Structures,ContentDamages),,-1))/(MIN(IF(Depths&gt;AW32,Depths))-MAX(IF(Depths&lt;AW32,Depths))))</f>
        <v>#N/A</v>
      </c>
      <c r="BT187" s="87" t="e" cm="1">
        <f t="array" ref="BT187">IF(AX32="no inundation",0,_xlfn.XLOOKUP(AX32,Depths,_xlfn.XLOOKUP($G32,Structures,ContentDamages),,-1)+(AX32-MAX(IF(Depths&lt;AX32,Depths)))*(_xlfn.XLOOKUP(AX32,Depths,_xlfn.XLOOKUP($G32,Structures,ContentDamages),,1)-_xlfn.XLOOKUP(AX32,Depths,_xlfn.XLOOKUP($G32,Structures,ContentDamages),,-1))/(MIN(IF(Depths&gt;AX32,Depths))-MAX(IF(Depths&lt;AX32,Depths))))</f>
        <v>#N/A</v>
      </c>
      <c r="BU187" s="87" t="e" cm="1">
        <f t="array" ref="BU187">IF(AY32="no inundation",0,_xlfn.XLOOKUP(AY32,Depths,_xlfn.XLOOKUP($G32,Structures,ContentDamages),,-1)+(AY32-MAX(IF(Depths&lt;AY32,Depths)))*(_xlfn.XLOOKUP(AY32,Depths,_xlfn.XLOOKUP($G32,Structures,ContentDamages),,1)-_xlfn.XLOOKUP(AY32,Depths,_xlfn.XLOOKUP($G32,Structures,ContentDamages),,-1))/(MIN(IF(Depths&gt;AY32,Depths))-MAX(IF(Depths&lt;AY32,Depths))))</f>
        <v>#N/A</v>
      </c>
      <c r="BV187" s="87" t="e" cm="1">
        <f t="array" ref="BV187">IF(AZ32="no inundation",0,_xlfn.XLOOKUP(AZ32,Depths,_xlfn.XLOOKUP($G32,Structures,ContentDamages),,-1)+(AZ32-MAX(IF(Depths&lt;AZ32,Depths)))*(_xlfn.XLOOKUP(AZ32,Depths,_xlfn.XLOOKUP($G32,Structures,ContentDamages),,1)-_xlfn.XLOOKUP(AZ32,Depths,_xlfn.XLOOKUP($G32,Structures,ContentDamages),,-1))/(MIN(IF(Depths&gt;AZ32,Depths))-MAX(IF(Depths&lt;AZ32,Depths))))</f>
        <v>#N/A</v>
      </c>
      <c r="BW187" s="87" t="e" cm="1">
        <f t="array" ref="BW187">IF(BA32="no inundation",0,_xlfn.XLOOKUP(BA32,Depths,_xlfn.XLOOKUP($G32,Structures,ContentDamages),,-1)+(BA32-MAX(IF(Depths&lt;BA32,Depths)))*(_xlfn.XLOOKUP(BA32,Depths,_xlfn.XLOOKUP($G32,Structures,ContentDamages),,1)-_xlfn.XLOOKUP(BA32,Depths,_xlfn.XLOOKUP($G32,Structures,ContentDamages),,-1))/(MIN(IF(Depths&gt;BA32,Depths))-MAX(IF(Depths&lt;BA32,Depths))))</f>
        <v>#N/A</v>
      </c>
      <c r="BX187" s="87" t="e" cm="1">
        <f t="array" ref="BX187">IF(BB32="no inundation",0,_xlfn.XLOOKUP(BB32,Depths,_xlfn.XLOOKUP($G32,Structures,ContentDamages),,-1)+(BB32-MAX(IF(Depths&lt;BB32,Depths)))*(_xlfn.XLOOKUP(BB32,Depths,_xlfn.XLOOKUP($G32,Structures,ContentDamages),,1)-_xlfn.XLOOKUP(BB32,Depths,_xlfn.XLOOKUP($G32,Structures,ContentDamages),,-1))/(MIN(IF(Depths&gt;BB32,Depths))-MAX(IF(Depths&lt;BB32,Depths))))</f>
        <v>#N/A</v>
      </c>
      <c r="BY187" s="157" t="e" cm="1">
        <f t="array" ref="BY187">IF(BC32="no inundation",0,_xlfn.XLOOKUP(BC32,Depths,_xlfn.XLOOKUP($G32,Structures,ContentDamages),,-1)+(BC32-MAX(IF(Depths&lt;BC32,Depths)))*(_xlfn.XLOOKUP(BC32,Depths,_xlfn.XLOOKUP($G32,Structures,ContentDamages),,1)-_xlfn.XLOOKUP(BC32,Depths,_xlfn.XLOOKUP($G32,Structures,ContentDamages),,-1))/(MIN(IF(Depths&gt;BC32,Depths))-MAX(IF(Depths&lt;BC32,Depths))))</f>
        <v>#N/A</v>
      </c>
    </row>
    <row r="188" spans="21:77" x14ac:dyDescent="0.35">
      <c r="U188" s="2"/>
      <c r="W188" s="144"/>
      <c r="AI188" s="2"/>
      <c r="AJ188" s="2"/>
      <c r="AK188" s="2"/>
      <c r="AL188" s="2"/>
      <c r="AM188" s="2"/>
      <c r="AN188" s="2"/>
      <c r="AO188" s="2"/>
      <c r="AP188" s="2"/>
      <c r="AQ188" s="2"/>
      <c r="AR188" s="2"/>
      <c r="AS188" s="2"/>
      <c r="BC188" s="166" t="str">
        <f t="shared" si="195"/>
        <v>None</v>
      </c>
      <c r="BD188" s="157"/>
      <c r="BE188" s="166" t="e" cm="1">
        <f t="array" ref="BE188">IF(AT33="no inundation",0,_xlfn.XLOOKUP(AT33,Depths,_xlfn.XLOOKUP($G33,Structures,StructureDamages),,-1)+(AT33-MAX(IF(Depths&lt;AT33,Depths)))*(_xlfn.XLOOKUP(AT33,Depths,_xlfn.XLOOKUP($G33,Structures,StructureDamages),,1)-_xlfn.XLOOKUP(AT33,Depths,_xlfn.XLOOKUP($G33,Structures,StructureDamages),,-1))/(MIN(IF(Depths&gt;AT33,Depths))-MAX(IF(Depths&lt;AT33,Depths))))</f>
        <v>#N/A</v>
      </c>
      <c r="BF188" s="87" t="e" cm="1">
        <f t="array" ref="BF188">IF(AU33="no inundation",0,_xlfn.XLOOKUP(AU33,Depths,_xlfn.XLOOKUP($G33,Structures,StructureDamages),,-1)+(AU33-MAX(IF(Depths&lt;AU33,Depths)))*(_xlfn.XLOOKUP(AU33,Depths,_xlfn.XLOOKUP($G33,Structures,StructureDamages),,1)-_xlfn.XLOOKUP(AU33,Depths,_xlfn.XLOOKUP($G33,Structures,StructureDamages),,-1))/(MIN(IF(Depths&gt;AU33,Depths))-MAX(IF(Depths&lt;AU33,Depths))))</f>
        <v>#N/A</v>
      </c>
      <c r="BG188" s="87" t="e" cm="1">
        <f t="array" ref="BG188">IF(AV33="no inundation",0,_xlfn.XLOOKUP(AV33,Depths,_xlfn.XLOOKUP($G33,Structures,StructureDamages),,-1)+(AV33-MAX(IF(Depths&lt;AV33,Depths)))*(_xlfn.XLOOKUP(AV33,Depths,_xlfn.XLOOKUP($G33,Structures,StructureDamages),,1)-_xlfn.XLOOKUP(AV33,Depths,_xlfn.XLOOKUP($G33,Structures,StructureDamages),,-1))/(MIN(IF(Depths&gt;AV33,Depths))-MAX(IF(Depths&lt;AV33,Depths))))</f>
        <v>#N/A</v>
      </c>
      <c r="BH188" s="87" t="e" cm="1">
        <f t="array" ref="BH188">IF(AW33="no inundation",0,_xlfn.XLOOKUP(AW33,Depths,_xlfn.XLOOKUP($G33,Structures,StructureDamages),,-1)+(AW33-MAX(IF(Depths&lt;AW33,Depths)))*(_xlfn.XLOOKUP(AW33,Depths,_xlfn.XLOOKUP($G33,Structures,StructureDamages),,1)-_xlfn.XLOOKUP(AW33,Depths,_xlfn.XLOOKUP($G33,Structures,StructureDamages),,-1))/(MIN(IF(Depths&gt;AW33,Depths))-MAX(IF(Depths&lt;AW33,Depths))))</f>
        <v>#N/A</v>
      </c>
      <c r="BI188" s="87" t="e" cm="1">
        <f t="array" ref="BI188">IF(AX33="no inundation",0,_xlfn.XLOOKUP(AX33,Depths,_xlfn.XLOOKUP($G33,Structures,StructureDamages),,-1)+(AX33-MAX(IF(Depths&lt;AX33,Depths)))*(_xlfn.XLOOKUP(AX33,Depths,_xlfn.XLOOKUP($G33,Structures,StructureDamages),,1)-_xlfn.XLOOKUP(AX33,Depths,_xlfn.XLOOKUP($G33,Structures,StructureDamages),,-1))/(MIN(IF(Depths&gt;AX33,Depths))-MAX(IF(Depths&lt;AX33,Depths))))</f>
        <v>#N/A</v>
      </c>
      <c r="BJ188" s="87" t="e" cm="1">
        <f t="array" ref="BJ188">IF(AY33="no inundation",0,_xlfn.XLOOKUP(AY33,Depths,_xlfn.XLOOKUP($G33,Structures,StructureDamages),,-1)+(AY33-MAX(IF(Depths&lt;AY33,Depths)))*(_xlfn.XLOOKUP(AY33,Depths,_xlfn.XLOOKUP($G33,Structures,StructureDamages),,1)-_xlfn.XLOOKUP(AY33,Depths,_xlfn.XLOOKUP($G33,Structures,StructureDamages),,-1))/(MIN(IF(Depths&gt;AY33,Depths))-MAX(IF(Depths&lt;AY33,Depths))))</f>
        <v>#N/A</v>
      </c>
      <c r="BK188" s="87" t="e" cm="1">
        <f t="array" ref="BK188">IF(AZ33="no inundation",0,_xlfn.XLOOKUP(AZ33,Depths,_xlfn.XLOOKUP($G33,Structures,StructureDamages),,-1)+(AZ33-MAX(IF(Depths&lt;AZ33,Depths)))*(_xlfn.XLOOKUP(AZ33,Depths,_xlfn.XLOOKUP($G33,Structures,StructureDamages),,1)-_xlfn.XLOOKUP(AZ33,Depths,_xlfn.XLOOKUP($G33,Structures,StructureDamages),,-1))/(MIN(IF(Depths&gt;AZ33,Depths))-MAX(IF(Depths&lt;AZ33,Depths))))</f>
        <v>#N/A</v>
      </c>
      <c r="BL188" s="87" t="e" cm="1">
        <f t="array" ref="BL188">IF(BA33="no inundation",0,_xlfn.XLOOKUP(BA33,Depths,_xlfn.XLOOKUP($G33,Structures,StructureDamages),,-1)+(BA33-MAX(IF(Depths&lt;BA33,Depths)))*(_xlfn.XLOOKUP(BA33,Depths,_xlfn.XLOOKUP($G33,Structures,StructureDamages),,1)-_xlfn.XLOOKUP(BA33,Depths,_xlfn.XLOOKUP($G33,Structures,StructureDamages),,-1))/(MIN(IF(Depths&gt;BA33,Depths))-MAX(IF(Depths&lt;BA33,Depths))))</f>
        <v>#N/A</v>
      </c>
      <c r="BM188" s="87" t="e" cm="1">
        <f t="array" ref="BM188">IF(BB33="no inundation",0,_xlfn.XLOOKUP(BB33,Depths,_xlfn.XLOOKUP($G33,Structures,StructureDamages),,-1)+(BB33-MAX(IF(Depths&lt;BB33,Depths)))*(_xlfn.XLOOKUP(BB33,Depths,_xlfn.XLOOKUP($G33,Structures,StructureDamages),,1)-_xlfn.XLOOKUP(BB33,Depths,_xlfn.XLOOKUP($G33,Structures,StructureDamages),,-1))/(MIN(IF(Depths&gt;BB33,Depths))-MAX(IF(Depths&lt;BB33,Depths))))</f>
        <v>#N/A</v>
      </c>
      <c r="BN188" s="157" t="e" cm="1">
        <f t="array" ref="BN188">IF(BC33="no inundation",0,_xlfn.XLOOKUP(BC33,Depths,_xlfn.XLOOKUP($G33,Structures,StructureDamages),,-1)+(BC33-MAX(IF(Depths&lt;BC33,Depths)))*(_xlfn.XLOOKUP(BC33,Depths,_xlfn.XLOOKUP($G33,Structures,StructureDamages),,1)-_xlfn.XLOOKUP(BC33,Depths,_xlfn.XLOOKUP($G33,Structures,StructureDamages),,-1))/(MIN(IF(Depths&gt;BC33,Depths))-MAX(IF(Depths&lt;BC33,Depths))))</f>
        <v>#N/A</v>
      </c>
      <c r="BO188" s="167"/>
      <c r="BP188" s="166" t="e" cm="1">
        <f t="array" ref="BP188">IF(AT33="no inundation",0,_xlfn.XLOOKUP(AT33,Depths,_xlfn.XLOOKUP($G33,Structures,ContentDamages),,-1)+(AT33-MAX(IF(Depths&lt;AT33,Depths)))*(_xlfn.XLOOKUP(AT33,Depths,_xlfn.XLOOKUP($G33,Structures,ContentDamages),,1)-_xlfn.XLOOKUP(AT33,Depths,_xlfn.XLOOKUP($G33,Structures,ContentDamages),,-1))/(MIN(IF(Depths&gt;AT33,Depths))-MAX(IF(Depths&lt;AT33,Depths))))</f>
        <v>#N/A</v>
      </c>
      <c r="BQ188" s="87" t="e" cm="1">
        <f t="array" ref="BQ188">IF(AU33="no inundation",0,_xlfn.XLOOKUP(AU33,Depths,_xlfn.XLOOKUP($G33,Structures,ContentDamages),,-1)+(AU33-MAX(IF(Depths&lt;AU33,Depths)))*(_xlfn.XLOOKUP(AU33,Depths,_xlfn.XLOOKUP($G33,Structures,ContentDamages),,1)-_xlfn.XLOOKUP(AU33,Depths,_xlfn.XLOOKUP($G33,Structures,ContentDamages),,-1))/(MIN(IF(Depths&gt;AU33,Depths))-MAX(IF(Depths&lt;AU33,Depths))))</f>
        <v>#N/A</v>
      </c>
      <c r="BR188" s="87" t="e" cm="1">
        <f t="array" ref="BR188">IF(AV33="no inundation",0,_xlfn.XLOOKUP(AV33,Depths,_xlfn.XLOOKUP($G33,Structures,ContentDamages),,-1)+(AV33-MAX(IF(Depths&lt;AV33,Depths)))*(_xlfn.XLOOKUP(AV33,Depths,_xlfn.XLOOKUP($G33,Structures,ContentDamages),,1)-_xlfn.XLOOKUP(AV33,Depths,_xlfn.XLOOKUP($G33,Structures,ContentDamages),,-1))/(MIN(IF(Depths&gt;AV33,Depths))-MAX(IF(Depths&lt;AV33,Depths))))</f>
        <v>#N/A</v>
      </c>
      <c r="BS188" s="87" t="e" cm="1">
        <f t="array" ref="BS188">IF(AW33="no inundation",0,_xlfn.XLOOKUP(AW33,Depths,_xlfn.XLOOKUP($G33,Structures,ContentDamages),,-1)+(AW33-MAX(IF(Depths&lt;AW33,Depths)))*(_xlfn.XLOOKUP(AW33,Depths,_xlfn.XLOOKUP($G33,Structures,ContentDamages),,1)-_xlfn.XLOOKUP(AW33,Depths,_xlfn.XLOOKUP($G33,Structures,ContentDamages),,-1))/(MIN(IF(Depths&gt;AW33,Depths))-MAX(IF(Depths&lt;AW33,Depths))))</f>
        <v>#N/A</v>
      </c>
      <c r="BT188" s="87" t="e" cm="1">
        <f t="array" ref="BT188">IF(AX33="no inundation",0,_xlfn.XLOOKUP(AX33,Depths,_xlfn.XLOOKUP($G33,Structures,ContentDamages),,-1)+(AX33-MAX(IF(Depths&lt;AX33,Depths)))*(_xlfn.XLOOKUP(AX33,Depths,_xlfn.XLOOKUP($G33,Structures,ContentDamages),,1)-_xlfn.XLOOKUP(AX33,Depths,_xlfn.XLOOKUP($G33,Structures,ContentDamages),,-1))/(MIN(IF(Depths&gt;AX33,Depths))-MAX(IF(Depths&lt;AX33,Depths))))</f>
        <v>#N/A</v>
      </c>
      <c r="BU188" s="87" t="e" cm="1">
        <f t="array" ref="BU188">IF(AY33="no inundation",0,_xlfn.XLOOKUP(AY33,Depths,_xlfn.XLOOKUP($G33,Structures,ContentDamages),,-1)+(AY33-MAX(IF(Depths&lt;AY33,Depths)))*(_xlfn.XLOOKUP(AY33,Depths,_xlfn.XLOOKUP($G33,Structures,ContentDamages),,1)-_xlfn.XLOOKUP(AY33,Depths,_xlfn.XLOOKUP($G33,Structures,ContentDamages),,-1))/(MIN(IF(Depths&gt;AY33,Depths))-MAX(IF(Depths&lt;AY33,Depths))))</f>
        <v>#N/A</v>
      </c>
      <c r="BV188" s="87" t="e" cm="1">
        <f t="array" ref="BV188">IF(AZ33="no inundation",0,_xlfn.XLOOKUP(AZ33,Depths,_xlfn.XLOOKUP($G33,Structures,ContentDamages),,-1)+(AZ33-MAX(IF(Depths&lt;AZ33,Depths)))*(_xlfn.XLOOKUP(AZ33,Depths,_xlfn.XLOOKUP($G33,Structures,ContentDamages),,1)-_xlfn.XLOOKUP(AZ33,Depths,_xlfn.XLOOKUP($G33,Structures,ContentDamages),,-1))/(MIN(IF(Depths&gt;AZ33,Depths))-MAX(IF(Depths&lt;AZ33,Depths))))</f>
        <v>#N/A</v>
      </c>
      <c r="BW188" s="87" t="e" cm="1">
        <f t="array" ref="BW188">IF(BA33="no inundation",0,_xlfn.XLOOKUP(BA33,Depths,_xlfn.XLOOKUP($G33,Structures,ContentDamages),,-1)+(BA33-MAX(IF(Depths&lt;BA33,Depths)))*(_xlfn.XLOOKUP(BA33,Depths,_xlfn.XLOOKUP($G33,Structures,ContentDamages),,1)-_xlfn.XLOOKUP(BA33,Depths,_xlfn.XLOOKUP($G33,Structures,ContentDamages),,-1))/(MIN(IF(Depths&gt;BA33,Depths))-MAX(IF(Depths&lt;BA33,Depths))))</f>
        <v>#N/A</v>
      </c>
      <c r="BX188" s="87" t="e" cm="1">
        <f t="array" ref="BX188">IF(BB33="no inundation",0,_xlfn.XLOOKUP(BB33,Depths,_xlfn.XLOOKUP($G33,Structures,ContentDamages),,-1)+(BB33-MAX(IF(Depths&lt;BB33,Depths)))*(_xlfn.XLOOKUP(BB33,Depths,_xlfn.XLOOKUP($G33,Structures,ContentDamages),,1)-_xlfn.XLOOKUP(BB33,Depths,_xlfn.XLOOKUP($G33,Structures,ContentDamages),,-1))/(MIN(IF(Depths&gt;BB33,Depths))-MAX(IF(Depths&lt;BB33,Depths))))</f>
        <v>#N/A</v>
      </c>
      <c r="BY188" s="157" t="e" cm="1">
        <f t="array" ref="BY188">IF(BC33="no inundation",0,_xlfn.XLOOKUP(BC33,Depths,_xlfn.XLOOKUP($G33,Structures,ContentDamages),,-1)+(BC33-MAX(IF(Depths&lt;BC33,Depths)))*(_xlfn.XLOOKUP(BC33,Depths,_xlfn.XLOOKUP($G33,Structures,ContentDamages),,1)-_xlfn.XLOOKUP(BC33,Depths,_xlfn.XLOOKUP($G33,Structures,ContentDamages),,-1))/(MIN(IF(Depths&gt;BC33,Depths))-MAX(IF(Depths&lt;BC33,Depths))))</f>
        <v>#N/A</v>
      </c>
    </row>
    <row r="189" spans="21:77" x14ac:dyDescent="0.35">
      <c r="U189" s="2"/>
      <c r="W189" s="144"/>
      <c r="AI189" s="2"/>
      <c r="AJ189" s="2"/>
      <c r="AK189" s="2"/>
      <c r="AL189" s="2"/>
      <c r="AM189" s="2"/>
      <c r="AN189" s="2"/>
      <c r="AO189" s="2"/>
      <c r="AP189" s="2"/>
      <c r="AQ189" s="2"/>
      <c r="AR189" s="2"/>
      <c r="AS189" s="2"/>
      <c r="BC189" s="166" t="str">
        <f t="shared" si="195"/>
        <v>None</v>
      </c>
      <c r="BD189" s="157"/>
      <c r="BE189" s="166" t="e" cm="1">
        <f t="array" ref="BE189">IF(AT34="no inundation",0,_xlfn.XLOOKUP(AT34,Depths,_xlfn.XLOOKUP($G34,Structures,StructureDamages),,-1)+(AT34-MAX(IF(Depths&lt;AT34,Depths)))*(_xlfn.XLOOKUP(AT34,Depths,_xlfn.XLOOKUP($G34,Structures,StructureDamages),,1)-_xlfn.XLOOKUP(AT34,Depths,_xlfn.XLOOKUP($G34,Structures,StructureDamages),,-1))/(MIN(IF(Depths&gt;AT34,Depths))-MAX(IF(Depths&lt;AT34,Depths))))</f>
        <v>#N/A</v>
      </c>
      <c r="BF189" s="87" t="e" cm="1">
        <f t="array" ref="BF189">IF(AU34="no inundation",0,_xlfn.XLOOKUP(AU34,Depths,_xlfn.XLOOKUP($G34,Structures,StructureDamages),,-1)+(AU34-MAX(IF(Depths&lt;AU34,Depths)))*(_xlfn.XLOOKUP(AU34,Depths,_xlfn.XLOOKUP($G34,Structures,StructureDamages),,1)-_xlfn.XLOOKUP(AU34,Depths,_xlfn.XLOOKUP($G34,Structures,StructureDamages),,-1))/(MIN(IF(Depths&gt;AU34,Depths))-MAX(IF(Depths&lt;AU34,Depths))))</f>
        <v>#N/A</v>
      </c>
      <c r="BG189" s="87" t="e" cm="1">
        <f t="array" ref="BG189">IF(AV34="no inundation",0,_xlfn.XLOOKUP(AV34,Depths,_xlfn.XLOOKUP($G34,Structures,StructureDamages),,-1)+(AV34-MAX(IF(Depths&lt;AV34,Depths)))*(_xlfn.XLOOKUP(AV34,Depths,_xlfn.XLOOKUP($G34,Structures,StructureDamages),,1)-_xlfn.XLOOKUP(AV34,Depths,_xlfn.XLOOKUP($G34,Structures,StructureDamages),,-1))/(MIN(IF(Depths&gt;AV34,Depths))-MAX(IF(Depths&lt;AV34,Depths))))</f>
        <v>#N/A</v>
      </c>
      <c r="BH189" s="87" t="e" cm="1">
        <f t="array" ref="BH189">IF(AW34="no inundation",0,_xlfn.XLOOKUP(AW34,Depths,_xlfn.XLOOKUP($G34,Structures,StructureDamages),,-1)+(AW34-MAX(IF(Depths&lt;AW34,Depths)))*(_xlfn.XLOOKUP(AW34,Depths,_xlfn.XLOOKUP($G34,Structures,StructureDamages),,1)-_xlfn.XLOOKUP(AW34,Depths,_xlfn.XLOOKUP($G34,Structures,StructureDamages),,-1))/(MIN(IF(Depths&gt;AW34,Depths))-MAX(IF(Depths&lt;AW34,Depths))))</f>
        <v>#N/A</v>
      </c>
      <c r="BI189" s="87" t="e" cm="1">
        <f t="array" ref="BI189">IF(AX34="no inundation",0,_xlfn.XLOOKUP(AX34,Depths,_xlfn.XLOOKUP($G34,Structures,StructureDamages),,-1)+(AX34-MAX(IF(Depths&lt;AX34,Depths)))*(_xlfn.XLOOKUP(AX34,Depths,_xlfn.XLOOKUP($G34,Structures,StructureDamages),,1)-_xlfn.XLOOKUP(AX34,Depths,_xlfn.XLOOKUP($G34,Structures,StructureDamages),,-1))/(MIN(IF(Depths&gt;AX34,Depths))-MAX(IF(Depths&lt;AX34,Depths))))</f>
        <v>#N/A</v>
      </c>
      <c r="BJ189" s="87" t="e" cm="1">
        <f t="array" ref="BJ189">IF(AY34="no inundation",0,_xlfn.XLOOKUP(AY34,Depths,_xlfn.XLOOKUP($G34,Structures,StructureDamages),,-1)+(AY34-MAX(IF(Depths&lt;AY34,Depths)))*(_xlfn.XLOOKUP(AY34,Depths,_xlfn.XLOOKUP($G34,Structures,StructureDamages),,1)-_xlfn.XLOOKUP(AY34,Depths,_xlfn.XLOOKUP($G34,Structures,StructureDamages),,-1))/(MIN(IF(Depths&gt;AY34,Depths))-MAX(IF(Depths&lt;AY34,Depths))))</f>
        <v>#N/A</v>
      </c>
      <c r="BK189" s="87" t="e" cm="1">
        <f t="array" ref="BK189">IF(AZ34="no inundation",0,_xlfn.XLOOKUP(AZ34,Depths,_xlfn.XLOOKUP($G34,Structures,StructureDamages),,-1)+(AZ34-MAX(IF(Depths&lt;AZ34,Depths)))*(_xlfn.XLOOKUP(AZ34,Depths,_xlfn.XLOOKUP($G34,Structures,StructureDamages),,1)-_xlfn.XLOOKUP(AZ34,Depths,_xlfn.XLOOKUP($G34,Structures,StructureDamages),,-1))/(MIN(IF(Depths&gt;AZ34,Depths))-MAX(IF(Depths&lt;AZ34,Depths))))</f>
        <v>#N/A</v>
      </c>
      <c r="BL189" s="87" t="e" cm="1">
        <f t="array" ref="BL189">IF(BA34="no inundation",0,_xlfn.XLOOKUP(BA34,Depths,_xlfn.XLOOKUP($G34,Structures,StructureDamages),,-1)+(BA34-MAX(IF(Depths&lt;BA34,Depths)))*(_xlfn.XLOOKUP(BA34,Depths,_xlfn.XLOOKUP($G34,Structures,StructureDamages),,1)-_xlfn.XLOOKUP(BA34,Depths,_xlfn.XLOOKUP($G34,Structures,StructureDamages),,-1))/(MIN(IF(Depths&gt;BA34,Depths))-MAX(IF(Depths&lt;BA34,Depths))))</f>
        <v>#N/A</v>
      </c>
      <c r="BM189" s="87" t="e" cm="1">
        <f t="array" ref="BM189">IF(BB34="no inundation",0,_xlfn.XLOOKUP(BB34,Depths,_xlfn.XLOOKUP($G34,Structures,StructureDamages),,-1)+(BB34-MAX(IF(Depths&lt;BB34,Depths)))*(_xlfn.XLOOKUP(BB34,Depths,_xlfn.XLOOKUP($G34,Structures,StructureDamages),,1)-_xlfn.XLOOKUP(BB34,Depths,_xlfn.XLOOKUP($G34,Structures,StructureDamages),,-1))/(MIN(IF(Depths&gt;BB34,Depths))-MAX(IF(Depths&lt;BB34,Depths))))</f>
        <v>#N/A</v>
      </c>
      <c r="BN189" s="157" t="e" cm="1">
        <f t="array" ref="BN189">IF(BC34="no inundation",0,_xlfn.XLOOKUP(BC34,Depths,_xlfn.XLOOKUP($G34,Structures,StructureDamages),,-1)+(BC34-MAX(IF(Depths&lt;BC34,Depths)))*(_xlfn.XLOOKUP(BC34,Depths,_xlfn.XLOOKUP($G34,Structures,StructureDamages),,1)-_xlfn.XLOOKUP(BC34,Depths,_xlfn.XLOOKUP($G34,Structures,StructureDamages),,-1))/(MIN(IF(Depths&gt;BC34,Depths))-MAX(IF(Depths&lt;BC34,Depths))))</f>
        <v>#N/A</v>
      </c>
      <c r="BO189" s="167"/>
      <c r="BP189" s="166" t="e" cm="1">
        <f t="array" ref="BP189">IF(AT34="no inundation",0,_xlfn.XLOOKUP(AT34,Depths,_xlfn.XLOOKUP($G34,Structures,ContentDamages),,-1)+(AT34-MAX(IF(Depths&lt;AT34,Depths)))*(_xlfn.XLOOKUP(AT34,Depths,_xlfn.XLOOKUP($G34,Structures,ContentDamages),,1)-_xlfn.XLOOKUP(AT34,Depths,_xlfn.XLOOKUP($G34,Structures,ContentDamages),,-1))/(MIN(IF(Depths&gt;AT34,Depths))-MAX(IF(Depths&lt;AT34,Depths))))</f>
        <v>#N/A</v>
      </c>
      <c r="BQ189" s="87" t="e" cm="1">
        <f t="array" ref="BQ189">IF(AU34="no inundation",0,_xlfn.XLOOKUP(AU34,Depths,_xlfn.XLOOKUP($G34,Structures,ContentDamages),,-1)+(AU34-MAX(IF(Depths&lt;AU34,Depths)))*(_xlfn.XLOOKUP(AU34,Depths,_xlfn.XLOOKUP($G34,Structures,ContentDamages),,1)-_xlfn.XLOOKUP(AU34,Depths,_xlfn.XLOOKUP($G34,Structures,ContentDamages),,-1))/(MIN(IF(Depths&gt;AU34,Depths))-MAX(IF(Depths&lt;AU34,Depths))))</f>
        <v>#N/A</v>
      </c>
      <c r="BR189" s="87" t="e" cm="1">
        <f t="array" ref="BR189">IF(AV34="no inundation",0,_xlfn.XLOOKUP(AV34,Depths,_xlfn.XLOOKUP($G34,Structures,ContentDamages),,-1)+(AV34-MAX(IF(Depths&lt;AV34,Depths)))*(_xlfn.XLOOKUP(AV34,Depths,_xlfn.XLOOKUP($G34,Structures,ContentDamages),,1)-_xlfn.XLOOKUP(AV34,Depths,_xlfn.XLOOKUP($G34,Structures,ContentDamages),,-1))/(MIN(IF(Depths&gt;AV34,Depths))-MAX(IF(Depths&lt;AV34,Depths))))</f>
        <v>#N/A</v>
      </c>
      <c r="BS189" s="87" t="e" cm="1">
        <f t="array" ref="BS189">IF(AW34="no inundation",0,_xlfn.XLOOKUP(AW34,Depths,_xlfn.XLOOKUP($G34,Structures,ContentDamages),,-1)+(AW34-MAX(IF(Depths&lt;AW34,Depths)))*(_xlfn.XLOOKUP(AW34,Depths,_xlfn.XLOOKUP($G34,Structures,ContentDamages),,1)-_xlfn.XLOOKUP(AW34,Depths,_xlfn.XLOOKUP($G34,Structures,ContentDamages),,-1))/(MIN(IF(Depths&gt;AW34,Depths))-MAX(IF(Depths&lt;AW34,Depths))))</f>
        <v>#N/A</v>
      </c>
      <c r="BT189" s="87" t="e" cm="1">
        <f t="array" ref="BT189">IF(AX34="no inundation",0,_xlfn.XLOOKUP(AX34,Depths,_xlfn.XLOOKUP($G34,Structures,ContentDamages),,-1)+(AX34-MAX(IF(Depths&lt;AX34,Depths)))*(_xlfn.XLOOKUP(AX34,Depths,_xlfn.XLOOKUP($G34,Structures,ContentDamages),,1)-_xlfn.XLOOKUP(AX34,Depths,_xlfn.XLOOKUP($G34,Structures,ContentDamages),,-1))/(MIN(IF(Depths&gt;AX34,Depths))-MAX(IF(Depths&lt;AX34,Depths))))</f>
        <v>#N/A</v>
      </c>
      <c r="BU189" s="87" t="e" cm="1">
        <f t="array" ref="BU189">IF(AY34="no inundation",0,_xlfn.XLOOKUP(AY34,Depths,_xlfn.XLOOKUP($G34,Structures,ContentDamages),,-1)+(AY34-MAX(IF(Depths&lt;AY34,Depths)))*(_xlfn.XLOOKUP(AY34,Depths,_xlfn.XLOOKUP($G34,Structures,ContentDamages),,1)-_xlfn.XLOOKUP(AY34,Depths,_xlfn.XLOOKUP($G34,Structures,ContentDamages),,-1))/(MIN(IF(Depths&gt;AY34,Depths))-MAX(IF(Depths&lt;AY34,Depths))))</f>
        <v>#N/A</v>
      </c>
      <c r="BV189" s="87" t="e" cm="1">
        <f t="array" ref="BV189">IF(AZ34="no inundation",0,_xlfn.XLOOKUP(AZ34,Depths,_xlfn.XLOOKUP($G34,Structures,ContentDamages),,-1)+(AZ34-MAX(IF(Depths&lt;AZ34,Depths)))*(_xlfn.XLOOKUP(AZ34,Depths,_xlfn.XLOOKUP($G34,Structures,ContentDamages),,1)-_xlfn.XLOOKUP(AZ34,Depths,_xlfn.XLOOKUP($G34,Structures,ContentDamages),,-1))/(MIN(IF(Depths&gt;AZ34,Depths))-MAX(IF(Depths&lt;AZ34,Depths))))</f>
        <v>#N/A</v>
      </c>
      <c r="BW189" s="87" t="e" cm="1">
        <f t="array" ref="BW189">IF(BA34="no inundation",0,_xlfn.XLOOKUP(BA34,Depths,_xlfn.XLOOKUP($G34,Structures,ContentDamages),,-1)+(BA34-MAX(IF(Depths&lt;BA34,Depths)))*(_xlfn.XLOOKUP(BA34,Depths,_xlfn.XLOOKUP($G34,Structures,ContentDamages),,1)-_xlfn.XLOOKUP(BA34,Depths,_xlfn.XLOOKUP($G34,Structures,ContentDamages),,-1))/(MIN(IF(Depths&gt;BA34,Depths))-MAX(IF(Depths&lt;BA34,Depths))))</f>
        <v>#N/A</v>
      </c>
      <c r="BX189" s="87" t="e" cm="1">
        <f t="array" ref="BX189">IF(BB34="no inundation",0,_xlfn.XLOOKUP(BB34,Depths,_xlfn.XLOOKUP($G34,Structures,ContentDamages),,-1)+(BB34-MAX(IF(Depths&lt;BB34,Depths)))*(_xlfn.XLOOKUP(BB34,Depths,_xlfn.XLOOKUP($G34,Structures,ContentDamages),,1)-_xlfn.XLOOKUP(BB34,Depths,_xlfn.XLOOKUP($G34,Structures,ContentDamages),,-1))/(MIN(IF(Depths&gt;BB34,Depths))-MAX(IF(Depths&lt;BB34,Depths))))</f>
        <v>#N/A</v>
      </c>
      <c r="BY189" s="157" t="e" cm="1">
        <f t="array" ref="BY189">IF(BC34="no inundation",0,_xlfn.XLOOKUP(BC34,Depths,_xlfn.XLOOKUP($G34,Structures,ContentDamages),,-1)+(BC34-MAX(IF(Depths&lt;BC34,Depths)))*(_xlfn.XLOOKUP(BC34,Depths,_xlfn.XLOOKUP($G34,Structures,ContentDamages),,1)-_xlfn.XLOOKUP(BC34,Depths,_xlfn.XLOOKUP($G34,Structures,ContentDamages),,-1))/(MIN(IF(Depths&gt;BC34,Depths))-MAX(IF(Depths&lt;BC34,Depths))))</f>
        <v>#N/A</v>
      </c>
    </row>
    <row r="190" spans="21:77" x14ac:dyDescent="0.35">
      <c r="U190" s="2"/>
      <c r="W190" s="144"/>
      <c r="AI190" s="2"/>
      <c r="AJ190" s="2"/>
      <c r="AK190" s="2"/>
      <c r="AL190" s="2"/>
      <c r="AM190" s="2"/>
      <c r="AN190" s="2"/>
      <c r="AO190" s="2"/>
      <c r="AP190" s="2"/>
      <c r="AQ190" s="2"/>
      <c r="AR190" s="2"/>
      <c r="AS190" s="2"/>
      <c r="BC190" s="166" t="str">
        <f t="shared" si="195"/>
        <v>None</v>
      </c>
      <c r="BD190" s="157"/>
      <c r="BE190" s="166" t="e" cm="1">
        <f t="array" ref="BE190">IF(AT35="no inundation",0,_xlfn.XLOOKUP(AT35,Depths,_xlfn.XLOOKUP($G35,Structures,StructureDamages),,-1)+(AT35-MAX(IF(Depths&lt;AT35,Depths)))*(_xlfn.XLOOKUP(AT35,Depths,_xlfn.XLOOKUP($G35,Structures,StructureDamages),,1)-_xlfn.XLOOKUP(AT35,Depths,_xlfn.XLOOKUP($G35,Structures,StructureDamages),,-1))/(MIN(IF(Depths&gt;AT35,Depths))-MAX(IF(Depths&lt;AT35,Depths))))</f>
        <v>#N/A</v>
      </c>
      <c r="BF190" s="87" t="e" cm="1">
        <f t="array" ref="BF190">IF(AU35="no inundation",0,_xlfn.XLOOKUP(AU35,Depths,_xlfn.XLOOKUP($G35,Structures,StructureDamages),,-1)+(AU35-MAX(IF(Depths&lt;AU35,Depths)))*(_xlfn.XLOOKUP(AU35,Depths,_xlfn.XLOOKUP($G35,Structures,StructureDamages),,1)-_xlfn.XLOOKUP(AU35,Depths,_xlfn.XLOOKUP($G35,Structures,StructureDamages),,-1))/(MIN(IF(Depths&gt;AU35,Depths))-MAX(IF(Depths&lt;AU35,Depths))))</f>
        <v>#N/A</v>
      </c>
      <c r="BG190" s="87" t="e" cm="1">
        <f t="array" ref="BG190">IF(AV35="no inundation",0,_xlfn.XLOOKUP(AV35,Depths,_xlfn.XLOOKUP($G35,Structures,StructureDamages),,-1)+(AV35-MAX(IF(Depths&lt;AV35,Depths)))*(_xlfn.XLOOKUP(AV35,Depths,_xlfn.XLOOKUP($G35,Structures,StructureDamages),,1)-_xlfn.XLOOKUP(AV35,Depths,_xlfn.XLOOKUP($G35,Structures,StructureDamages),,-1))/(MIN(IF(Depths&gt;AV35,Depths))-MAX(IF(Depths&lt;AV35,Depths))))</f>
        <v>#N/A</v>
      </c>
      <c r="BH190" s="87" t="e" cm="1">
        <f t="array" ref="BH190">IF(AW35="no inundation",0,_xlfn.XLOOKUP(AW35,Depths,_xlfn.XLOOKUP($G35,Structures,StructureDamages),,-1)+(AW35-MAX(IF(Depths&lt;AW35,Depths)))*(_xlfn.XLOOKUP(AW35,Depths,_xlfn.XLOOKUP($G35,Structures,StructureDamages),,1)-_xlfn.XLOOKUP(AW35,Depths,_xlfn.XLOOKUP($G35,Structures,StructureDamages),,-1))/(MIN(IF(Depths&gt;AW35,Depths))-MAX(IF(Depths&lt;AW35,Depths))))</f>
        <v>#N/A</v>
      </c>
      <c r="BI190" s="87" t="e" cm="1">
        <f t="array" ref="BI190">IF(AX35="no inundation",0,_xlfn.XLOOKUP(AX35,Depths,_xlfn.XLOOKUP($G35,Structures,StructureDamages),,-1)+(AX35-MAX(IF(Depths&lt;AX35,Depths)))*(_xlfn.XLOOKUP(AX35,Depths,_xlfn.XLOOKUP($G35,Structures,StructureDamages),,1)-_xlfn.XLOOKUP(AX35,Depths,_xlfn.XLOOKUP($G35,Structures,StructureDamages),,-1))/(MIN(IF(Depths&gt;AX35,Depths))-MAX(IF(Depths&lt;AX35,Depths))))</f>
        <v>#N/A</v>
      </c>
      <c r="BJ190" s="87" t="e" cm="1">
        <f t="array" ref="BJ190">IF(AY35="no inundation",0,_xlfn.XLOOKUP(AY35,Depths,_xlfn.XLOOKUP($G35,Structures,StructureDamages),,-1)+(AY35-MAX(IF(Depths&lt;AY35,Depths)))*(_xlfn.XLOOKUP(AY35,Depths,_xlfn.XLOOKUP($G35,Structures,StructureDamages),,1)-_xlfn.XLOOKUP(AY35,Depths,_xlfn.XLOOKUP($G35,Structures,StructureDamages),,-1))/(MIN(IF(Depths&gt;AY35,Depths))-MAX(IF(Depths&lt;AY35,Depths))))</f>
        <v>#N/A</v>
      </c>
      <c r="BK190" s="87" t="e" cm="1">
        <f t="array" ref="BK190">IF(AZ35="no inundation",0,_xlfn.XLOOKUP(AZ35,Depths,_xlfn.XLOOKUP($G35,Structures,StructureDamages),,-1)+(AZ35-MAX(IF(Depths&lt;AZ35,Depths)))*(_xlfn.XLOOKUP(AZ35,Depths,_xlfn.XLOOKUP($G35,Structures,StructureDamages),,1)-_xlfn.XLOOKUP(AZ35,Depths,_xlfn.XLOOKUP($G35,Structures,StructureDamages),,-1))/(MIN(IF(Depths&gt;AZ35,Depths))-MAX(IF(Depths&lt;AZ35,Depths))))</f>
        <v>#N/A</v>
      </c>
      <c r="BL190" s="87" t="e" cm="1">
        <f t="array" ref="BL190">IF(BA35="no inundation",0,_xlfn.XLOOKUP(BA35,Depths,_xlfn.XLOOKUP($G35,Structures,StructureDamages),,-1)+(BA35-MAX(IF(Depths&lt;BA35,Depths)))*(_xlfn.XLOOKUP(BA35,Depths,_xlfn.XLOOKUP($G35,Structures,StructureDamages),,1)-_xlfn.XLOOKUP(BA35,Depths,_xlfn.XLOOKUP($G35,Structures,StructureDamages),,-1))/(MIN(IF(Depths&gt;BA35,Depths))-MAX(IF(Depths&lt;BA35,Depths))))</f>
        <v>#N/A</v>
      </c>
      <c r="BM190" s="87" t="e" cm="1">
        <f t="array" ref="BM190">IF(BB35="no inundation",0,_xlfn.XLOOKUP(BB35,Depths,_xlfn.XLOOKUP($G35,Structures,StructureDamages),,-1)+(BB35-MAX(IF(Depths&lt;BB35,Depths)))*(_xlfn.XLOOKUP(BB35,Depths,_xlfn.XLOOKUP($G35,Structures,StructureDamages),,1)-_xlfn.XLOOKUP(BB35,Depths,_xlfn.XLOOKUP($G35,Structures,StructureDamages),,-1))/(MIN(IF(Depths&gt;BB35,Depths))-MAX(IF(Depths&lt;BB35,Depths))))</f>
        <v>#N/A</v>
      </c>
      <c r="BN190" s="157" t="e" cm="1">
        <f t="array" ref="BN190">IF(BC35="no inundation",0,_xlfn.XLOOKUP(BC35,Depths,_xlfn.XLOOKUP($G35,Structures,StructureDamages),,-1)+(BC35-MAX(IF(Depths&lt;BC35,Depths)))*(_xlfn.XLOOKUP(BC35,Depths,_xlfn.XLOOKUP($G35,Structures,StructureDamages),,1)-_xlfn.XLOOKUP(BC35,Depths,_xlfn.XLOOKUP($G35,Structures,StructureDamages),,-1))/(MIN(IF(Depths&gt;BC35,Depths))-MAX(IF(Depths&lt;BC35,Depths))))</f>
        <v>#N/A</v>
      </c>
      <c r="BO190" s="167"/>
      <c r="BP190" s="166" t="e" cm="1">
        <f t="array" ref="BP190">IF(AT35="no inundation",0,_xlfn.XLOOKUP(AT35,Depths,_xlfn.XLOOKUP($G35,Structures,ContentDamages),,-1)+(AT35-MAX(IF(Depths&lt;AT35,Depths)))*(_xlfn.XLOOKUP(AT35,Depths,_xlfn.XLOOKUP($G35,Structures,ContentDamages),,1)-_xlfn.XLOOKUP(AT35,Depths,_xlfn.XLOOKUP($G35,Structures,ContentDamages),,-1))/(MIN(IF(Depths&gt;AT35,Depths))-MAX(IF(Depths&lt;AT35,Depths))))</f>
        <v>#N/A</v>
      </c>
      <c r="BQ190" s="87" t="e" cm="1">
        <f t="array" ref="BQ190">IF(AU35="no inundation",0,_xlfn.XLOOKUP(AU35,Depths,_xlfn.XLOOKUP($G35,Structures,ContentDamages),,-1)+(AU35-MAX(IF(Depths&lt;AU35,Depths)))*(_xlfn.XLOOKUP(AU35,Depths,_xlfn.XLOOKUP($G35,Structures,ContentDamages),,1)-_xlfn.XLOOKUP(AU35,Depths,_xlfn.XLOOKUP($G35,Structures,ContentDamages),,-1))/(MIN(IF(Depths&gt;AU35,Depths))-MAX(IF(Depths&lt;AU35,Depths))))</f>
        <v>#N/A</v>
      </c>
      <c r="BR190" s="87" t="e" cm="1">
        <f t="array" ref="BR190">IF(AV35="no inundation",0,_xlfn.XLOOKUP(AV35,Depths,_xlfn.XLOOKUP($G35,Structures,ContentDamages),,-1)+(AV35-MAX(IF(Depths&lt;AV35,Depths)))*(_xlfn.XLOOKUP(AV35,Depths,_xlfn.XLOOKUP($G35,Structures,ContentDamages),,1)-_xlfn.XLOOKUP(AV35,Depths,_xlfn.XLOOKUP($G35,Structures,ContentDamages),,-1))/(MIN(IF(Depths&gt;AV35,Depths))-MAX(IF(Depths&lt;AV35,Depths))))</f>
        <v>#N/A</v>
      </c>
      <c r="BS190" s="87" t="e" cm="1">
        <f t="array" ref="BS190">IF(AW35="no inundation",0,_xlfn.XLOOKUP(AW35,Depths,_xlfn.XLOOKUP($G35,Structures,ContentDamages),,-1)+(AW35-MAX(IF(Depths&lt;AW35,Depths)))*(_xlfn.XLOOKUP(AW35,Depths,_xlfn.XLOOKUP($G35,Structures,ContentDamages),,1)-_xlfn.XLOOKUP(AW35,Depths,_xlfn.XLOOKUP($G35,Structures,ContentDamages),,-1))/(MIN(IF(Depths&gt;AW35,Depths))-MAX(IF(Depths&lt;AW35,Depths))))</f>
        <v>#N/A</v>
      </c>
      <c r="BT190" s="87" t="e" cm="1">
        <f t="array" ref="BT190">IF(AX35="no inundation",0,_xlfn.XLOOKUP(AX35,Depths,_xlfn.XLOOKUP($G35,Structures,ContentDamages),,-1)+(AX35-MAX(IF(Depths&lt;AX35,Depths)))*(_xlfn.XLOOKUP(AX35,Depths,_xlfn.XLOOKUP($G35,Structures,ContentDamages),,1)-_xlfn.XLOOKUP(AX35,Depths,_xlfn.XLOOKUP($G35,Structures,ContentDamages),,-1))/(MIN(IF(Depths&gt;AX35,Depths))-MAX(IF(Depths&lt;AX35,Depths))))</f>
        <v>#N/A</v>
      </c>
      <c r="BU190" s="87" t="e" cm="1">
        <f t="array" ref="BU190">IF(AY35="no inundation",0,_xlfn.XLOOKUP(AY35,Depths,_xlfn.XLOOKUP($G35,Structures,ContentDamages),,-1)+(AY35-MAX(IF(Depths&lt;AY35,Depths)))*(_xlfn.XLOOKUP(AY35,Depths,_xlfn.XLOOKUP($G35,Structures,ContentDamages),,1)-_xlfn.XLOOKUP(AY35,Depths,_xlfn.XLOOKUP($G35,Structures,ContentDamages),,-1))/(MIN(IF(Depths&gt;AY35,Depths))-MAX(IF(Depths&lt;AY35,Depths))))</f>
        <v>#N/A</v>
      </c>
      <c r="BV190" s="87" t="e" cm="1">
        <f t="array" ref="BV190">IF(AZ35="no inundation",0,_xlfn.XLOOKUP(AZ35,Depths,_xlfn.XLOOKUP($G35,Structures,ContentDamages),,-1)+(AZ35-MAX(IF(Depths&lt;AZ35,Depths)))*(_xlfn.XLOOKUP(AZ35,Depths,_xlfn.XLOOKUP($G35,Structures,ContentDamages),,1)-_xlfn.XLOOKUP(AZ35,Depths,_xlfn.XLOOKUP($G35,Structures,ContentDamages),,-1))/(MIN(IF(Depths&gt;AZ35,Depths))-MAX(IF(Depths&lt;AZ35,Depths))))</f>
        <v>#N/A</v>
      </c>
      <c r="BW190" s="87" t="e" cm="1">
        <f t="array" ref="BW190">IF(BA35="no inundation",0,_xlfn.XLOOKUP(BA35,Depths,_xlfn.XLOOKUP($G35,Structures,ContentDamages),,-1)+(BA35-MAX(IF(Depths&lt;BA35,Depths)))*(_xlfn.XLOOKUP(BA35,Depths,_xlfn.XLOOKUP($G35,Structures,ContentDamages),,1)-_xlfn.XLOOKUP(BA35,Depths,_xlfn.XLOOKUP($G35,Structures,ContentDamages),,-1))/(MIN(IF(Depths&gt;BA35,Depths))-MAX(IF(Depths&lt;BA35,Depths))))</f>
        <v>#N/A</v>
      </c>
      <c r="BX190" s="87" t="e" cm="1">
        <f t="array" ref="BX190">IF(BB35="no inundation",0,_xlfn.XLOOKUP(BB35,Depths,_xlfn.XLOOKUP($G35,Structures,ContentDamages),,-1)+(BB35-MAX(IF(Depths&lt;BB35,Depths)))*(_xlfn.XLOOKUP(BB35,Depths,_xlfn.XLOOKUP($G35,Structures,ContentDamages),,1)-_xlfn.XLOOKUP(BB35,Depths,_xlfn.XLOOKUP($G35,Structures,ContentDamages),,-1))/(MIN(IF(Depths&gt;BB35,Depths))-MAX(IF(Depths&lt;BB35,Depths))))</f>
        <v>#N/A</v>
      </c>
      <c r="BY190" s="157" t="e" cm="1">
        <f t="array" ref="BY190">IF(BC35="no inundation",0,_xlfn.XLOOKUP(BC35,Depths,_xlfn.XLOOKUP($G35,Structures,ContentDamages),,-1)+(BC35-MAX(IF(Depths&lt;BC35,Depths)))*(_xlfn.XLOOKUP(BC35,Depths,_xlfn.XLOOKUP($G35,Structures,ContentDamages),,1)-_xlfn.XLOOKUP(BC35,Depths,_xlfn.XLOOKUP($G35,Structures,ContentDamages),,-1))/(MIN(IF(Depths&gt;BC35,Depths))-MAX(IF(Depths&lt;BC35,Depths))))</f>
        <v>#N/A</v>
      </c>
    </row>
    <row r="191" spans="21:77" x14ac:dyDescent="0.35">
      <c r="U191" s="2"/>
      <c r="W191" s="144"/>
      <c r="AI191" s="2"/>
      <c r="AJ191" s="2"/>
      <c r="AK191" s="2"/>
      <c r="AL191" s="2"/>
      <c r="AM191" s="2"/>
      <c r="AN191" s="2"/>
      <c r="AO191" s="2"/>
      <c r="AP191" s="2"/>
      <c r="AQ191" s="2"/>
      <c r="AR191" s="2"/>
      <c r="AS191" s="2"/>
      <c r="BC191" s="166" t="str">
        <f t="shared" si="195"/>
        <v>None</v>
      </c>
      <c r="BD191" s="157"/>
      <c r="BE191" s="166" t="e" cm="1">
        <f t="array" ref="BE191">IF(AT36="no inundation",0,_xlfn.XLOOKUP(AT36,Depths,_xlfn.XLOOKUP($G36,Structures,StructureDamages),,-1)+(AT36-MAX(IF(Depths&lt;AT36,Depths)))*(_xlfn.XLOOKUP(AT36,Depths,_xlfn.XLOOKUP($G36,Structures,StructureDamages),,1)-_xlfn.XLOOKUP(AT36,Depths,_xlfn.XLOOKUP($G36,Structures,StructureDamages),,-1))/(MIN(IF(Depths&gt;AT36,Depths))-MAX(IF(Depths&lt;AT36,Depths))))</f>
        <v>#N/A</v>
      </c>
      <c r="BF191" s="87" t="e" cm="1">
        <f t="array" ref="BF191">IF(AU36="no inundation",0,_xlfn.XLOOKUP(AU36,Depths,_xlfn.XLOOKUP($G36,Structures,StructureDamages),,-1)+(AU36-MAX(IF(Depths&lt;AU36,Depths)))*(_xlfn.XLOOKUP(AU36,Depths,_xlfn.XLOOKUP($G36,Structures,StructureDamages),,1)-_xlfn.XLOOKUP(AU36,Depths,_xlfn.XLOOKUP($G36,Structures,StructureDamages),,-1))/(MIN(IF(Depths&gt;AU36,Depths))-MAX(IF(Depths&lt;AU36,Depths))))</f>
        <v>#N/A</v>
      </c>
      <c r="BG191" s="87" t="e" cm="1">
        <f t="array" ref="BG191">IF(AV36="no inundation",0,_xlfn.XLOOKUP(AV36,Depths,_xlfn.XLOOKUP($G36,Structures,StructureDamages),,-1)+(AV36-MAX(IF(Depths&lt;AV36,Depths)))*(_xlfn.XLOOKUP(AV36,Depths,_xlfn.XLOOKUP($G36,Structures,StructureDamages),,1)-_xlfn.XLOOKUP(AV36,Depths,_xlfn.XLOOKUP($G36,Structures,StructureDamages),,-1))/(MIN(IF(Depths&gt;AV36,Depths))-MAX(IF(Depths&lt;AV36,Depths))))</f>
        <v>#N/A</v>
      </c>
      <c r="BH191" s="87" t="e" cm="1">
        <f t="array" ref="BH191">IF(AW36="no inundation",0,_xlfn.XLOOKUP(AW36,Depths,_xlfn.XLOOKUP($G36,Structures,StructureDamages),,-1)+(AW36-MAX(IF(Depths&lt;AW36,Depths)))*(_xlfn.XLOOKUP(AW36,Depths,_xlfn.XLOOKUP($G36,Structures,StructureDamages),,1)-_xlfn.XLOOKUP(AW36,Depths,_xlfn.XLOOKUP($G36,Structures,StructureDamages),,-1))/(MIN(IF(Depths&gt;AW36,Depths))-MAX(IF(Depths&lt;AW36,Depths))))</f>
        <v>#N/A</v>
      </c>
      <c r="BI191" s="87" t="e" cm="1">
        <f t="array" ref="BI191">IF(AX36="no inundation",0,_xlfn.XLOOKUP(AX36,Depths,_xlfn.XLOOKUP($G36,Structures,StructureDamages),,-1)+(AX36-MAX(IF(Depths&lt;AX36,Depths)))*(_xlfn.XLOOKUP(AX36,Depths,_xlfn.XLOOKUP($G36,Structures,StructureDamages),,1)-_xlfn.XLOOKUP(AX36,Depths,_xlfn.XLOOKUP($G36,Structures,StructureDamages),,-1))/(MIN(IF(Depths&gt;AX36,Depths))-MAX(IF(Depths&lt;AX36,Depths))))</f>
        <v>#N/A</v>
      </c>
      <c r="BJ191" s="87" t="e" cm="1">
        <f t="array" ref="BJ191">IF(AY36="no inundation",0,_xlfn.XLOOKUP(AY36,Depths,_xlfn.XLOOKUP($G36,Structures,StructureDamages),,-1)+(AY36-MAX(IF(Depths&lt;AY36,Depths)))*(_xlfn.XLOOKUP(AY36,Depths,_xlfn.XLOOKUP($G36,Structures,StructureDamages),,1)-_xlfn.XLOOKUP(AY36,Depths,_xlfn.XLOOKUP($G36,Structures,StructureDamages),,-1))/(MIN(IF(Depths&gt;AY36,Depths))-MAX(IF(Depths&lt;AY36,Depths))))</f>
        <v>#N/A</v>
      </c>
      <c r="BK191" s="87" t="e" cm="1">
        <f t="array" ref="BK191">IF(AZ36="no inundation",0,_xlfn.XLOOKUP(AZ36,Depths,_xlfn.XLOOKUP($G36,Structures,StructureDamages),,-1)+(AZ36-MAX(IF(Depths&lt;AZ36,Depths)))*(_xlfn.XLOOKUP(AZ36,Depths,_xlfn.XLOOKUP($G36,Structures,StructureDamages),,1)-_xlfn.XLOOKUP(AZ36,Depths,_xlfn.XLOOKUP($G36,Structures,StructureDamages),,-1))/(MIN(IF(Depths&gt;AZ36,Depths))-MAX(IF(Depths&lt;AZ36,Depths))))</f>
        <v>#N/A</v>
      </c>
      <c r="BL191" s="87" t="e" cm="1">
        <f t="array" ref="BL191">IF(BA36="no inundation",0,_xlfn.XLOOKUP(BA36,Depths,_xlfn.XLOOKUP($G36,Structures,StructureDamages),,-1)+(BA36-MAX(IF(Depths&lt;BA36,Depths)))*(_xlfn.XLOOKUP(BA36,Depths,_xlfn.XLOOKUP($G36,Structures,StructureDamages),,1)-_xlfn.XLOOKUP(BA36,Depths,_xlfn.XLOOKUP($G36,Structures,StructureDamages),,-1))/(MIN(IF(Depths&gt;BA36,Depths))-MAX(IF(Depths&lt;BA36,Depths))))</f>
        <v>#N/A</v>
      </c>
      <c r="BM191" s="87" t="e" cm="1">
        <f t="array" ref="BM191">IF(BB36="no inundation",0,_xlfn.XLOOKUP(BB36,Depths,_xlfn.XLOOKUP($G36,Structures,StructureDamages),,-1)+(BB36-MAX(IF(Depths&lt;BB36,Depths)))*(_xlfn.XLOOKUP(BB36,Depths,_xlfn.XLOOKUP($G36,Structures,StructureDamages),,1)-_xlfn.XLOOKUP(BB36,Depths,_xlfn.XLOOKUP($G36,Structures,StructureDamages),,-1))/(MIN(IF(Depths&gt;BB36,Depths))-MAX(IF(Depths&lt;BB36,Depths))))</f>
        <v>#N/A</v>
      </c>
      <c r="BN191" s="157" t="e" cm="1">
        <f t="array" ref="BN191">IF(BC36="no inundation",0,_xlfn.XLOOKUP(BC36,Depths,_xlfn.XLOOKUP($G36,Structures,StructureDamages),,-1)+(BC36-MAX(IF(Depths&lt;BC36,Depths)))*(_xlfn.XLOOKUP(BC36,Depths,_xlfn.XLOOKUP($G36,Structures,StructureDamages),,1)-_xlfn.XLOOKUP(BC36,Depths,_xlfn.XLOOKUP($G36,Structures,StructureDamages),,-1))/(MIN(IF(Depths&gt;BC36,Depths))-MAX(IF(Depths&lt;BC36,Depths))))</f>
        <v>#N/A</v>
      </c>
      <c r="BO191" s="167"/>
      <c r="BP191" s="166" t="e" cm="1">
        <f t="array" ref="BP191">IF(AT36="no inundation",0,_xlfn.XLOOKUP(AT36,Depths,_xlfn.XLOOKUP($G36,Structures,ContentDamages),,-1)+(AT36-MAX(IF(Depths&lt;AT36,Depths)))*(_xlfn.XLOOKUP(AT36,Depths,_xlfn.XLOOKUP($G36,Structures,ContentDamages),,1)-_xlfn.XLOOKUP(AT36,Depths,_xlfn.XLOOKUP($G36,Structures,ContentDamages),,-1))/(MIN(IF(Depths&gt;AT36,Depths))-MAX(IF(Depths&lt;AT36,Depths))))</f>
        <v>#N/A</v>
      </c>
      <c r="BQ191" s="87" t="e" cm="1">
        <f t="array" ref="BQ191">IF(AU36="no inundation",0,_xlfn.XLOOKUP(AU36,Depths,_xlfn.XLOOKUP($G36,Structures,ContentDamages),,-1)+(AU36-MAX(IF(Depths&lt;AU36,Depths)))*(_xlfn.XLOOKUP(AU36,Depths,_xlfn.XLOOKUP($G36,Structures,ContentDamages),,1)-_xlfn.XLOOKUP(AU36,Depths,_xlfn.XLOOKUP($G36,Structures,ContentDamages),,-1))/(MIN(IF(Depths&gt;AU36,Depths))-MAX(IF(Depths&lt;AU36,Depths))))</f>
        <v>#N/A</v>
      </c>
      <c r="BR191" s="87" t="e" cm="1">
        <f t="array" ref="BR191">IF(AV36="no inundation",0,_xlfn.XLOOKUP(AV36,Depths,_xlfn.XLOOKUP($G36,Structures,ContentDamages),,-1)+(AV36-MAX(IF(Depths&lt;AV36,Depths)))*(_xlfn.XLOOKUP(AV36,Depths,_xlfn.XLOOKUP($G36,Structures,ContentDamages),,1)-_xlfn.XLOOKUP(AV36,Depths,_xlfn.XLOOKUP($G36,Structures,ContentDamages),,-1))/(MIN(IF(Depths&gt;AV36,Depths))-MAX(IF(Depths&lt;AV36,Depths))))</f>
        <v>#N/A</v>
      </c>
      <c r="BS191" s="87" t="e" cm="1">
        <f t="array" ref="BS191">IF(AW36="no inundation",0,_xlfn.XLOOKUP(AW36,Depths,_xlfn.XLOOKUP($G36,Structures,ContentDamages),,-1)+(AW36-MAX(IF(Depths&lt;AW36,Depths)))*(_xlfn.XLOOKUP(AW36,Depths,_xlfn.XLOOKUP($G36,Structures,ContentDamages),,1)-_xlfn.XLOOKUP(AW36,Depths,_xlfn.XLOOKUP($G36,Structures,ContentDamages),,-1))/(MIN(IF(Depths&gt;AW36,Depths))-MAX(IF(Depths&lt;AW36,Depths))))</f>
        <v>#N/A</v>
      </c>
      <c r="BT191" s="87" t="e" cm="1">
        <f t="array" ref="BT191">IF(AX36="no inundation",0,_xlfn.XLOOKUP(AX36,Depths,_xlfn.XLOOKUP($G36,Structures,ContentDamages),,-1)+(AX36-MAX(IF(Depths&lt;AX36,Depths)))*(_xlfn.XLOOKUP(AX36,Depths,_xlfn.XLOOKUP($G36,Structures,ContentDamages),,1)-_xlfn.XLOOKUP(AX36,Depths,_xlfn.XLOOKUP($G36,Structures,ContentDamages),,-1))/(MIN(IF(Depths&gt;AX36,Depths))-MAX(IF(Depths&lt;AX36,Depths))))</f>
        <v>#N/A</v>
      </c>
      <c r="BU191" s="87" t="e" cm="1">
        <f t="array" ref="BU191">IF(AY36="no inundation",0,_xlfn.XLOOKUP(AY36,Depths,_xlfn.XLOOKUP($G36,Structures,ContentDamages),,-1)+(AY36-MAX(IF(Depths&lt;AY36,Depths)))*(_xlfn.XLOOKUP(AY36,Depths,_xlfn.XLOOKUP($G36,Structures,ContentDamages),,1)-_xlfn.XLOOKUP(AY36,Depths,_xlfn.XLOOKUP($G36,Structures,ContentDamages),,-1))/(MIN(IF(Depths&gt;AY36,Depths))-MAX(IF(Depths&lt;AY36,Depths))))</f>
        <v>#N/A</v>
      </c>
      <c r="BV191" s="87" t="e" cm="1">
        <f t="array" ref="BV191">IF(AZ36="no inundation",0,_xlfn.XLOOKUP(AZ36,Depths,_xlfn.XLOOKUP($G36,Structures,ContentDamages),,-1)+(AZ36-MAX(IF(Depths&lt;AZ36,Depths)))*(_xlfn.XLOOKUP(AZ36,Depths,_xlfn.XLOOKUP($G36,Structures,ContentDamages),,1)-_xlfn.XLOOKUP(AZ36,Depths,_xlfn.XLOOKUP($G36,Structures,ContentDamages),,-1))/(MIN(IF(Depths&gt;AZ36,Depths))-MAX(IF(Depths&lt;AZ36,Depths))))</f>
        <v>#N/A</v>
      </c>
      <c r="BW191" s="87" t="e" cm="1">
        <f t="array" ref="BW191">IF(BA36="no inundation",0,_xlfn.XLOOKUP(BA36,Depths,_xlfn.XLOOKUP($G36,Structures,ContentDamages),,-1)+(BA36-MAX(IF(Depths&lt;BA36,Depths)))*(_xlfn.XLOOKUP(BA36,Depths,_xlfn.XLOOKUP($G36,Structures,ContentDamages),,1)-_xlfn.XLOOKUP(BA36,Depths,_xlfn.XLOOKUP($G36,Structures,ContentDamages),,-1))/(MIN(IF(Depths&gt;BA36,Depths))-MAX(IF(Depths&lt;BA36,Depths))))</f>
        <v>#N/A</v>
      </c>
      <c r="BX191" s="87" t="e" cm="1">
        <f t="array" ref="BX191">IF(BB36="no inundation",0,_xlfn.XLOOKUP(BB36,Depths,_xlfn.XLOOKUP($G36,Structures,ContentDamages),,-1)+(BB36-MAX(IF(Depths&lt;BB36,Depths)))*(_xlfn.XLOOKUP(BB36,Depths,_xlfn.XLOOKUP($G36,Structures,ContentDamages),,1)-_xlfn.XLOOKUP(BB36,Depths,_xlfn.XLOOKUP($G36,Structures,ContentDamages),,-1))/(MIN(IF(Depths&gt;BB36,Depths))-MAX(IF(Depths&lt;BB36,Depths))))</f>
        <v>#N/A</v>
      </c>
      <c r="BY191" s="157" t="e" cm="1">
        <f t="array" ref="BY191">IF(BC36="no inundation",0,_xlfn.XLOOKUP(BC36,Depths,_xlfn.XLOOKUP($G36,Structures,ContentDamages),,-1)+(BC36-MAX(IF(Depths&lt;BC36,Depths)))*(_xlfn.XLOOKUP(BC36,Depths,_xlfn.XLOOKUP($G36,Structures,ContentDamages),,1)-_xlfn.XLOOKUP(BC36,Depths,_xlfn.XLOOKUP($G36,Structures,ContentDamages),,-1))/(MIN(IF(Depths&gt;BC36,Depths))-MAX(IF(Depths&lt;BC36,Depths))))</f>
        <v>#N/A</v>
      </c>
    </row>
    <row r="192" spans="21:77" x14ac:dyDescent="0.35">
      <c r="U192" s="2"/>
      <c r="W192" s="144"/>
      <c r="AI192" s="2"/>
      <c r="AJ192" s="2"/>
      <c r="AK192" s="2"/>
      <c r="AL192" s="2"/>
      <c r="AM192" s="2"/>
      <c r="AN192" s="2"/>
      <c r="AO192" s="2"/>
      <c r="AP192" s="2"/>
      <c r="AQ192" s="2"/>
      <c r="AR192" s="2"/>
      <c r="AS192" s="2"/>
      <c r="BC192" s="166" t="str">
        <f t="shared" si="195"/>
        <v>None</v>
      </c>
      <c r="BD192" s="157"/>
      <c r="BE192" s="166" t="e" cm="1">
        <f t="array" ref="BE192">IF(AT37="no inundation",0,_xlfn.XLOOKUP(AT37,Depths,_xlfn.XLOOKUP($G37,Structures,StructureDamages),,-1)+(AT37-MAX(IF(Depths&lt;AT37,Depths)))*(_xlfn.XLOOKUP(AT37,Depths,_xlfn.XLOOKUP($G37,Structures,StructureDamages),,1)-_xlfn.XLOOKUP(AT37,Depths,_xlfn.XLOOKUP($G37,Structures,StructureDamages),,-1))/(MIN(IF(Depths&gt;AT37,Depths))-MAX(IF(Depths&lt;AT37,Depths))))</f>
        <v>#N/A</v>
      </c>
      <c r="BF192" s="87" t="e" cm="1">
        <f t="array" ref="BF192">IF(AU37="no inundation",0,_xlfn.XLOOKUP(AU37,Depths,_xlfn.XLOOKUP($G37,Structures,StructureDamages),,-1)+(AU37-MAX(IF(Depths&lt;AU37,Depths)))*(_xlfn.XLOOKUP(AU37,Depths,_xlfn.XLOOKUP($G37,Structures,StructureDamages),,1)-_xlfn.XLOOKUP(AU37,Depths,_xlfn.XLOOKUP($G37,Structures,StructureDamages),,-1))/(MIN(IF(Depths&gt;AU37,Depths))-MAX(IF(Depths&lt;AU37,Depths))))</f>
        <v>#N/A</v>
      </c>
      <c r="BG192" s="87" t="e" cm="1">
        <f t="array" ref="BG192">IF(AV37="no inundation",0,_xlfn.XLOOKUP(AV37,Depths,_xlfn.XLOOKUP($G37,Structures,StructureDamages),,-1)+(AV37-MAX(IF(Depths&lt;AV37,Depths)))*(_xlfn.XLOOKUP(AV37,Depths,_xlfn.XLOOKUP($G37,Structures,StructureDamages),,1)-_xlfn.XLOOKUP(AV37,Depths,_xlfn.XLOOKUP($G37,Structures,StructureDamages),,-1))/(MIN(IF(Depths&gt;AV37,Depths))-MAX(IF(Depths&lt;AV37,Depths))))</f>
        <v>#N/A</v>
      </c>
      <c r="BH192" s="87" t="e" cm="1">
        <f t="array" ref="BH192">IF(AW37="no inundation",0,_xlfn.XLOOKUP(AW37,Depths,_xlfn.XLOOKUP($G37,Structures,StructureDamages),,-1)+(AW37-MAX(IF(Depths&lt;AW37,Depths)))*(_xlfn.XLOOKUP(AW37,Depths,_xlfn.XLOOKUP($G37,Structures,StructureDamages),,1)-_xlfn.XLOOKUP(AW37,Depths,_xlfn.XLOOKUP($G37,Structures,StructureDamages),,-1))/(MIN(IF(Depths&gt;AW37,Depths))-MAX(IF(Depths&lt;AW37,Depths))))</f>
        <v>#N/A</v>
      </c>
      <c r="BI192" s="87" t="e" cm="1">
        <f t="array" ref="BI192">IF(AX37="no inundation",0,_xlfn.XLOOKUP(AX37,Depths,_xlfn.XLOOKUP($G37,Structures,StructureDamages),,-1)+(AX37-MAX(IF(Depths&lt;AX37,Depths)))*(_xlfn.XLOOKUP(AX37,Depths,_xlfn.XLOOKUP($G37,Structures,StructureDamages),,1)-_xlfn.XLOOKUP(AX37,Depths,_xlfn.XLOOKUP($G37,Structures,StructureDamages),,-1))/(MIN(IF(Depths&gt;AX37,Depths))-MAX(IF(Depths&lt;AX37,Depths))))</f>
        <v>#N/A</v>
      </c>
      <c r="BJ192" s="87" t="e" cm="1">
        <f t="array" ref="BJ192">IF(AY37="no inundation",0,_xlfn.XLOOKUP(AY37,Depths,_xlfn.XLOOKUP($G37,Structures,StructureDamages),,-1)+(AY37-MAX(IF(Depths&lt;AY37,Depths)))*(_xlfn.XLOOKUP(AY37,Depths,_xlfn.XLOOKUP($G37,Structures,StructureDamages),,1)-_xlfn.XLOOKUP(AY37,Depths,_xlfn.XLOOKUP($G37,Structures,StructureDamages),,-1))/(MIN(IF(Depths&gt;AY37,Depths))-MAX(IF(Depths&lt;AY37,Depths))))</f>
        <v>#N/A</v>
      </c>
      <c r="BK192" s="87" t="e" cm="1">
        <f t="array" ref="BK192">IF(AZ37="no inundation",0,_xlfn.XLOOKUP(AZ37,Depths,_xlfn.XLOOKUP($G37,Structures,StructureDamages),,-1)+(AZ37-MAX(IF(Depths&lt;AZ37,Depths)))*(_xlfn.XLOOKUP(AZ37,Depths,_xlfn.XLOOKUP($G37,Structures,StructureDamages),,1)-_xlfn.XLOOKUP(AZ37,Depths,_xlfn.XLOOKUP($G37,Structures,StructureDamages),,-1))/(MIN(IF(Depths&gt;AZ37,Depths))-MAX(IF(Depths&lt;AZ37,Depths))))</f>
        <v>#N/A</v>
      </c>
      <c r="BL192" s="87" t="e" cm="1">
        <f t="array" ref="BL192">IF(BA37="no inundation",0,_xlfn.XLOOKUP(BA37,Depths,_xlfn.XLOOKUP($G37,Structures,StructureDamages),,-1)+(BA37-MAX(IF(Depths&lt;BA37,Depths)))*(_xlfn.XLOOKUP(BA37,Depths,_xlfn.XLOOKUP($G37,Structures,StructureDamages),,1)-_xlfn.XLOOKUP(BA37,Depths,_xlfn.XLOOKUP($G37,Structures,StructureDamages),,-1))/(MIN(IF(Depths&gt;BA37,Depths))-MAX(IF(Depths&lt;BA37,Depths))))</f>
        <v>#N/A</v>
      </c>
      <c r="BM192" s="87" t="e" cm="1">
        <f t="array" ref="BM192">IF(BB37="no inundation",0,_xlfn.XLOOKUP(BB37,Depths,_xlfn.XLOOKUP($G37,Structures,StructureDamages),,-1)+(BB37-MAX(IF(Depths&lt;BB37,Depths)))*(_xlfn.XLOOKUP(BB37,Depths,_xlfn.XLOOKUP($G37,Structures,StructureDamages),,1)-_xlfn.XLOOKUP(BB37,Depths,_xlfn.XLOOKUP($G37,Structures,StructureDamages),,-1))/(MIN(IF(Depths&gt;BB37,Depths))-MAX(IF(Depths&lt;BB37,Depths))))</f>
        <v>#N/A</v>
      </c>
      <c r="BN192" s="157" t="e" cm="1">
        <f t="array" ref="BN192">IF(BC37="no inundation",0,_xlfn.XLOOKUP(BC37,Depths,_xlfn.XLOOKUP($G37,Structures,StructureDamages),,-1)+(BC37-MAX(IF(Depths&lt;BC37,Depths)))*(_xlfn.XLOOKUP(BC37,Depths,_xlfn.XLOOKUP($G37,Structures,StructureDamages),,1)-_xlfn.XLOOKUP(BC37,Depths,_xlfn.XLOOKUP($G37,Structures,StructureDamages),,-1))/(MIN(IF(Depths&gt;BC37,Depths))-MAX(IF(Depths&lt;BC37,Depths))))</f>
        <v>#N/A</v>
      </c>
      <c r="BO192" s="167"/>
      <c r="BP192" s="166" t="e" cm="1">
        <f t="array" ref="BP192">IF(AT37="no inundation",0,_xlfn.XLOOKUP(AT37,Depths,_xlfn.XLOOKUP($G37,Structures,ContentDamages),,-1)+(AT37-MAX(IF(Depths&lt;AT37,Depths)))*(_xlfn.XLOOKUP(AT37,Depths,_xlfn.XLOOKUP($G37,Structures,ContentDamages),,1)-_xlfn.XLOOKUP(AT37,Depths,_xlfn.XLOOKUP($G37,Structures,ContentDamages),,-1))/(MIN(IF(Depths&gt;AT37,Depths))-MAX(IF(Depths&lt;AT37,Depths))))</f>
        <v>#N/A</v>
      </c>
      <c r="BQ192" s="87" t="e" cm="1">
        <f t="array" ref="BQ192">IF(AU37="no inundation",0,_xlfn.XLOOKUP(AU37,Depths,_xlfn.XLOOKUP($G37,Structures,ContentDamages),,-1)+(AU37-MAX(IF(Depths&lt;AU37,Depths)))*(_xlfn.XLOOKUP(AU37,Depths,_xlfn.XLOOKUP($G37,Structures,ContentDamages),,1)-_xlfn.XLOOKUP(AU37,Depths,_xlfn.XLOOKUP($G37,Structures,ContentDamages),,-1))/(MIN(IF(Depths&gt;AU37,Depths))-MAX(IF(Depths&lt;AU37,Depths))))</f>
        <v>#N/A</v>
      </c>
      <c r="BR192" s="87" t="e" cm="1">
        <f t="array" ref="BR192">IF(AV37="no inundation",0,_xlfn.XLOOKUP(AV37,Depths,_xlfn.XLOOKUP($G37,Structures,ContentDamages),,-1)+(AV37-MAX(IF(Depths&lt;AV37,Depths)))*(_xlfn.XLOOKUP(AV37,Depths,_xlfn.XLOOKUP($G37,Structures,ContentDamages),,1)-_xlfn.XLOOKUP(AV37,Depths,_xlfn.XLOOKUP($G37,Structures,ContentDamages),,-1))/(MIN(IF(Depths&gt;AV37,Depths))-MAX(IF(Depths&lt;AV37,Depths))))</f>
        <v>#N/A</v>
      </c>
      <c r="BS192" s="87" t="e" cm="1">
        <f t="array" ref="BS192">IF(AW37="no inundation",0,_xlfn.XLOOKUP(AW37,Depths,_xlfn.XLOOKUP($G37,Structures,ContentDamages),,-1)+(AW37-MAX(IF(Depths&lt;AW37,Depths)))*(_xlfn.XLOOKUP(AW37,Depths,_xlfn.XLOOKUP($G37,Structures,ContentDamages),,1)-_xlfn.XLOOKUP(AW37,Depths,_xlfn.XLOOKUP($G37,Structures,ContentDamages),,-1))/(MIN(IF(Depths&gt;AW37,Depths))-MAX(IF(Depths&lt;AW37,Depths))))</f>
        <v>#N/A</v>
      </c>
      <c r="BT192" s="87" t="e" cm="1">
        <f t="array" ref="BT192">IF(AX37="no inundation",0,_xlfn.XLOOKUP(AX37,Depths,_xlfn.XLOOKUP($G37,Structures,ContentDamages),,-1)+(AX37-MAX(IF(Depths&lt;AX37,Depths)))*(_xlfn.XLOOKUP(AX37,Depths,_xlfn.XLOOKUP($G37,Structures,ContentDamages),,1)-_xlfn.XLOOKUP(AX37,Depths,_xlfn.XLOOKUP($G37,Structures,ContentDamages),,-1))/(MIN(IF(Depths&gt;AX37,Depths))-MAX(IF(Depths&lt;AX37,Depths))))</f>
        <v>#N/A</v>
      </c>
      <c r="BU192" s="87" t="e" cm="1">
        <f t="array" ref="BU192">IF(AY37="no inundation",0,_xlfn.XLOOKUP(AY37,Depths,_xlfn.XLOOKUP($G37,Structures,ContentDamages),,-1)+(AY37-MAX(IF(Depths&lt;AY37,Depths)))*(_xlfn.XLOOKUP(AY37,Depths,_xlfn.XLOOKUP($G37,Structures,ContentDamages),,1)-_xlfn.XLOOKUP(AY37,Depths,_xlfn.XLOOKUP($G37,Structures,ContentDamages),,-1))/(MIN(IF(Depths&gt;AY37,Depths))-MAX(IF(Depths&lt;AY37,Depths))))</f>
        <v>#N/A</v>
      </c>
      <c r="BV192" s="87" t="e" cm="1">
        <f t="array" ref="BV192">IF(AZ37="no inundation",0,_xlfn.XLOOKUP(AZ37,Depths,_xlfn.XLOOKUP($G37,Structures,ContentDamages),,-1)+(AZ37-MAX(IF(Depths&lt;AZ37,Depths)))*(_xlfn.XLOOKUP(AZ37,Depths,_xlfn.XLOOKUP($G37,Structures,ContentDamages),,1)-_xlfn.XLOOKUP(AZ37,Depths,_xlfn.XLOOKUP($G37,Structures,ContentDamages),,-1))/(MIN(IF(Depths&gt;AZ37,Depths))-MAX(IF(Depths&lt;AZ37,Depths))))</f>
        <v>#N/A</v>
      </c>
      <c r="BW192" s="87" t="e" cm="1">
        <f t="array" ref="BW192">IF(BA37="no inundation",0,_xlfn.XLOOKUP(BA37,Depths,_xlfn.XLOOKUP($G37,Structures,ContentDamages),,-1)+(BA37-MAX(IF(Depths&lt;BA37,Depths)))*(_xlfn.XLOOKUP(BA37,Depths,_xlfn.XLOOKUP($G37,Structures,ContentDamages),,1)-_xlfn.XLOOKUP(BA37,Depths,_xlfn.XLOOKUP($G37,Structures,ContentDamages),,-1))/(MIN(IF(Depths&gt;BA37,Depths))-MAX(IF(Depths&lt;BA37,Depths))))</f>
        <v>#N/A</v>
      </c>
      <c r="BX192" s="87" t="e" cm="1">
        <f t="array" ref="BX192">IF(BB37="no inundation",0,_xlfn.XLOOKUP(BB37,Depths,_xlfn.XLOOKUP($G37,Structures,ContentDamages),,-1)+(BB37-MAX(IF(Depths&lt;BB37,Depths)))*(_xlfn.XLOOKUP(BB37,Depths,_xlfn.XLOOKUP($G37,Structures,ContentDamages),,1)-_xlfn.XLOOKUP(BB37,Depths,_xlfn.XLOOKUP($G37,Structures,ContentDamages),,-1))/(MIN(IF(Depths&gt;BB37,Depths))-MAX(IF(Depths&lt;BB37,Depths))))</f>
        <v>#N/A</v>
      </c>
      <c r="BY192" s="157" t="e" cm="1">
        <f t="array" ref="BY192">IF(BC37="no inundation",0,_xlfn.XLOOKUP(BC37,Depths,_xlfn.XLOOKUP($G37,Structures,ContentDamages),,-1)+(BC37-MAX(IF(Depths&lt;BC37,Depths)))*(_xlfn.XLOOKUP(BC37,Depths,_xlfn.XLOOKUP($G37,Structures,ContentDamages),,1)-_xlfn.XLOOKUP(BC37,Depths,_xlfn.XLOOKUP($G37,Structures,ContentDamages),,-1))/(MIN(IF(Depths&gt;BC37,Depths))-MAX(IF(Depths&lt;BC37,Depths))))</f>
        <v>#N/A</v>
      </c>
    </row>
    <row r="193" spans="21:77" x14ac:dyDescent="0.35">
      <c r="U193" s="2"/>
      <c r="W193" s="144"/>
      <c r="AI193" s="2"/>
      <c r="AJ193" s="2"/>
      <c r="AK193" s="2"/>
      <c r="AL193" s="2"/>
      <c r="AM193" s="2"/>
      <c r="AN193" s="2"/>
      <c r="AO193" s="2"/>
      <c r="AP193" s="2"/>
      <c r="AQ193" s="2"/>
      <c r="AR193" s="2"/>
      <c r="AS193" s="2"/>
      <c r="BC193" s="166" t="str">
        <f t="shared" si="195"/>
        <v>None</v>
      </c>
      <c r="BD193" s="157"/>
      <c r="BE193" s="166" t="e" cm="1">
        <f t="array" ref="BE193">IF(AT38="no inundation",0,_xlfn.XLOOKUP(AT38,Depths,_xlfn.XLOOKUP($G38,Structures,StructureDamages),,-1)+(AT38-MAX(IF(Depths&lt;AT38,Depths)))*(_xlfn.XLOOKUP(AT38,Depths,_xlfn.XLOOKUP($G38,Structures,StructureDamages),,1)-_xlfn.XLOOKUP(AT38,Depths,_xlfn.XLOOKUP($G38,Structures,StructureDamages),,-1))/(MIN(IF(Depths&gt;AT38,Depths))-MAX(IF(Depths&lt;AT38,Depths))))</f>
        <v>#N/A</v>
      </c>
      <c r="BF193" s="87" t="e" cm="1">
        <f t="array" ref="BF193">IF(AU38="no inundation",0,_xlfn.XLOOKUP(AU38,Depths,_xlfn.XLOOKUP($G38,Structures,StructureDamages),,-1)+(AU38-MAX(IF(Depths&lt;AU38,Depths)))*(_xlfn.XLOOKUP(AU38,Depths,_xlfn.XLOOKUP($G38,Structures,StructureDamages),,1)-_xlfn.XLOOKUP(AU38,Depths,_xlfn.XLOOKUP($G38,Structures,StructureDamages),,-1))/(MIN(IF(Depths&gt;AU38,Depths))-MAX(IF(Depths&lt;AU38,Depths))))</f>
        <v>#N/A</v>
      </c>
      <c r="BG193" s="87" t="e" cm="1">
        <f t="array" ref="BG193">IF(AV38="no inundation",0,_xlfn.XLOOKUP(AV38,Depths,_xlfn.XLOOKUP($G38,Structures,StructureDamages),,-1)+(AV38-MAX(IF(Depths&lt;AV38,Depths)))*(_xlfn.XLOOKUP(AV38,Depths,_xlfn.XLOOKUP($G38,Structures,StructureDamages),,1)-_xlfn.XLOOKUP(AV38,Depths,_xlfn.XLOOKUP($G38,Structures,StructureDamages),,-1))/(MIN(IF(Depths&gt;AV38,Depths))-MAX(IF(Depths&lt;AV38,Depths))))</f>
        <v>#N/A</v>
      </c>
      <c r="BH193" s="87" t="e" cm="1">
        <f t="array" ref="BH193">IF(AW38="no inundation",0,_xlfn.XLOOKUP(AW38,Depths,_xlfn.XLOOKUP($G38,Structures,StructureDamages),,-1)+(AW38-MAX(IF(Depths&lt;AW38,Depths)))*(_xlfn.XLOOKUP(AW38,Depths,_xlfn.XLOOKUP($G38,Structures,StructureDamages),,1)-_xlfn.XLOOKUP(AW38,Depths,_xlfn.XLOOKUP($G38,Structures,StructureDamages),,-1))/(MIN(IF(Depths&gt;AW38,Depths))-MAX(IF(Depths&lt;AW38,Depths))))</f>
        <v>#N/A</v>
      </c>
      <c r="BI193" s="87" t="e" cm="1">
        <f t="array" ref="BI193">IF(AX38="no inundation",0,_xlfn.XLOOKUP(AX38,Depths,_xlfn.XLOOKUP($G38,Structures,StructureDamages),,-1)+(AX38-MAX(IF(Depths&lt;AX38,Depths)))*(_xlfn.XLOOKUP(AX38,Depths,_xlfn.XLOOKUP($G38,Structures,StructureDamages),,1)-_xlfn.XLOOKUP(AX38,Depths,_xlfn.XLOOKUP($G38,Structures,StructureDamages),,-1))/(MIN(IF(Depths&gt;AX38,Depths))-MAX(IF(Depths&lt;AX38,Depths))))</f>
        <v>#N/A</v>
      </c>
      <c r="BJ193" s="87" t="e" cm="1">
        <f t="array" ref="BJ193">IF(AY38="no inundation",0,_xlfn.XLOOKUP(AY38,Depths,_xlfn.XLOOKUP($G38,Structures,StructureDamages),,-1)+(AY38-MAX(IF(Depths&lt;AY38,Depths)))*(_xlfn.XLOOKUP(AY38,Depths,_xlfn.XLOOKUP($G38,Structures,StructureDamages),,1)-_xlfn.XLOOKUP(AY38,Depths,_xlfn.XLOOKUP($G38,Structures,StructureDamages),,-1))/(MIN(IF(Depths&gt;AY38,Depths))-MAX(IF(Depths&lt;AY38,Depths))))</f>
        <v>#N/A</v>
      </c>
      <c r="BK193" s="87" t="e" cm="1">
        <f t="array" ref="BK193">IF(AZ38="no inundation",0,_xlfn.XLOOKUP(AZ38,Depths,_xlfn.XLOOKUP($G38,Structures,StructureDamages),,-1)+(AZ38-MAX(IF(Depths&lt;AZ38,Depths)))*(_xlfn.XLOOKUP(AZ38,Depths,_xlfn.XLOOKUP($G38,Structures,StructureDamages),,1)-_xlfn.XLOOKUP(AZ38,Depths,_xlfn.XLOOKUP($G38,Structures,StructureDamages),,-1))/(MIN(IF(Depths&gt;AZ38,Depths))-MAX(IF(Depths&lt;AZ38,Depths))))</f>
        <v>#N/A</v>
      </c>
      <c r="BL193" s="87" t="e" cm="1">
        <f t="array" ref="BL193">IF(BA38="no inundation",0,_xlfn.XLOOKUP(BA38,Depths,_xlfn.XLOOKUP($G38,Structures,StructureDamages),,-1)+(BA38-MAX(IF(Depths&lt;BA38,Depths)))*(_xlfn.XLOOKUP(BA38,Depths,_xlfn.XLOOKUP($G38,Structures,StructureDamages),,1)-_xlfn.XLOOKUP(BA38,Depths,_xlfn.XLOOKUP($G38,Structures,StructureDamages),,-1))/(MIN(IF(Depths&gt;BA38,Depths))-MAX(IF(Depths&lt;BA38,Depths))))</f>
        <v>#N/A</v>
      </c>
      <c r="BM193" s="87" t="e" cm="1">
        <f t="array" ref="BM193">IF(BB38="no inundation",0,_xlfn.XLOOKUP(BB38,Depths,_xlfn.XLOOKUP($G38,Structures,StructureDamages),,-1)+(BB38-MAX(IF(Depths&lt;BB38,Depths)))*(_xlfn.XLOOKUP(BB38,Depths,_xlfn.XLOOKUP($G38,Structures,StructureDamages),,1)-_xlfn.XLOOKUP(BB38,Depths,_xlfn.XLOOKUP($G38,Structures,StructureDamages),,-1))/(MIN(IF(Depths&gt;BB38,Depths))-MAX(IF(Depths&lt;BB38,Depths))))</f>
        <v>#N/A</v>
      </c>
      <c r="BN193" s="157" t="e" cm="1">
        <f t="array" ref="BN193">IF(BC38="no inundation",0,_xlfn.XLOOKUP(BC38,Depths,_xlfn.XLOOKUP($G38,Structures,StructureDamages),,-1)+(BC38-MAX(IF(Depths&lt;BC38,Depths)))*(_xlfn.XLOOKUP(BC38,Depths,_xlfn.XLOOKUP($G38,Structures,StructureDamages),,1)-_xlfn.XLOOKUP(BC38,Depths,_xlfn.XLOOKUP($G38,Structures,StructureDamages),,-1))/(MIN(IF(Depths&gt;BC38,Depths))-MAX(IF(Depths&lt;BC38,Depths))))</f>
        <v>#N/A</v>
      </c>
      <c r="BO193" s="167"/>
      <c r="BP193" s="166" t="e" cm="1">
        <f t="array" ref="BP193">IF(AT38="no inundation",0,_xlfn.XLOOKUP(AT38,Depths,_xlfn.XLOOKUP($G38,Structures,ContentDamages),,-1)+(AT38-MAX(IF(Depths&lt;AT38,Depths)))*(_xlfn.XLOOKUP(AT38,Depths,_xlfn.XLOOKUP($G38,Structures,ContentDamages),,1)-_xlfn.XLOOKUP(AT38,Depths,_xlfn.XLOOKUP($G38,Structures,ContentDamages),,-1))/(MIN(IF(Depths&gt;AT38,Depths))-MAX(IF(Depths&lt;AT38,Depths))))</f>
        <v>#N/A</v>
      </c>
      <c r="BQ193" s="87" t="e" cm="1">
        <f t="array" ref="BQ193">IF(AU38="no inundation",0,_xlfn.XLOOKUP(AU38,Depths,_xlfn.XLOOKUP($G38,Structures,ContentDamages),,-1)+(AU38-MAX(IF(Depths&lt;AU38,Depths)))*(_xlfn.XLOOKUP(AU38,Depths,_xlfn.XLOOKUP($G38,Structures,ContentDamages),,1)-_xlfn.XLOOKUP(AU38,Depths,_xlfn.XLOOKUP($G38,Structures,ContentDamages),,-1))/(MIN(IF(Depths&gt;AU38,Depths))-MAX(IF(Depths&lt;AU38,Depths))))</f>
        <v>#N/A</v>
      </c>
      <c r="BR193" s="87" t="e" cm="1">
        <f t="array" ref="BR193">IF(AV38="no inundation",0,_xlfn.XLOOKUP(AV38,Depths,_xlfn.XLOOKUP($G38,Structures,ContentDamages),,-1)+(AV38-MAX(IF(Depths&lt;AV38,Depths)))*(_xlfn.XLOOKUP(AV38,Depths,_xlfn.XLOOKUP($G38,Structures,ContentDamages),,1)-_xlfn.XLOOKUP(AV38,Depths,_xlfn.XLOOKUP($G38,Structures,ContentDamages),,-1))/(MIN(IF(Depths&gt;AV38,Depths))-MAX(IF(Depths&lt;AV38,Depths))))</f>
        <v>#N/A</v>
      </c>
      <c r="BS193" s="87" t="e" cm="1">
        <f t="array" ref="BS193">IF(AW38="no inundation",0,_xlfn.XLOOKUP(AW38,Depths,_xlfn.XLOOKUP($G38,Structures,ContentDamages),,-1)+(AW38-MAX(IF(Depths&lt;AW38,Depths)))*(_xlfn.XLOOKUP(AW38,Depths,_xlfn.XLOOKUP($G38,Structures,ContentDamages),,1)-_xlfn.XLOOKUP(AW38,Depths,_xlfn.XLOOKUP($G38,Structures,ContentDamages),,-1))/(MIN(IF(Depths&gt;AW38,Depths))-MAX(IF(Depths&lt;AW38,Depths))))</f>
        <v>#N/A</v>
      </c>
      <c r="BT193" s="87" t="e" cm="1">
        <f t="array" ref="BT193">IF(AX38="no inundation",0,_xlfn.XLOOKUP(AX38,Depths,_xlfn.XLOOKUP($G38,Structures,ContentDamages),,-1)+(AX38-MAX(IF(Depths&lt;AX38,Depths)))*(_xlfn.XLOOKUP(AX38,Depths,_xlfn.XLOOKUP($G38,Structures,ContentDamages),,1)-_xlfn.XLOOKUP(AX38,Depths,_xlfn.XLOOKUP($G38,Structures,ContentDamages),,-1))/(MIN(IF(Depths&gt;AX38,Depths))-MAX(IF(Depths&lt;AX38,Depths))))</f>
        <v>#N/A</v>
      </c>
      <c r="BU193" s="87" t="e" cm="1">
        <f t="array" ref="BU193">IF(AY38="no inundation",0,_xlfn.XLOOKUP(AY38,Depths,_xlfn.XLOOKUP($G38,Structures,ContentDamages),,-1)+(AY38-MAX(IF(Depths&lt;AY38,Depths)))*(_xlfn.XLOOKUP(AY38,Depths,_xlfn.XLOOKUP($G38,Structures,ContentDamages),,1)-_xlfn.XLOOKUP(AY38,Depths,_xlfn.XLOOKUP($G38,Structures,ContentDamages),,-1))/(MIN(IF(Depths&gt;AY38,Depths))-MAX(IF(Depths&lt;AY38,Depths))))</f>
        <v>#N/A</v>
      </c>
      <c r="BV193" s="87" t="e" cm="1">
        <f t="array" ref="BV193">IF(AZ38="no inundation",0,_xlfn.XLOOKUP(AZ38,Depths,_xlfn.XLOOKUP($G38,Structures,ContentDamages),,-1)+(AZ38-MAX(IF(Depths&lt;AZ38,Depths)))*(_xlfn.XLOOKUP(AZ38,Depths,_xlfn.XLOOKUP($G38,Structures,ContentDamages),,1)-_xlfn.XLOOKUP(AZ38,Depths,_xlfn.XLOOKUP($G38,Structures,ContentDamages),,-1))/(MIN(IF(Depths&gt;AZ38,Depths))-MAX(IF(Depths&lt;AZ38,Depths))))</f>
        <v>#N/A</v>
      </c>
      <c r="BW193" s="87" t="e" cm="1">
        <f t="array" ref="BW193">IF(BA38="no inundation",0,_xlfn.XLOOKUP(BA38,Depths,_xlfn.XLOOKUP($G38,Structures,ContentDamages),,-1)+(BA38-MAX(IF(Depths&lt;BA38,Depths)))*(_xlfn.XLOOKUP(BA38,Depths,_xlfn.XLOOKUP($G38,Structures,ContentDamages),,1)-_xlfn.XLOOKUP(BA38,Depths,_xlfn.XLOOKUP($G38,Structures,ContentDamages),,-1))/(MIN(IF(Depths&gt;BA38,Depths))-MAX(IF(Depths&lt;BA38,Depths))))</f>
        <v>#N/A</v>
      </c>
      <c r="BX193" s="87" t="e" cm="1">
        <f t="array" ref="BX193">IF(BB38="no inundation",0,_xlfn.XLOOKUP(BB38,Depths,_xlfn.XLOOKUP($G38,Structures,ContentDamages),,-1)+(BB38-MAX(IF(Depths&lt;BB38,Depths)))*(_xlfn.XLOOKUP(BB38,Depths,_xlfn.XLOOKUP($G38,Structures,ContentDamages),,1)-_xlfn.XLOOKUP(BB38,Depths,_xlfn.XLOOKUP($G38,Structures,ContentDamages),,-1))/(MIN(IF(Depths&gt;BB38,Depths))-MAX(IF(Depths&lt;BB38,Depths))))</f>
        <v>#N/A</v>
      </c>
      <c r="BY193" s="157" t="e" cm="1">
        <f t="array" ref="BY193">IF(BC38="no inundation",0,_xlfn.XLOOKUP(BC38,Depths,_xlfn.XLOOKUP($G38,Structures,ContentDamages),,-1)+(BC38-MAX(IF(Depths&lt;BC38,Depths)))*(_xlfn.XLOOKUP(BC38,Depths,_xlfn.XLOOKUP($G38,Structures,ContentDamages),,1)-_xlfn.XLOOKUP(BC38,Depths,_xlfn.XLOOKUP($G38,Structures,ContentDamages),,-1))/(MIN(IF(Depths&gt;BC38,Depths))-MAX(IF(Depths&lt;BC38,Depths))))</f>
        <v>#N/A</v>
      </c>
    </row>
    <row r="194" spans="21:77" x14ac:dyDescent="0.35">
      <c r="U194" s="2"/>
      <c r="W194" s="144"/>
      <c r="AI194" s="2"/>
      <c r="AJ194" s="2"/>
      <c r="AK194" s="2"/>
      <c r="AL194" s="2"/>
      <c r="AM194" s="2"/>
      <c r="AN194" s="2"/>
      <c r="AO194" s="2"/>
      <c r="AP194" s="2"/>
      <c r="AQ194" s="2"/>
      <c r="AR194" s="2"/>
      <c r="AS194" s="2"/>
      <c r="BC194" s="166" t="str">
        <f t="shared" si="195"/>
        <v>None</v>
      </c>
      <c r="BD194" s="157"/>
      <c r="BE194" s="166" t="e" cm="1">
        <f t="array" ref="BE194">IF(AT39="no inundation",0,_xlfn.XLOOKUP(AT39,Depths,_xlfn.XLOOKUP($G39,Structures,StructureDamages),,-1)+(AT39-MAX(IF(Depths&lt;AT39,Depths)))*(_xlfn.XLOOKUP(AT39,Depths,_xlfn.XLOOKUP($G39,Structures,StructureDamages),,1)-_xlfn.XLOOKUP(AT39,Depths,_xlfn.XLOOKUP($G39,Structures,StructureDamages),,-1))/(MIN(IF(Depths&gt;AT39,Depths))-MAX(IF(Depths&lt;AT39,Depths))))</f>
        <v>#N/A</v>
      </c>
      <c r="BF194" s="87" t="e" cm="1">
        <f t="array" ref="BF194">IF(AU39="no inundation",0,_xlfn.XLOOKUP(AU39,Depths,_xlfn.XLOOKUP($G39,Structures,StructureDamages),,-1)+(AU39-MAX(IF(Depths&lt;AU39,Depths)))*(_xlfn.XLOOKUP(AU39,Depths,_xlfn.XLOOKUP($G39,Structures,StructureDamages),,1)-_xlfn.XLOOKUP(AU39,Depths,_xlfn.XLOOKUP($G39,Structures,StructureDamages),,-1))/(MIN(IF(Depths&gt;AU39,Depths))-MAX(IF(Depths&lt;AU39,Depths))))</f>
        <v>#N/A</v>
      </c>
      <c r="BG194" s="87" t="e" cm="1">
        <f t="array" ref="BG194">IF(AV39="no inundation",0,_xlfn.XLOOKUP(AV39,Depths,_xlfn.XLOOKUP($G39,Structures,StructureDamages),,-1)+(AV39-MAX(IF(Depths&lt;AV39,Depths)))*(_xlfn.XLOOKUP(AV39,Depths,_xlfn.XLOOKUP($G39,Structures,StructureDamages),,1)-_xlfn.XLOOKUP(AV39,Depths,_xlfn.XLOOKUP($G39,Structures,StructureDamages),,-1))/(MIN(IF(Depths&gt;AV39,Depths))-MAX(IF(Depths&lt;AV39,Depths))))</f>
        <v>#N/A</v>
      </c>
      <c r="BH194" s="87" t="e" cm="1">
        <f t="array" ref="BH194">IF(AW39="no inundation",0,_xlfn.XLOOKUP(AW39,Depths,_xlfn.XLOOKUP($G39,Structures,StructureDamages),,-1)+(AW39-MAX(IF(Depths&lt;AW39,Depths)))*(_xlfn.XLOOKUP(AW39,Depths,_xlfn.XLOOKUP($G39,Structures,StructureDamages),,1)-_xlfn.XLOOKUP(AW39,Depths,_xlfn.XLOOKUP($G39,Structures,StructureDamages),,-1))/(MIN(IF(Depths&gt;AW39,Depths))-MAX(IF(Depths&lt;AW39,Depths))))</f>
        <v>#N/A</v>
      </c>
      <c r="BI194" s="87" t="e" cm="1">
        <f t="array" ref="BI194">IF(AX39="no inundation",0,_xlfn.XLOOKUP(AX39,Depths,_xlfn.XLOOKUP($G39,Structures,StructureDamages),,-1)+(AX39-MAX(IF(Depths&lt;AX39,Depths)))*(_xlfn.XLOOKUP(AX39,Depths,_xlfn.XLOOKUP($G39,Structures,StructureDamages),,1)-_xlfn.XLOOKUP(AX39,Depths,_xlfn.XLOOKUP($G39,Structures,StructureDamages),,-1))/(MIN(IF(Depths&gt;AX39,Depths))-MAX(IF(Depths&lt;AX39,Depths))))</f>
        <v>#N/A</v>
      </c>
      <c r="BJ194" s="87" t="e" cm="1">
        <f t="array" ref="BJ194">IF(AY39="no inundation",0,_xlfn.XLOOKUP(AY39,Depths,_xlfn.XLOOKUP($G39,Structures,StructureDamages),,-1)+(AY39-MAX(IF(Depths&lt;AY39,Depths)))*(_xlfn.XLOOKUP(AY39,Depths,_xlfn.XLOOKUP($G39,Structures,StructureDamages),,1)-_xlfn.XLOOKUP(AY39,Depths,_xlfn.XLOOKUP($G39,Structures,StructureDamages),,-1))/(MIN(IF(Depths&gt;AY39,Depths))-MAX(IF(Depths&lt;AY39,Depths))))</f>
        <v>#N/A</v>
      </c>
      <c r="BK194" s="87" t="e" cm="1">
        <f t="array" ref="BK194">IF(AZ39="no inundation",0,_xlfn.XLOOKUP(AZ39,Depths,_xlfn.XLOOKUP($G39,Structures,StructureDamages),,-1)+(AZ39-MAX(IF(Depths&lt;AZ39,Depths)))*(_xlfn.XLOOKUP(AZ39,Depths,_xlfn.XLOOKUP($G39,Structures,StructureDamages),,1)-_xlfn.XLOOKUP(AZ39,Depths,_xlfn.XLOOKUP($G39,Structures,StructureDamages),,-1))/(MIN(IF(Depths&gt;AZ39,Depths))-MAX(IF(Depths&lt;AZ39,Depths))))</f>
        <v>#N/A</v>
      </c>
      <c r="BL194" s="87" t="e" cm="1">
        <f t="array" ref="BL194">IF(BA39="no inundation",0,_xlfn.XLOOKUP(BA39,Depths,_xlfn.XLOOKUP($G39,Structures,StructureDamages),,-1)+(BA39-MAX(IF(Depths&lt;BA39,Depths)))*(_xlfn.XLOOKUP(BA39,Depths,_xlfn.XLOOKUP($G39,Structures,StructureDamages),,1)-_xlfn.XLOOKUP(BA39,Depths,_xlfn.XLOOKUP($G39,Structures,StructureDamages),,-1))/(MIN(IF(Depths&gt;BA39,Depths))-MAX(IF(Depths&lt;BA39,Depths))))</f>
        <v>#N/A</v>
      </c>
      <c r="BM194" s="87" t="e" cm="1">
        <f t="array" ref="BM194">IF(BB39="no inundation",0,_xlfn.XLOOKUP(BB39,Depths,_xlfn.XLOOKUP($G39,Structures,StructureDamages),,-1)+(BB39-MAX(IF(Depths&lt;BB39,Depths)))*(_xlfn.XLOOKUP(BB39,Depths,_xlfn.XLOOKUP($G39,Structures,StructureDamages),,1)-_xlfn.XLOOKUP(BB39,Depths,_xlfn.XLOOKUP($G39,Structures,StructureDamages),,-1))/(MIN(IF(Depths&gt;BB39,Depths))-MAX(IF(Depths&lt;BB39,Depths))))</f>
        <v>#N/A</v>
      </c>
      <c r="BN194" s="157" t="e" cm="1">
        <f t="array" ref="BN194">IF(BC39="no inundation",0,_xlfn.XLOOKUP(BC39,Depths,_xlfn.XLOOKUP($G39,Structures,StructureDamages),,-1)+(BC39-MAX(IF(Depths&lt;BC39,Depths)))*(_xlfn.XLOOKUP(BC39,Depths,_xlfn.XLOOKUP($G39,Structures,StructureDamages),,1)-_xlfn.XLOOKUP(BC39,Depths,_xlfn.XLOOKUP($G39,Structures,StructureDamages),,-1))/(MIN(IF(Depths&gt;BC39,Depths))-MAX(IF(Depths&lt;BC39,Depths))))</f>
        <v>#N/A</v>
      </c>
      <c r="BO194" s="167"/>
      <c r="BP194" s="166" t="e" cm="1">
        <f t="array" ref="BP194">IF(AT39="no inundation",0,_xlfn.XLOOKUP(AT39,Depths,_xlfn.XLOOKUP($G39,Structures,ContentDamages),,-1)+(AT39-MAX(IF(Depths&lt;AT39,Depths)))*(_xlfn.XLOOKUP(AT39,Depths,_xlfn.XLOOKUP($G39,Structures,ContentDamages),,1)-_xlfn.XLOOKUP(AT39,Depths,_xlfn.XLOOKUP($G39,Structures,ContentDamages),,-1))/(MIN(IF(Depths&gt;AT39,Depths))-MAX(IF(Depths&lt;AT39,Depths))))</f>
        <v>#N/A</v>
      </c>
      <c r="BQ194" s="87" t="e" cm="1">
        <f t="array" ref="BQ194">IF(AU39="no inundation",0,_xlfn.XLOOKUP(AU39,Depths,_xlfn.XLOOKUP($G39,Structures,ContentDamages),,-1)+(AU39-MAX(IF(Depths&lt;AU39,Depths)))*(_xlfn.XLOOKUP(AU39,Depths,_xlfn.XLOOKUP($G39,Structures,ContentDamages),,1)-_xlfn.XLOOKUP(AU39,Depths,_xlfn.XLOOKUP($G39,Structures,ContentDamages),,-1))/(MIN(IF(Depths&gt;AU39,Depths))-MAX(IF(Depths&lt;AU39,Depths))))</f>
        <v>#N/A</v>
      </c>
      <c r="BR194" s="87" t="e" cm="1">
        <f t="array" ref="BR194">IF(AV39="no inundation",0,_xlfn.XLOOKUP(AV39,Depths,_xlfn.XLOOKUP($G39,Structures,ContentDamages),,-1)+(AV39-MAX(IF(Depths&lt;AV39,Depths)))*(_xlfn.XLOOKUP(AV39,Depths,_xlfn.XLOOKUP($G39,Structures,ContentDamages),,1)-_xlfn.XLOOKUP(AV39,Depths,_xlfn.XLOOKUP($G39,Structures,ContentDamages),,-1))/(MIN(IF(Depths&gt;AV39,Depths))-MAX(IF(Depths&lt;AV39,Depths))))</f>
        <v>#N/A</v>
      </c>
      <c r="BS194" s="87" t="e" cm="1">
        <f t="array" ref="BS194">IF(AW39="no inundation",0,_xlfn.XLOOKUP(AW39,Depths,_xlfn.XLOOKUP($G39,Structures,ContentDamages),,-1)+(AW39-MAX(IF(Depths&lt;AW39,Depths)))*(_xlfn.XLOOKUP(AW39,Depths,_xlfn.XLOOKUP($G39,Structures,ContentDamages),,1)-_xlfn.XLOOKUP(AW39,Depths,_xlfn.XLOOKUP($G39,Structures,ContentDamages),,-1))/(MIN(IF(Depths&gt;AW39,Depths))-MAX(IF(Depths&lt;AW39,Depths))))</f>
        <v>#N/A</v>
      </c>
      <c r="BT194" s="87" t="e" cm="1">
        <f t="array" ref="BT194">IF(AX39="no inundation",0,_xlfn.XLOOKUP(AX39,Depths,_xlfn.XLOOKUP($G39,Structures,ContentDamages),,-1)+(AX39-MAX(IF(Depths&lt;AX39,Depths)))*(_xlfn.XLOOKUP(AX39,Depths,_xlfn.XLOOKUP($G39,Structures,ContentDamages),,1)-_xlfn.XLOOKUP(AX39,Depths,_xlfn.XLOOKUP($G39,Structures,ContentDamages),,-1))/(MIN(IF(Depths&gt;AX39,Depths))-MAX(IF(Depths&lt;AX39,Depths))))</f>
        <v>#N/A</v>
      </c>
      <c r="BU194" s="87" t="e" cm="1">
        <f t="array" ref="BU194">IF(AY39="no inundation",0,_xlfn.XLOOKUP(AY39,Depths,_xlfn.XLOOKUP($G39,Structures,ContentDamages),,-1)+(AY39-MAX(IF(Depths&lt;AY39,Depths)))*(_xlfn.XLOOKUP(AY39,Depths,_xlfn.XLOOKUP($G39,Structures,ContentDamages),,1)-_xlfn.XLOOKUP(AY39,Depths,_xlfn.XLOOKUP($G39,Structures,ContentDamages),,-1))/(MIN(IF(Depths&gt;AY39,Depths))-MAX(IF(Depths&lt;AY39,Depths))))</f>
        <v>#N/A</v>
      </c>
      <c r="BV194" s="87" t="e" cm="1">
        <f t="array" ref="BV194">IF(AZ39="no inundation",0,_xlfn.XLOOKUP(AZ39,Depths,_xlfn.XLOOKUP($G39,Structures,ContentDamages),,-1)+(AZ39-MAX(IF(Depths&lt;AZ39,Depths)))*(_xlfn.XLOOKUP(AZ39,Depths,_xlfn.XLOOKUP($G39,Structures,ContentDamages),,1)-_xlfn.XLOOKUP(AZ39,Depths,_xlfn.XLOOKUP($G39,Structures,ContentDamages),,-1))/(MIN(IF(Depths&gt;AZ39,Depths))-MAX(IF(Depths&lt;AZ39,Depths))))</f>
        <v>#N/A</v>
      </c>
      <c r="BW194" s="87" t="e" cm="1">
        <f t="array" ref="BW194">IF(BA39="no inundation",0,_xlfn.XLOOKUP(BA39,Depths,_xlfn.XLOOKUP($G39,Structures,ContentDamages),,-1)+(BA39-MAX(IF(Depths&lt;BA39,Depths)))*(_xlfn.XLOOKUP(BA39,Depths,_xlfn.XLOOKUP($G39,Structures,ContentDamages),,1)-_xlfn.XLOOKUP(BA39,Depths,_xlfn.XLOOKUP($G39,Structures,ContentDamages),,-1))/(MIN(IF(Depths&gt;BA39,Depths))-MAX(IF(Depths&lt;BA39,Depths))))</f>
        <v>#N/A</v>
      </c>
      <c r="BX194" s="87" t="e" cm="1">
        <f t="array" ref="BX194">IF(BB39="no inundation",0,_xlfn.XLOOKUP(BB39,Depths,_xlfn.XLOOKUP($G39,Structures,ContentDamages),,-1)+(BB39-MAX(IF(Depths&lt;BB39,Depths)))*(_xlfn.XLOOKUP(BB39,Depths,_xlfn.XLOOKUP($G39,Structures,ContentDamages),,1)-_xlfn.XLOOKUP(BB39,Depths,_xlfn.XLOOKUP($G39,Structures,ContentDamages),,-1))/(MIN(IF(Depths&gt;BB39,Depths))-MAX(IF(Depths&lt;BB39,Depths))))</f>
        <v>#N/A</v>
      </c>
      <c r="BY194" s="157" t="e" cm="1">
        <f t="array" ref="BY194">IF(BC39="no inundation",0,_xlfn.XLOOKUP(BC39,Depths,_xlfn.XLOOKUP($G39,Structures,ContentDamages),,-1)+(BC39-MAX(IF(Depths&lt;BC39,Depths)))*(_xlfn.XLOOKUP(BC39,Depths,_xlfn.XLOOKUP($G39,Structures,ContentDamages),,1)-_xlfn.XLOOKUP(BC39,Depths,_xlfn.XLOOKUP($G39,Structures,ContentDamages),,-1))/(MIN(IF(Depths&gt;BC39,Depths))-MAX(IF(Depths&lt;BC39,Depths))))</f>
        <v>#N/A</v>
      </c>
    </row>
    <row r="195" spans="21:77" x14ac:dyDescent="0.35">
      <c r="U195" s="2"/>
      <c r="W195" s="144"/>
      <c r="AI195" s="2"/>
      <c r="AJ195" s="2"/>
      <c r="AK195" s="2"/>
      <c r="AL195" s="2"/>
      <c r="AM195" s="2"/>
      <c r="AN195" s="2"/>
      <c r="AO195" s="2"/>
      <c r="AP195" s="2"/>
      <c r="AQ195" s="2"/>
      <c r="AR195" s="2"/>
      <c r="AS195" s="2"/>
      <c r="BC195" s="166" t="str">
        <f t="shared" si="195"/>
        <v>None</v>
      </c>
      <c r="BD195" s="157"/>
      <c r="BE195" s="166" t="e" cm="1">
        <f t="array" ref="BE195">IF(AT40="no inundation",0,_xlfn.XLOOKUP(AT40,Depths,_xlfn.XLOOKUP($G40,Structures,StructureDamages),,-1)+(AT40-MAX(IF(Depths&lt;AT40,Depths)))*(_xlfn.XLOOKUP(AT40,Depths,_xlfn.XLOOKUP($G40,Structures,StructureDamages),,1)-_xlfn.XLOOKUP(AT40,Depths,_xlfn.XLOOKUP($G40,Structures,StructureDamages),,-1))/(MIN(IF(Depths&gt;AT40,Depths))-MAX(IF(Depths&lt;AT40,Depths))))</f>
        <v>#N/A</v>
      </c>
      <c r="BF195" s="87" t="e" cm="1">
        <f t="array" ref="BF195">IF(AU40="no inundation",0,_xlfn.XLOOKUP(AU40,Depths,_xlfn.XLOOKUP($G40,Structures,StructureDamages),,-1)+(AU40-MAX(IF(Depths&lt;AU40,Depths)))*(_xlfn.XLOOKUP(AU40,Depths,_xlfn.XLOOKUP($G40,Structures,StructureDamages),,1)-_xlfn.XLOOKUP(AU40,Depths,_xlfn.XLOOKUP($G40,Structures,StructureDamages),,-1))/(MIN(IF(Depths&gt;AU40,Depths))-MAX(IF(Depths&lt;AU40,Depths))))</f>
        <v>#N/A</v>
      </c>
      <c r="BG195" s="87" t="e" cm="1">
        <f t="array" ref="BG195">IF(AV40="no inundation",0,_xlfn.XLOOKUP(AV40,Depths,_xlfn.XLOOKUP($G40,Structures,StructureDamages),,-1)+(AV40-MAX(IF(Depths&lt;AV40,Depths)))*(_xlfn.XLOOKUP(AV40,Depths,_xlfn.XLOOKUP($G40,Structures,StructureDamages),,1)-_xlfn.XLOOKUP(AV40,Depths,_xlfn.XLOOKUP($G40,Structures,StructureDamages),,-1))/(MIN(IF(Depths&gt;AV40,Depths))-MAX(IF(Depths&lt;AV40,Depths))))</f>
        <v>#N/A</v>
      </c>
      <c r="BH195" s="87" t="e" cm="1">
        <f t="array" ref="BH195">IF(AW40="no inundation",0,_xlfn.XLOOKUP(AW40,Depths,_xlfn.XLOOKUP($G40,Structures,StructureDamages),,-1)+(AW40-MAX(IF(Depths&lt;AW40,Depths)))*(_xlfn.XLOOKUP(AW40,Depths,_xlfn.XLOOKUP($G40,Structures,StructureDamages),,1)-_xlfn.XLOOKUP(AW40,Depths,_xlfn.XLOOKUP($G40,Structures,StructureDamages),,-1))/(MIN(IF(Depths&gt;AW40,Depths))-MAX(IF(Depths&lt;AW40,Depths))))</f>
        <v>#N/A</v>
      </c>
      <c r="BI195" s="87" t="e" cm="1">
        <f t="array" ref="BI195">IF(AX40="no inundation",0,_xlfn.XLOOKUP(AX40,Depths,_xlfn.XLOOKUP($G40,Structures,StructureDamages),,-1)+(AX40-MAX(IF(Depths&lt;AX40,Depths)))*(_xlfn.XLOOKUP(AX40,Depths,_xlfn.XLOOKUP($G40,Structures,StructureDamages),,1)-_xlfn.XLOOKUP(AX40,Depths,_xlfn.XLOOKUP($G40,Structures,StructureDamages),,-1))/(MIN(IF(Depths&gt;AX40,Depths))-MAX(IF(Depths&lt;AX40,Depths))))</f>
        <v>#N/A</v>
      </c>
      <c r="BJ195" s="87" t="e" cm="1">
        <f t="array" ref="BJ195">IF(AY40="no inundation",0,_xlfn.XLOOKUP(AY40,Depths,_xlfn.XLOOKUP($G40,Structures,StructureDamages),,-1)+(AY40-MAX(IF(Depths&lt;AY40,Depths)))*(_xlfn.XLOOKUP(AY40,Depths,_xlfn.XLOOKUP($G40,Structures,StructureDamages),,1)-_xlfn.XLOOKUP(AY40,Depths,_xlfn.XLOOKUP($G40,Structures,StructureDamages),,-1))/(MIN(IF(Depths&gt;AY40,Depths))-MAX(IF(Depths&lt;AY40,Depths))))</f>
        <v>#N/A</v>
      </c>
      <c r="BK195" s="87" t="e" cm="1">
        <f t="array" ref="BK195">IF(AZ40="no inundation",0,_xlfn.XLOOKUP(AZ40,Depths,_xlfn.XLOOKUP($G40,Structures,StructureDamages),,-1)+(AZ40-MAX(IF(Depths&lt;AZ40,Depths)))*(_xlfn.XLOOKUP(AZ40,Depths,_xlfn.XLOOKUP($G40,Structures,StructureDamages),,1)-_xlfn.XLOOKUP(AZ40,Depths,_xlfn.XLOOKUP($G40,Structures,StructureDamages),,-1))/(MIN(IF(Depths&gt;AZ40,Depths))-MAX(IF(Depths&lt;AZ40,Depths))))</f>
        <v>#N/A</v>
      </c>
      <c r="BL195" s="87" t="e" cm="1">
        <f t="array" ref="BL195">IF(BA40="no inundation",0,_xlfn.XLOOKUP(BA40,Depths,_xlfn.XLOOKUP($G40,Structures,StructureDamages),,-1)+(BA40-MAX(IF(Depths&lt;BA40,Depths)))*(_xlfn.XLOOKUP(BA40,Depths,_xlfn.XLOOKUP($G40,Structures,StructureDamages),,1)-_xlfn.XLOOKUP(BA40,Depths,_xlfn.XLOOKUP($G40,Structures,StructureDamages),,-1))/(MIN(IF(Depths&gt;BA40,Depths))-MAX(IF(Depths&lt;BA40,Depths))))</f>
        <v>#N/A</v>
      </c>
      <c r="BM195" s="87" t="e" cm="1">
        <f t="array" ref="BM195">IF(BB40="no inundation",0,_xlfn.XLOOKUP(BB40,Depths,_xlfn.XLOOKUP($G40,Structures,StructureDamages),,-1)+(BB40-MAX(IF(Depths&lt;BB40,Depths)))*(_xlfn.XLOOKUP(BB40,Depths,_xlfn.XLOOKUP($G40,Structures,StructureDamages),,1)-_xlfn.XLOOKUP(BB40,Depths,_xlfn.XLOOKUP($G40,Structures,StructureDamages),,-1))/(MIN(IF(Depths&gt;BB40,Depths))-MAX(IF(Depths&lt;BB40,Depths))))</f>
        <v>#N/A</v>
      </c>
      <c r="BN195" s="157" t="e" cm="1">
        <f t="array" ref="BN195">IF(BC40="no inundation",0,_xlfn.XLOOKUP(BC40,Depths,_xlfn.XLOOKUP($G40,Structures,StructureDamages),,-1)+(BC40-MAX(IF(Depths&lt;BC40,Depths)))*(_xlfn.XLOOKUP(BC40,Depths,_xlfn.XLOOKUP($G40,Structures,StructureDamages),,1)-_xlfn.XLOOKUP(BC40,Depths,_xlfn.XLOOKUP($G40,Structures,StructureDamages),,-1))/(MIN(IF(Depths&gt;BC40,Depths))-MAX(IF(Depths&lt;BC40,Depths))))</f>
        <v>#N/A</v>
      </c>
      <c r="BO195" s="167"/>
      <c r="BP195" s="166" t="e" cm="1">
        <f t="array" ref="BP195">IF(AT40="no inundation",0,_xlfn.XLOOKUP(AT40,Depths,_xlfn.XLOOKUP($G40,Structures,ContentDamages),,-1)+(AT40-MAX(IF(Depths&lt;AT40,Depths)))*(_xlfn.XLOOKUP(AT40,Depths,_xlfn.XLOOKUP($G40,Structures,ContentDamages),,1)-_xlfn.XLOOKUP(AT40,Depths,_xlfn.XLOOKUP($G40,Structures,ContentDamages),,-1))/(MIN(IF(Depths&gt;AT40,Depths))-MAX(IF(Depths&lt;AT40,Depths))))</f>
        <v>#N/A</v>
      </c>
      <c r="BQ195" s="87" t="e" cm="1">
        <f t="array" ref="BQ195">IF(AU40="no inundation",0,_xlfn.XLOOKUP(AU40,Depths,_xlfn.XLOOKUP($G40,Structures,ContentDamages),,-1)+(AU40-MAX(IF(Depths&lt;AU40,Depths)))*(_xlfn.XLOOKUP(AU40,Depths,_xlfn.XLOOKUP($G40,Structures,ContentDamages),,1)-_xlfn.XLOOKUP(AU40,Depths,_xlfn.XLOOKUP($G40,Structures,ContentDamages),,-1))/(MIN(IF(Depths&gt;AU40,Depths))-MAX(IF(Depths&lt;AU40,Depths))))</f>
        <v>#N/A</v>
      </c>
      <c r="BR195" s="87" t="e" cm="1">
        <f t="array" ref="BR195">IF(AV40="no inundation",0,_xlfn.XLOOKUP(AV40,Depths,_xlfn.XLOOKUP($G40,Structures,ContentDamages),,-1)+(AV40-MAX(IF(Depths&lt;AV40,Depths)))*(_xlfn.XLOOKUP(AV40,Depths,_xlfn.XLOOKUP($G40,Structures,ContentDamages),,1)-_xlfn.XLOOKUP(AV40,Depths,_xlfn.XLOOKUP($G40,Structures,ContentDamages),,-1))/(MIN(IF(Depths&gt;AV40,Depths))-MAX(IF(Depths&lt;AV40,Depths))))</f>
        <v>#N/A</v>
      </c>
      <c r="BS195" s="87" t="e" cm="1">
        <f t="array" ref="BS195">IF(AW40="no inundation",0,_xlfn.XLOOKUP(AW40,Depths,_xlfn.XLOOKUP($G40,Structures,ContentDamages),,-1)+(AW40-MAX(IF(Depths&lt;AW40,Depths)))*(_xlfn.XLOOKUP(AW40,Depths,_xlfn.XLOOKUP($G40,Structures,ContentDamages),,1)-_xlfn.XLOOKUP(AW40,Depths,_xlfn.XLOOKUP($G40,Structures,ContentDamages),,-1))/(MIN(IF(Depths&gt;AW40,Depths))-MAX(IF(Depths&lt;AW40,Depths))))</f>
        <v>#N/A</v>
      </c>
      <c r="BT195" s="87" t="e" cm="1">
        <f t="array" ref="BT195">IF(AX40="no inundation",0,_xlfn.XLOOKUP(AX40,Depths,_xlfn.XLOOKUP($G40,Structures,ContentDamages),,-1)+(AX40-MAX(IF(Depths&lt;AX40,Depths)))*(_xlfn.XLOOKUP(AX40,Depths,_xlfn.XLOOKUP($G40,Structures,ContentDamages),,1)-_xlfn.XLOOKUP(AX40,Depths,_xlfn.XLOOKUP($G40,Structures,ContentDamages),,-1))/(MIN(IF(Depths&gt;AX40,Depths))-MAX(IF(Depths&lt;AX40,Depths))))</f>
        <v>#N/A</v>
      </c>
      <c r="BU195" s="87" t="e" cm="1">
        <f t="array" ref="BU195">IF(AY40="no inundation",0,_xlfn.XLOOKUP(AY40,Depths,_xlfn.XLOOKUP($G40,Structures,ContentDamages),,-1)+(AY40-MAX(IF(Depths&lt;AY40,Depths)))*(_xlfn.XLOOKUP(AY40,Depths,_xlfn.XLOOKUP($G40,Structures,ContentDamages),,1)-_xlfn.XLOOKUP(AY40,Depths,_xlfn.XLOOKUP($G40,Structures,ContentDamages),,-1))/(MIN(IF(Depths&gt;AY40,Depths))-MAX(IF(Depths&lt;AY40,Depths))))</f>
        <v>#N/A</v>
      </c>
      <c r="BV195" s="87" t="e" cm="1">
        <f t="array" ref="BV195">IF(AZ40="no inundation",0,_xlfn.XLOOKUP(AZ40,Depths,_xlfn.XLOOKUP($G40,Structures,ContentDamages),,-1)+(AZ40-MAX(IF(Depths&lt;AZ40,Depths)))*(_xlfn.XLOOKUP(AZ40,Depths,_xlfn.XLOOKUP($G40,Structures,ContentDamages),,1)-_xlfn.XLOOKUP(AZ40,Depths,_xlfn.XLOOKUP($G40,Structures,ContentDamages),,-1))/(MIN(IF(Depths&gt;AZ40,Depths))-MAX(IF(Depths&lt;AZ40,Depths))))</f>
        <v>#N/A</v>
      </c>
      <c r="BW195" s="87" t="e" cm="1">
        <f t="array" ref="BW195">IF(BA40="no inundation",0,_xlfn.XLOOKUP(BA40,Depths,_xlfn.XLOOKUP($G40,Structures,ContentDamages),,-1)+(BA40-MAX(IF(Depths&lt;BA40,Depths)))*(_xlfn.XLOOKUP(BA40,Depths,_xlfn.XLOOKUP($G40,Structures,ContentDamages),,1)-_xlfn.XLOOKUP(BA40,Depths,_xlfn.XLOOKUP($G40,Structures,ContentDamages),,-1))/(MIN(IF(Depths&gt;BA40,Depths))-MAX(IF(Depths&lt;BA40,Depths))))</f>
        <v>#N/A</v>
      </c>
      <c r="BX195" s="87" t="e" cm="1">
        <f t="array" ref="BX195">IF(BB40="no inundation",0,_xlfn.XLOOKUP(BB40,Depths,_xlfn.XLOOKUP($G40,Structures,ContentDamages),,-1)+(BB40-MAX(IF(Depths&lt;BB40,Depths)))*(_xlfn.XLOOKUP(BB40,Depths,_xlfn.XLOOKUP($G40,Structures,ContentDamages),,1)-_xlfn.XLOOKUP(BB40,Depths,_xlfn.XLOOKUP($G40,Structures,ContentDamages),,-1))/(MIN(IF(Depths&gt;BB40,Depths))-MAX(IF(Depths&lt;BB40,Depths))))</f>
        <v>#N/A</v>
      </c>
      <c r="BY195" s="157" t="e" cm="1">
        <f t="array" ref="BY195">IF(BC40="no inundation",0,_xlfn.XLOOKUP(BC40,Depths,_xlfn.XLOOKUP($G40,Structures,ContentDamages),,-1)+(BC40-MAX(IF(Depths&lt;BC40,Depths)))*(_xlfn.XLOOKUP(BC40,Depths,_xlfn.XLOOKUP($G40,Structures,ContentDamages),,1)-_xlfn.XLOOKUP(BC40,Depths,_xlfn.XLOOKUP($G40,Structures,ContentDamages),,-1))/(MIN(IF(Depths&gt;BC40,Depths))-MAX(IF(Depths&lt;BC40,Depths))))</f>
        <v>#N/A</v>
      </c>
    </row>
    <row r="196" spans="21:77" x14ac:dyDescent="0.35">
      <c r="U196" s="2"/>
      <c r="W196" s="144"/>
      <c r="AI196" s="2"/>
      <c r="AJ196" s="2"/>
      <c r="AK196" s="2"/>
      <c r="AL196" s="2"/>
      <c r="AM196" s="2"/>
      <c r="AN196" s="2"/>
      <c r="AO196" s="2"/>
      <c r="AP196" s="2"/>
      <c r="AQ196" s="2"/>
      <c r="AR196" s="2"/>
      <c r="AS196" s="2"/>
      <c r="BC196" s="166" t="str">
        <f t="shared" ref="BC196:BC227" si="196">G41</f>
        <v>None</v>
      </c>
      <c r="BD196" s="157"/>
      <c r="BE196" s="166" t="e" cm="1">
        <f t="array" ref="BE196">IF(AT41="no inundation",0,_xlfn.XLOOKUP(AT41,Depths,_xlfn.XLOOKUP($G41,Structures,StructureDamages),,-1)+(AT41-MAX(IF(Depths&lt;AT41,Depths)))*(_xlfn.XLOOKUP(AT41,Depths,_xlfn.XLOOKUP($G41,Structures,StructureDamages),,1)-_xlfn.XLOOKUP(AT41,Depths,_xlfn.XLOOKUP($G41,Structures,StructureDamages),,-1))/(MIN(IF(Depths&gt;AT41,Depths))-MAX(IF(Depths&lt;AT41,Depths))))</f>
        <v>#N/A</v>
      </c>
      <c r="BF196" s="87" t="e" cm="1">
        <f t="array" ref="BF196">IF(AU41="no inundation",0,_xlfn.XLOOKUP(AU41,Depths,_xlfn.XLOOKUP($G41,Structures,StructureDamages),,-1)+(AU41-MAX(IF(Depths&lt;AU41,Depths)))*(_xlfn.XLOOKUP(AU41,Depths,_xlfn.XLOOKUP($G41,Structures,StructureDamages),,1)-_xlfn.XLOOKUP(AU41,Depths,_xlfn.XLOOKUP($G41,Structures,StructureDamages),,-1))/(MIN(IF(Depths&gt;AU41,Depths))-MAX(IF(Depths&lt;AU41,Depths))))</f>
        <v>#N/A</v>
      </c>
      <c r="BG196" s="87" t="e" cm="1">
        <f t="array" ref="BG196">IF(AV41="no inundation",0,_xlfn.XLOOKUP(AV41,Depths,_xlfn.XLOOKUP($G41,Structures,StructureDamages),,-1)+(AV41-MAX(IF(Depths&lt;AV41,Depths)))*(_xlfn.XLOOKUP(AV41,Depths,_xlfn.XLOOKUP($G41,Structures,StructureDamages),,1)-_xlfn.XLOOKUP(AV41,Depths,_xlfn.XLOOKUP($G41,Structures,StructureDamages),,-1))/(MIN(IF(Depths&gt;AV41,Depths))-MAX(IF(Depths&lt;AV41,Depths))))</f>
        <v>#N/A</v>
      </c>
      <c r="BH196" s="87" t="e" cm="1">
        <f t="array" ref="BH196">IF(AW41="no inundation",0,_xlfn.XLOOKUP(AW41,Depths,_xlfn.XLOOKUP($G41,Structures,StructureDamages),,-1)+(AW41-MAX(IF(Depths&lt;AW41,Depths)))*(_xlfn.XLOOKUP(AW41,Depths,_xlfn.XLOOKUP($G41,Structures,StructureDamages),,1)-_xlfn.XLOOKUP(AW41,Depths,_xlfn.XLOOKUP($G41,Structures,StructureDamages),,-1))/(MIN(IF(Depths&gt;AW41,Depths))-MAX(IF(Depths&lt;AW41,Depths))))</f>
        <v>#N/A</v>
      </c>
      <c r="BI196" s="87" t="e" cm="1">
        <f t="array" ref="BI196">IF(AX41="no inundation",0,_xlfn.XLOOKUP(AX41,Depths,_xlfn.XLOOKUP($G41,Structures,StructureDamages),,-1)+(AX41-MAX(IF(Depths&lt;AX41,Depths)))*(_xlfn.XLOOKUP(AX41,Depths,_xlfn.XLOOKUP($G41,Structures,StructureDamages),,1)-_xlfn.XLOOKUP(AX41,Depths,_xlfn.XLOOKUP($G41,Structures,StructureDamages),,-1))/(MIN(IF(Depths&gt;AX41,Depths))-MAX(IF(Depths&lt;AX41,Depths))))</f>
        <v>#N/A</v>
      </c>
      <c r="BJ196" s="87" t="e" cm="1">
        <f t="array" ref="BJ196">IF(AY41="no inundation",0,_xlfn.XLOOKUP(AY41,Depths,_xlfn.XLOOKUP($G41,Structures,StructureDamages),,-1)+(AY41-MAX(IF(Depths&lt;AY41,Depths)))*(_xlfn.XLOOKUP(AY41,Depths,_xlfn.XLOOKUP($G41,Structures,StructureDamages),,1)-_xlfn.XLOOKUP(AY41,Depths,_xlfn.XLOOKUP($G41,Structures,StructureDamages),,-1))/(MIN(IF(Depths&gt;AY41,Depths))-MAX(IF(Depths&lt;AY41,Depths))))</f>
        <v>#N/A</v>
      </c>
      <c r="BK196" s="87" t="e" cm="1">
        <f t="array" ref="BK196">IF(AZ41="no inundation",0,_xlfn.XLOOKUP(AZ41,Depths,_xlfn.XLOOKUP($G41,Structures,StructureDamages),,-1)+(AZ41-MAX(IF(Depths&lt;AZ41,Depths)))*(_xlfn.XLOOKUP(AZ41,Depths,_xlfn.XLOOKUP($G41,Structures,StructureDamages),,1)-_xlfn.XLOOKUP(AZ41,Depths,_xlfn.XLOOKUP($G41,Structures,StructureDamages),,-1))/(MIN(IF(Depths&gt;AZ41,Depths))-MAX(IF(Depths&lt;AZ41,Depths))))</f>
        <v>#N/A</v>
      </c>
      <c r="BL196" s="87" t="e" cm="1">
        <f t="array" ref="BL196">IF(BA41="no inundation",0,_xlfn.XLOOKUP(BA41,Depths,_xlfn.XLOOKUP($G41,Structures,StructureDamages),,-1)+(BA41-MAX(IF(Depths&lt;BA41,Depths)))*(_xlfn.XLOOKUP(BA41,Depths,_xlfn.XLOOKUP($G41,Structures,StructureDamages),,1)-_xlfn.XLOOKUP(BA41,Depths,_xlfn.XLOOKUP($G41,Structures,StructureDamages),,-1))/(MIN(IF(Depths&gt;BA41,Depths))-MAX(IF(Depths&lt;BA41,Depths))))</f>
        <v>#N/A</v>
      </c>
      <c r="BM196" s="87" t="e" cm="1">
        <f t="array" ref="BM196">IF(BB41="no inundation",0,_xlfn.XLOOKUP(BB41,Depths,_xlfn.XLOOKUP($G41,Structures,StructureDamages),,-1)+(BB41-MAX(IF(Depths&lt;BB41,Depths)))*(_xlfn.XLOOKUP(BB41,Depths,_xlfn.XLOOKUP($G41,Structures,StructureDamages),,1)-_xlfn.XLOOKUP(BB41,Depths,_xlfn.XLOOKUP($G41,Structures,StructureDamages),,-1))/(MIN(IF(Depths&gt;BB41,Depths))-MAX(IF(Depths&lt;BB41,Depths))))</f>
        <v>#N/A</v>
      </c>
      <c r="BN196" s="157" t="e" cm="1">
        <f t="array" ref="BN196">IF(BC41="no inundation",0,_xlfn.XLOOKUP(BC41,Depths,_xlfn.XLOOKUP($G41,Structures,StructureDamages),,-1)+(BC41-MAX(IF(Depths&lt;BC41,Depths)))*(_xlfn.XLOOKUP(BC41,Depths,_xlfn.XLOOKUP($G41,Structures,StructureDamages),,1)-_xlfn.XLOOKUP(BC41,Depths,_xlfn.XLOOKUP($G41,Structures,StructureDamages),,-1))/(MIN(IF(Depths&gt;BC41,Depths))-MAX(IF(Depths&lt;BC41,Depths))))</f>
        <v>#N/A</v>
      </c>
      <c r="BO196" s="167"/>
      <c r="BP196" s="166" t="e" cm="1">
        <f t="array" ref="BP196">IF(AT41="no inundation",0,_xlfn.XLOOKUP(AT41,Depths,_xlfn.XLOOKUP($G41,Structures,ContentDamages),,-1)+(AT41-MAX(IF(Depths&lt;AT41,Depths)))*(_xlfn.XLOOKUP(AT41,Depths,_xlfn.XLOOKUP($G41,Structures,ContentDamages),,1)-_xlfn.XLOOKUP(AT41,Depths,_xlfn.XLOOKUP($G41,Structures,ContentDamages),,-1))/(MIN(IF(Depths&gt;AT41,Depths))-MAX(IF(Depths&lt;AT41,Depths))))</f>
        <v>#N/A</v>
      </c>
      <c r="BQ196" s="87" t="e" cm="1">
        <f t="array" ref="BQ196">IF(AU41="no inundation",0,_xlfn.XLOOKUP(AU41,Depths,_xlfn.XLOOKUP($G41,Structures,ContentDamages),,-1)+(AU41-MAX(IF(Depths&lt;AU41,Depths)))*(_xlfn.XLOOKUP(AU41,Depths,_xlfn.XLOOKUP($G41,Structures,ContentDamages),,1)-_xlfn.XLOOKUP(AU41,Depths,_xlfn.XLOOKUP($G41,Structures,ContentDamages),,-1))/(MIN(IF(Depths&gt;AU41,Depths))-MAX(IF(Depths&lt;AU41,Depths))))</f>
        <v>#N/A</v>
      </c>
      <c r="BR196" s="87" t="e" cm="1">
        <f t="array" ref="BR196">IF(AV41="no inundation",0,_xlfn.XLOOKUP(AV41,Depths,_xlfn.XLOOKUP($G41,Structures,ContentDamages),,-1)+(AV41-MAX(IF(Depths&lt;AV41,Depths)))*(_xlfn.XLOOKUP(AV41,Depths,_xlfn.XLOOKUP($G41,Structures,ContentDamages),,1)-_xlfn.XLOOKUP(AV41,Depths,_xlfn.XLOOKUP($G41,Structures,ContentDamages),,-1))/(MIN(IF(Depths&gt;AV41,Depths))-MAX(IF(Depths&lt;AV41,Depths))))</f>
        <v>#N/A</v>
      </c>
      <c r="BS196" s="87" t="e" cm="1">
        <f t="array" ref="BS196">IF(AW41="no inundation",0,_xlfn.XLOOKUP(AW41,Depths,_xlfn.XLOOKUP($G41,Structures,ContentDamages),,-1)+(AW41-MAX(IF(Depths&lt;AW41,Depths)))*(_xlfn.XLOOKUP(AW41,Depths,_xlfn.XLOOKUP($G41,Structures,ContentDamages),,1)-_xlfn.XLOOKUP(AW41,Depths,_xlfn.XLOOKUP($G41,Structures,ContentDamages),,-1))/(MIN(IF(Depths&gt;AW41,Depths))-MAX(IF(Depths&lt;AW41,Depths))))</f>
        <v>#N/A</v>
      </c>
      <c r="BT196" s="87" t="e" cm="1">
        <f t="array" ref="BT196">IF(AX41="no inundation",0,_xlfn.XLOOKUP(AX41,Depths,_xlfn.XLOOKUP($G41,Structures,ContentDamages),,-1)+(AX41-MAX(IF(Depths&lt;AX41,Depths)))*(_xlfn.XLOOKUP(AX41,Depths,_xlfn.XLOOKUP($G41,Structures,ContentDamages),,1)-_xlfn.XLOOKUP(AX41,Depths,_xlfn.XLOOKUP($G41,Structures,ContentDamages),,-1))/(MIN(IF(Depths&gt;AX41,Depths))-MAX(IF(Depths&lt;AX41,Depths))))</f>
        <v>#N/A</v>
      </c>
      <c r="BU196" s="87" t="e" cm="1">
        <f t="array" ref="BU196">IF(AY41="no inundation",0,_xlfn.XLOOKUP(AY41,Depths,_xlfn.XLOOKUP($G41,Structures,ContentDamages),,-1)+(AY41-MAX(IF(Depths&lt;AY41,Depths)))*(_xlfn.XLOOKUP(AY41,Depths,_xlfn.XLOOKUP($G41,Structures,ContentDamages),,1)-_xlfn.XLOOKUP(AY41,Depths,_xlfn.XLOOKUP($G41,Structures,ContentDamages),,-1))/(MIN(IF(Depths&gt;AY41,Depths))-MAX(IF(Depths&lt;AY41,Depths))))</f>
        <v>#N/A</v>
      </c>
      <c r="BV196" s="87" t="e" cm="1">
        <f t="array" ref="BV196">IF(AZ41="no inundation",0,_xlfn.XLOOKUP(AZ41,Depths,_xlfn.XLOOKUP($G41,Structures,ContentDamages),,-1)+(AZ41-MAX(IF(Depths&lt;AZ41,Depths)))*(_xlfn.XLOOKUP(AZ41,Depths,_xlfn.XLOOKUP($G41,Structures,ContentDamages),,1)-_xlfn.XLOOKUP(AZ41,Depths,_xlfn.XLOOKUP($G41,Structures,ContentDamages),,-1))/(MIN(IF(Depths&gt;AZ41,Depths))-MAX(IF(Depths&lt;AZ41,Depths))))</f>
        <v>#N/A</v>
      </c>
      <c r="BW196" s="87" t="e" cm="1">
        <f t="array" ref="BW196">IF(BA41="no inundation",0,_xlfn.XLOOKUP(BA41,Depths,_xlfn.XLOOKUP($G41,Structures,ContentDamages),,-1)+(BA41-MAX(IF(Depths&lt;BA41,Depths)))*(_xlfn.XLOOKUP(BA41,Depths,_xlfn.XLOOKUP($G41,Structures,ContentDamages),,1)-_xlfn.XLOOKUP(BA41,Depths,_xlfn.XLOOKUP($G41,Structures,ContentDamages),,-1))/(MIN(IF(Depths&gt;BA41,Depths))-MAX(IF(Depths&lt;BA41,Depths))))</f>
        <v>#N/A</v>
      </c>
      <c r="BX196" s="87" t="e" cm="1">
        <f t="array" ref="BX196">IF(BB41="no inundation",0,_xlfn.XLOOKUP(BB41,Depths,_xlfn.XLOOKUP($G41,Structures,ContentDamages),,-1)+(BB41-MAX(IF(Depths&lt;BB41,Depths)))*(_xlfn.XLOOKUP(BB41,Depths,_xlfn.XLOOKUP($G41,Structures,ContentDamages),,1)-_xlfn.XLOOKUP(BB41,Depths,_xlfn.XLOOKUP($G41,Structures,ContentDamages),,-1))/(MIN(IF(Depths&gt;BB41,Depths))-MAX(IF(Depths&lt;BB41,Depths))))</f>
        <v>#N/A</v>
      </c>
      <c r="BY196" s="157" t="e" cm="1">
        <f t="array" ref="BY196">IF(BC41="no inundation",0,_xlfn.XLOOKUP(BC41,Depths,_xlfn.XLOOKUP($G41,Structures,ContentDamages),,-1)+(BC41-MAX(IF(Depths&lt;BC41,Depths)))*(_xlfn.XLOOKUP(BC41,Depths,_xlfn.XLOOKUP($G41,Structures,ContentDamages),,1)-_xlfn.XLOOKUP(BC41,Depths,_xlfn.XLOOKUP($G41,Structures,ContentDamages),,-1))/(MIN(IF(Depths&gt;BC41,Depths))-MAX(IF(Depths&lt;BC41,Depths))))</f>
        <v>#N/A</v>
      </c>
    </row>
    <row r="197" spans="21:77" x14ac:dyDescent="0.35">
      <c r="U197" s="2"/>
      <c r="W197" s="144"/>
      <c r="AI197" s="2"/>
      <c r="AJ197" s="2"/>
      <c r="AK197" s="2"/>
      <c r="AL197" s="2"/>
      <c r="AM197" s="2"/>
      <c r="AN197" s="2"/>
      <c r="AO197" s="2"/>
      <c r="AP197" s="2"/>
      <c r="AQ197" s="2"/>
      <c r="AR197" s="2"/>
      <c r="AS197" s="2"/>
      <c r="BC197" s="166" t="str">
        <f t="shared" si="196"/>
        <v>None</v>
      </c>
      <c r="BD197" s="157"/>
      <c r="BE197" s="166" t="e" cm="1">
        <f t="array" ref="BE197">IF(AT42="no inundation",0,_xlfn.XLOOKUP(AT42,Depths,_xlfn.XLOOKUP($G42,Structures,StructureDamages),,-1)+(AT42-MAX(IF(Depths&lt;AT42,Depths)))*(_xlfn.XLOOKUP(AT42,Depths,_xlfn.XLOOKUP($G42,Structures,StructureDamages),,1)-_xlfn.XLOOKUP(AT42,Depths,_xlfn.XLOOKUP($G42,Structures,StructureDamages),,-1))/(MIN(IF(Depths&gt;AT42,Depths))-MAX(IF(Depths&lt;AT42,Depths))))</f>
        <v>#N/A</v>
      </c>
      <c r="BF197" s="87" t="e" cm="1">
        <f t="array" ref="BF197">IF(AU42="no inundation",0,_xlfn.XLOOKUP(AU42,Depths,_xlfn.XLOOKUP($G42,Structures,StructureDamages),,-1)+(AU42-MAX(IF(Depths&lt;AU42,Depths)))*(_xlfn.XLOOKUP(AU42,Depths,_xlfn.XLOOKUP($G42,Structures,StructureDamages),,1)-_xlfn.XLOOKUP(AU42,Depths,_xlfn.XLOOKUP($G42,Structures,StructureDamages),,-1))/(MIN(IF(Depths&gt;AU42,Depths))-MAX(IF(Depths&lt;AU42,Depths))))</f>
        <v>#N/A</v>
      </c>
      <c r="BG197" s="87" t="e" cm="1">
        <f t="array" ref="BG197">IF(AV42="no inundation",0,_xlfn.XLOOKUP(AV42,Depths,_xlfn.XLOOKUP($G42,Structures,StructureDamages),,-1)+(AV42-MAX(IF(Depths&lt;AV42,Depths)))*(_xlfn.XLOOKUP(AV42,Depths,_xlfn.XLOOKUP($G42,Structures,StructureDamages),,1)-_xlfn.XLOOKUP(AV42,Depths,_xlfn.XLOOKUP($G42,Structures,StructureDamages),,-1))/(MIN(IF(Depths&gt;AV42,Depths))-MAX(IF(Depths&lt;AV42,Depths))))</f>
        <v>#N/A</v>
      </c>
      <c r="BH197" s="87" t="e" cm="1">
        <f t="array" ref="BH197">IF(AW42="no inundation",0,_xlfn.XLOOKUP(AW42,Depths,_xlfn.XLOOKUP($G42,Structures,StructureDamages),,-1)+(AW42-MAX(IF(Depths&lt;AW42,Depths)))*(_xlfn.XLOOKUP(AW42,Depths,_xlfn.XLOOKUP($G42,Structures,StructureDamages),,1)-_xlfn.XLOOKUP(AW42,Depths,_xlfn.XLOOKUP($G42,Structures,StructureDamages),,-1))/(MIN(IF(Depths&gt;AW42,Depths))-MAX(IF(Depths&lt;AW42,Depths))))</f>
        <v>#N/A</v>
      </c>
      <c r="BI197" s="87" t="e" cm="1">
        <f t="array" ref="BI197">IF(AX42="no inundation",0,_xlfn.XLOOKUP(AX42,Depths,_xlfn.XLOOKUP($G42,Structures,StructureDamages),,-1)+(AX42-MAX(IF(Depths&lt;AX42,Depths)))*(_xlfn.XLOOKUP(AX42,Depths,_xlfn.XLOOKUP($G42,Structures,StructureDamages),,1)-_xlfn.XLOOKUP(AX42,Depths,_xlfn.XLOOKUP($G42,Structures,StructureDamages),,-1))/(MIN(IF(Depths&gt;AX42,Depths))-MAX(IF(Depths&lt;AX42,Depths))))</f>
        <v>#N/A</v>
      </c>
      <c r="BJ197" s="87" t="e" cm="1">
        <f t="array" ref="BJ197">IF(AY42="no inundation",0,_xlfn.XLOOKUP(AY42,Depths,_xlfn.XLOOKUP($G42,Structures,StructureDamages),,-1)+(AY42-MAX(IF(Depths&lt;AY42,Depths)))*(_xlfn.XLOOKUP(AY42,Depths,_xlfn.XLOOKUP($G42,Structures,StructureDamages),,1)-_xlfn.XLOOKUP(AY42,Depths,_xlfn.XLOOKUP($G42,Structures,StructureDamages),,-1))/(MIN(IF(Depths&gt;AY42,Depths))-MAX(IF(Depths&lt;AY42,Depths))))</f>
        <v>#N/A</v>
      </c>
      <c r="BK197" s="87" t="e" cm="1">
        <f t="array" ref="BK197">IF(AZ42="no inundation",0,_xlfn.XLOOKUP(AZ42,Depths,_xlfn.XLOOKUP($G42,Structures,StructureDamages),,-1)+(AZ42-MAX(IF(Depths&lt;AZ42,Depths)))*(_xlfn.XLOOKUP(AZ42,Depths,_xlfn.XLOOKUP($G42,Structures,StructureDamages),,1)-_xlfn.XLOOKUP(AZ42,Depths,_xlfn.XLOOKUP($G42,Structures,StructureDamages),,-1))/(MIN(IF(Depths&gt;AZ42,Depths))-MAX(IF(Depths&lt;AZ42,Depths))))</f>
        <v>#N/A</v>
      </c>
      <c r="BL197" s="87" t="e" cm="1">
        <f t="array" ref="BL197">IF(BA42="no inundation",0,_xlfn.XLOOKUP(BA42,Depths,_xlfn.XLOOKUP($G42,Structures,StructureDamages),,-1)+(BA42-MAX(IF(Depths&lt;BA42,Depths)))*(_xlfn.XLOOKUP(BA42,Depths,_xlfn.XLOOKUP($G42,Structures,StructureDamages),,1)-_xlfn.XLOOKUP(BA42,Depths,_xlfn.XLOOKUP($G42,Structures,StructureDamages),,-1))/(MIN(IF(Depths&gt;BA42,Depths))-MAX(IF(Depths&lt;BA42,Depths))))</f>
        <v>#N/A</v>
      </c>
      <c r="BM197" s="87" t="e" cm="1">
        <f t="array" ref="BM197">IF(BB42="no inundation",0,_xlfn.XLOOKUP(BB42,Depths,_xlfn.XLOOKUP($G42,Structures,StructureDamages),,-1)+(BB42-MAX(IF(Depths&lt;BB42,Depths)))*(_xlfn.XLOOKUP(BB42,Depths,_xlfn.XLOOKUP($G42,Structures,StructureDamages),,1)-_xlfn.XLOOKUP(BB42,Depths,_xlfn.XLOOKUP($G42,Structures,StructureDamages),,-1))/(MIN(IF(Depths&gt;BB42,Depths))-MAX(IF(Depths&lt;BB42,Depths))))</f>
        <v>#N/A</v>
      </c>
      <c r="BN197" s="157" t="e" cm="1">
        <f t="array" ref="BN197">IF(BC42="no inundation",0,_xlfn.XLOOKUP(BC42,Depths,_xlfn.XLOOKUP($G42,Structures,StructureDamages),,-1)+(BC42-MAX(IF(Depths&lt;BC42,Depths)))*(_xlfn.XLOOKUP(BC42,Depths,_xlfn.XLOOKUP($G42,Structures,StructureDamages),,1)-_xlfn.XLOOKUP(BC42,Depths,_xlfn.XLOOKUP($G42,Structures,StructureDamages),,-1))/(MIN(IF(Depths&gt;BC42,Depths))-MAX(IF(Depths&lt;BC42,Depths))))</f>
        <v>#N/A</v>
      </c>
      <c r="BO197" s="167"/>
      <c r="BP197" s="166" t="e" cm="1">
        <f t="array" ref="BP197">IF(AT42="no inundation",0,_xlfn.XLOOKUP(AT42,Depths,_xlfn.XLOOKUP($G42,Structures,ContentDamages),,-1)+(AT42-MAX(IF(Depths&lt;AT42,Depths)))*(_xlfn.XLOOKUP(AT42,Depths,_xlfn.XLOOKUP($G42,Structures,ContentDamages),,1)-_xlfn.XLOOKUP(AT42,Depths,_xlfn.XLOOKUP($G42,Structures,ContentDamages),,-1))/(MIN(IF(Depths&gt;AT42,Depths))-MAX(IF(Depths&lt;AT42,Depths))))</f>
        <v>#N/A</v>
      </c>
      <c r="BQ197" s="87" t="e" cm="1">
        <f t="array" ref="BQ197">IF(AU42="no inundation",0,_xlfn.XLOOKUP(AU42,Depths,_xlfn.XLOOKUP($G42,Structures,ContentDamages),,-1)+(AU42-MAX(IF(Depths&lt;AU42,Depths)))*(_xlfn.XLOOKUP(AU42,Depths,_xlfn.XLOOKUP($G42,Structures,ContentDamages),,1)-_xlfn.XLOOKUP(AU42,Depths,_xlfn.XLOOKUP($G42,Structures,ContentDamages),,-1))/(MIN(IF(Depths&gt;AU42,Depths))-MAX(IF(Depths&lt;AU42,Depths))))</f>
        <v>#N/A</v>
      </c>
      <c r="BR197" s="87" t="e" cm="1">
        <f t="array" ref="BR197">IF(AV42="no inundation",0,_xlfn.XLOOKUP(AV42,Depths,_xlfn.XLOOKUP($G42,Structures,ContentDamages),,-1)+(AV42-MAX(IF(Depths&lt;AV42,Depths)))*(_xlfn.XLOOKUP(AV42,Depths,_xlfn.XLOOKUP($G42,Structures,ContentDamages),,1)-_xlfn.XLOOKUP(AV42,Depths,_xlfn.XLOOKUP($G42,Structures,ContentDamages),,-1))/(MIN(IF(Depths&gt;AV42,Depths))-MAX(IF(Depths&lt;AV42,Depths))))</f>
        <v>#N/A</v>
      </c>
      <c r="BS197" s="87" t="e" cm="1">
        <f t="array" ref="BS197">IF(AW42="no inundation",0,_xlfn.XLOOKUP(AW42,Depths,_xlfn.XLOOKUP($G42,Structures,ContentDamages),,-1)+(AW42-MAX(IF(Depths&lt;AW42,Depths)))*(_xlfn.XLOOKUP(AW42,Depths,_xlfn.XLOOKUP($G42,Structures,ContentDamages),,1)-_xlfn.XLOOKUP(AW42,Depths,_xlfn.XLOOKUP($G42,Structures,ContentDamages),,-1))/(MIN(IF(Depths&gt;AW42,Depths))-MAX(IF(Depths&lt;AW42,Depths))))</f>
        <v>#N/A</v>
      </c>
      <c r="BT197" s="87" t="e" cm="1">
        <f t="array" ref="BT197">IF(AX42="no inundation",0,_xlfn.XLOOKUP(AX42,Depths,_xlfn.XLOOKUP($G42,Structures,ContentDamages),,-1)+(AX42-MAX(IF(Depths&lt;AX42,Depths)))*(_xlfn.XLOOKUP(AX42,Depths,_xlfn.XLOOKUP($G42,Structures,ContentDamages),,1)-_xlfn.XLOOKUP(AX42,Depths,_xlfn.XLOOKUP($G42,Structures,ContentDamages),,-1))/(MIN(IF(Depths&gt;AX42,Depths))-MAX(IF(Depths&lt;AX42,Depths))))</f>
        <v>#N/A</v>
      </c>
      <c r="BU197" s="87" t="e" cm="1">
        <f t="array" ref="BU197">IF(AY42="no inundation",0,_xlfn.XLOOKUP(AY42,Depths,_xlfn.XLOOKUP($G42,Structures,ContentDamages),,-1)+(AY42-MAX(IF(Depths&lt;AY42,Depths)))*(_xlfn.XLOOKUP(AY42,Depths,_xlfn.XLOOKUP($G42,Structures,ContentDamages),,1)-_xlfn.XLOOKUP(AY42,Depths,_xlfn.XLOOKUP($G42,Structures,ContentDamages),,-1))/(MIN(IF(Depths&gt;AY42,Depths))-MAX(IF(Depths&lt;AY42,Depths))))</f>
        <v>#N/A</v>
      </c>
      <c r="BV197" s="87" t="e" cm="1">
        <f t="array" ref="BV197">IF(AZ42="no inundation",0,_xlfn.XLOOKUP(AZ42,Depths,_xlfn.XLOOKUP($G42,Structures,ContentDamages),,-1)+(AZ42-MAX(IF(Depths&lt;AZ42,Depths)))*(_xlfn.XLOOKUP(AZ42,Depths,_xlfn.XLOOKUP($G42,Structures,ContentDamages),,1)-_xlfn.XLOOKUP(AZ42,Depths,_xlfn.XLOOKUP($G42,Structures,ContentDamages),,-1))/(MIN(IF(Depths&gt;AZ42,Depths))-MAX(IF(Depths&lt;AZ42,Depths))))</f>
        <v>#N/A</v>
      </c>
      <c r="BW197" s="87" t="e" cm="1">
        <f t="array" ref="BW197">IF(BA42="no inundation",0,_xlfn.XLOOKUP(BA42,Depths,_xlfn.XLOOKUP($G42,Structures,ContentDamages),,-1)+(BA42-MAX(IF(Depths&lt;BA42,Depths)))*(_xlfn.XLOOKUP(BA42,Depths,_xlfn.XLOOKUP($G42,Structures,ContentDamages),,1)-_xlfn.XLOOKUP(BA42,Depths,_xlfn.XLOOKUP($G42,Structures,ContentDamages),,-1))/(MIN(IF(Depths&gt;BA42,Depths))-MAX(IF(Depths&lt;BA42,Depths))))</f>
        <v>#N/A</v>
      </c>
      <c r="BX197" s="87" t="e" cm="1">
        <f t="array" ref="BX197">IF(BB42="no inundation",0,_xlfn.XLOOKUP(BB42,Depths,_xlfn.XLOOKUP($G42,Structures,ContentDamages),,-1)+(BB42-MAX(IF(Depths&lt;BB42,Depths)))*(_xlfn.XLOOKUP(BB42,Depths,_xlfn.XLOOKUP($G42,Structures,ContentDamages),,1)-_xlfn.XLOOKUP(BB42,Depths,_xlfn.XLOOKUP($G42,Structures,ContentDamages),,-1))/(MIN(IF(Depths&gt;BB42,Depths))-MAX(IF(Depths&lt;BB42,Depths))))</f>
        <v>#N/A</v>
      </c>
      <c r="BY197" s="157" t="e" cm="1">
        <f t="array" ref="BY197">IF(BC42="no inundation",0,_xlfn.XLOOKUP(BC42,Depths,_xlfn.XLOOKUP($G42,Structures,ContentDamages),,-1)+(BC42-MAX(IF(Depths&lt;BC42,Depths)))*(_xlfn.XLOOKUP(BC42,Depths,_xlfn.XLOOKUP($G42,Structures,ContentDamages),,1)-_xlfn.XLOOKUP(BC42,Depths,_xlfn.XLOOKUP($G42,Structures,ContentDamages),,-1))/(MIN(IF(Depths&gt;BC42,Depths))-MAX(IF(Depths&lt;BC42,Depths))))</f>
        <v>#N/A</v>
      </c>
    </row>
    <row r="198" spans="21:77" x14ac:dyDescent="0.35">
      <c r="U198" s="2"/>
      <c r="W198" s="144"/>
      <c r="AI198" s="2"/>
      <c r="AJ198" s="2"/>
      <c r="AK198" s="2"/>
      <c r="AL198" s="2"/>
      <c r="AM198" s="2"/>
      <c r="AN198" s="2"/>
      <c r="AO198" s="2"/>
      <c r="AP198" s="2"/>
      <c r="AQ198" s="2"/>
      <c r="AR198" s="2"/>
      <c r="AS198" s="2"/>
      <c r="BC198" s="166" t="str">
        <f t="shared" si="196"/>
        <v>None</v>
      </c>
      <c r="BD198" s="157"/>
      <c r="BE198" s="166" t="e" cm="1">
        <f t="array" ref="BE198">IF(AT43="no inundation",0,_xlfn.XLOOKUP(AT43,Depths,_xlfn.XLOOKUP($G43,Structures,StructureDamages),,-1)+(AT43-MAX(IF(Depths&lt;AT43,Depths)))*(_xlfn.XLOOKUP(AT43,Depths,_xlfn.XLOOKUP($G43,Structures,StructureDamages),,1)-_xlfn.XLOOKUP(AT43,Depths,_xlfn.XLOOKUP($G43,Structures,StructureDamages),,-1))/(MIN(IF(Depths&gt;AT43,Depths))-MAX(IF(Depths&lt;AT43,Depths))))</f>
        <v>#N/A</v>
      </c>
      <c r="BF198" s="87" t="e" cm="1">
        <f t="array" ref="BF198">IF(AU43="no inundation",0,_xlfn.XLOOKUP(AU43,Depths,_xlfn.XLOOKUP($G43,Structures,StructureDamages),,-1)+(AU43-MAX(IF(Depths&lt;AU43,Depths)))*(_xlfn.XLOOKUP(AU43,Depths,_xlfn.XLOOKUP($G43,Structures,StructureDamages),,1)-_xlfn.XLOOKUP(AU43,Depths,_xlfn.XLOOKUP($G43,Structures,StructureDamages),,-1))/(MIN(IF(Depths&gt;AU43,Depths))-MAX(IF(Depths&lt;AU43,Depths))))</f>
        <v>#N/A</v>
      </c>
      <c r="BG198" s="87" t="e" cm="1">
        <f t="array" ref="BG198">IF(AV43="no inundation",0,_xlfn.XLOOKUP(AV43,Depths,_xlfn.XLOOKUP($G43,Structures,StructureDamages),,-1)+(AV43-MAX(IF(Depths&lt;AV43,Depths)))*(_xlfn.XLOOKUP(AV43,Depths,_xlfn.XLOOKUP($G43,Structures,StructureDamages),,1)-_xlfn.XLOOKUP(AV43,Depths,_xlfn.XLOOKUP($G43,Structures,StructureDamages),,-1))/(MIN(IF(Depths&gt;AV43,Depths))-MAX(IF(Depths&lt;AV43,Depths))))</f>
        <v>#N/A</v>
      </c>
      <c r="BH198" s="87" t="e" cm="1">
        <f t="array" ref="BH198">IF(AW43="no inundation",0,_xlfn.XLOOKUP(AW43,Depths,_xlfn.XLOOKUP($G43,Structures,StructureDamages),,-1)+(AW43-MAX(IF(Depths&lt;AW43,Depths)))*(_xlfn.XLOOKUP(AW43,Depths,_xlfn.XLOOKUP($G43,Structures,StructureDamages),,1)-_xlfn.XLOOKUP(AW43,Depths,_xlfn.XLOOKUP($G43,Structures,StructureDamages),,-1))/(MIN(IF(Depths&gt;AW43,Depths))-MAX(IF(Depths&lt;AW43,Depths))))</f>
        <v>#N/A</v>
      </c>
      <c r="BI198" s="87" t="e" cm="1">
        <f t="array" ref="BI198">IF(AX43="no inundation",0,_xlfn.XLOOKUP(AX43,Depths,_xlfn.XLOOKUP($G43,Structures,StructureDamages),,-1)+(AX43-MAX(IF(Depths&lt;AX43,Depths)))*(_xlfn.XLOOKUP(AX43,Depths,_xlfn.XLOOKUP($G43,Structures,StructureDamages),,1)-_xlfn.XLOOKUP(AX43,Depths,_xlfn.XLOOKUP($G43,Structures,StructureDamages),,-1))/(MIN(IF(Depths&gt;AX43,Depths))-MAX(IF(Depths&lt;AX43,Depths))))</f>
        <v>#N/A</v>
      </c>
      <c r="BJ198" s="87" t="e" cm="1">
        <f t="array" ref="BJ198">IF(AY43="no inundation",0,_xlfn.XLOOKUP(AY43,Depths,_xlfn.XLOOKUP($G43,Structures,StructureDamages),,-1)+(AY43-MAX(IF(Depths&lt;AY43,Depths)))*(_xlfn.XLOOKUP(AY43,Depths,_xlfn.XLOOKUP($G43,Structures,StructureDamages),,1)-_xlfn.XLOOKUP(AY43,Depths,_xlfn.XLOOKUP($G43,Structures,StructureDamages),,-1))/(MIN(IF(Depths&gt;AY43,Depths))-MAX(IF(Depths&lt;AY43,Depths))))</f>
        <v>#N/A</v>
      </c>
      <c r="BK198" s="87" t="e" cm="1">
        <f t="array" ref="BK198">IF(AZ43="no inundation",0,_xlfn.XLOOKUP(AZ43,Depths,_xlfn.XLOOKUP($G43,Structures,StructureDamages),,-1)+(AZ43-MAX(IF(Depths&lt;AZ43,Depths)))*(_xlfn.XLOOKUP(AZ43,Depths,_xlfn.XLOOKUP($G43,Structures,StructureDamages),,1)-_xlfn.XLOOKUP(AZ43,Depths,_xlfn.XLOOKUP($G43,Structures,StructureDamages),,-1))/(MIN(IF(Depths&gt;AZ43,Depths))-MAX(IF(Depths&lt;AZ43,Depths))))</f>
        <v>#N/A</v>
      </c>
      <c r="BL198" s="87" t="e" cm="1">
        <f t="array" ref="BL198">IF(BA43="no inundation",0,_xlfn.XLOOKUP(BA43,Depths,_xlfn.XLOOKUP($G43,Structures,StructureDamages),,-1)+(BA43-MAX(IF(Depths&lt;BA43,Depths)))*(_xlfn.XLOOKUP(BA43,Depths,_xlfn.XLOOKUP($G43,Structures,StructureDamages),,1)-_xlfn.XLOOKUP(BA43,Depths,_xlfn.XLOOKUP($G43,Structures,StructureDamages),,-1))/(MIN(IF(Depths&gt;BA43,Depths))-MAX(IF(Depths&lt;BA43,Depths))))</f>
        <v>#N/A</v>
      </c>
      <c r="BM198" s="87" t="e" cm="1">
        <f t="array" ref="BM198">IF(BB43="no inundation",0,_xlfn.XLOOKUP(BB43,Depths,_xlfn.XLOOKUP($G43,Structures,StructureDamages),,-1)+(BB43-MAX(IF(Depths&lt;BB43,Depths)))*(_xlfn.XLOOKUP(BB43,Depths,_xlfn.XLOOKUP($G43,Structures,StructureDamages),,1)-_xlfn.XLOOKUP(BB43,Depths,_xlfn.XLOOKUP($G43,Structures,StructureDamages),,-1))/(MIN(IF(Depths&gt;BB43,Depths))-MAX(IF(Depths&lt;BB43,Depths))))</f>
        <v>#N/A</v>
      </c>
      <c r="BN198" s="157" t="e" cm="1">
        <f t="array" ref="BN198">IF(BC43="no inundation",0,_xlfn.XLOOKUP(BC43,Depths,_xlfn.XLOOKUP($G43,Structures,StructureDamages),,-1)+(BC43-MAX(IF(Depths&lt;BC43,Depths)))*(_xlfn.XLOOKUP(BC43,Depths,_xlfn.XLOOKUP($G43,Structures,StructureDamages),,1)-_xlfn.XLOOKUP(BC43,Depths,_xlfn.XLOOKUP($G43,Structures,StructureDamages),,-1))/(MIN(IF(Depths&gt;BC43,Depths))-MAX(IF(Depths&lt;BC43,Depths))))</f>
        <v>#N/A</v>
      </c>
      <c r="BO198" s="167"/>
      <c r="BP198" s="166" t="e" cm="1">
        <f t="array" ref="BP198">IF(AT43="no inundation",0,_xlfn.XLOOKUP(AT43,Depths,_xlfn.XLOOKUP($G43,Structures,ContentDamages),,-1)+(AT43-MAX(IF(Depths&lt;AT43,Depths)))*(_xlfn.XLOOKUP(AT43,Depths,_xlfn.XLOOKUP($G43,Structures,ContentDamages),,1)-_xlfn.XLOOKUP(AT43,Depths,_xlfn.XLOOKUP($G43,Structures,ContentDamages),,-1))/(MIN(IF(Depths&gt;AT43,Depths))-MAX(IF(Depths&lt;AT43,Depths))))</f>
        <v>#N/A</v>
      </c>
      <c r="BQ198" s="87" t="e" cm="1">
        <f t="array" ref="BQ198">IF(AU43="no inundation",0,_xlfn.XLOOKUP(AU43,Depths,_xlfn.XLOOKUP($G43,Structures,ContentDamages),,-1)+(AU43-MAX(IF(Depths&lt;AU43,Depths)))*(_xlfn.XLOOKUP(AU43,Depths,_xlfn.XLOOKUP($G43,Structures,ContentDamages),,1)-_xlfn.XLOOKUP(AU43,Depths,_xlfn.XLOOKUP($G43,Structures,ContentDamages),,-1))/(MIN(IF(Depths&gt;AU43,Depths))-MAX(IF(Depths&lt;AU43,Depths))))</f>
        <v>#N/A</v>
      </c>
      <c r="BR198" s="87" t="e" cm="1">
        <f t="array" ref="BR198">IF(AV43="no inundation",0,_xlfn.XLOOKUP(AV43,Depths,_xlfn.XLOOKUP($G43,Structures,ContentDamages),,-1)+(AV43-MAX(IF(Depths&lt;AV43,Depths)))*(_xlfn.XLOOKUP(AV43,Depths,_xlfn.XLOOKUP($G43,Structures,ContentDamages),,1)-_xlfn.XLOOKUP(AV43,Depths,_xlfn.XLOOKUP($G43,Structures,ContentDamages),,-1))/(MIN(IF(Depths&gt;AV43,Depths))-MAX(IF(Depths&lt;AV43,Depths))))</f>
        <v>#N/A</v>
      </c>
      <c r="BS198" s="87" t="e" cm="1">
        <f t="array" ref="BS198">IF(AW43="no inundation",0,_xlfn.XLOOKUP(AW43,Depths,_xlfn.XLOOKUP($G43,Structures,ContentDamages),,-1)+(AW43-MAX(IF(Depths&lt;AW43,Depths)))*(_xlfn.XLOOKUP(AW43,Depths,_xlfn.XLOOKUP($G43,Structures,ContentDamages),,1)-_xlfn.XLOOKUP(AW43,Depths,_xlfn.XLOOKUP($G43,Structures,ContentDamages),,-1))/(MIN(IF(Depths&gt;AW43,Depths))-MAX(IF(Depths&lt;AW43,Depths))))</f>
        <v>#N/A</v>
      </c>
      <c r="BT198" s="87" t="e" cm="1">
        <f t="array" ref="BT198">IF(AX43="no inundation",0,_xlfn.XLOOKUP(AX43,Depths,_xlfn.XLOOKUP($G43,Structures,ContentDamages),,-1)+(AX43-MAX(IF(Depths&lt;AX43,Depths)))*(_xlfn.XLOOKUP(AX43,Depths,_xlfn.XLOOKUP($G43,Structures,ContentDamages),,1)-_xlfn.XLOOKUP(AX43,Depths,_xlfn.XLOOKUP($G43,Structures,ContentDamages),,-1))/(MIN(IF(Depths&gt;AX43,Depths))-MAX(IF(Depths&lt;AX43,Depths))))</f>
        <v>#N/A</v>
      </c>
      <c r="BU198" s="87" t="e" cm="1">
        <f t="array" ref="BU198">IF(AY43="no inundation",0,_xlfn.XLOOKUP(AY43,Depths,_xlfn.XLOOKUP($G43,Structures,ContentDamages),,-1)+(AY43-MAX(IF(Depths&lt;AY43,Depths)))*(_xlfn.XLOOKUP(AY43,Depths,_xlfn.XLOOKUP($G43,Structures,ContentDamages),,1)-_xlfn.XLOOKUP(AY43,Depths,_xlfn.XLOOKUP($G43,Structures,ContentDamages),,-1))/(MIN(IF(Depths&gt;AY43,Depths))-MAX(IF(Depths&lt;AY43,Depths))))</f>
        <v>#N/A</v>
      </c>
      <c r="BV198" s="87" t="e" cm="1">
        <f t="array" ref="BV198">IF(AZ43="no inundation",0,_xlfn.XLOOKUP(AZ43,Depths,_xlfn.XLOOKUP($G43,Structures,ContentDamages),,-1)+(AZ43-MAX(IF(Depths&lt;AZ43,Depths)))*(_xlfn.XLOOKUP(AZ43,Depths,_xlfn.XLOOKUP($G43,Structures,ContentDamages),,1)-_xlfn.XLOOKUP(AZ43,Depths,_xlfn.XLOOKUP($G43,Structures,ContentDamages),,-1))/(MIN(IF(Depths&gt;AZ43,Depths))-MAX(IF(Depths&lt;AZ43,Depths))))</f>
        <v>#N/A</v>
      </c>
      <c r="BW198" s="87" t="e" cm="1">
        <f t="array" ref="BW198">IF(BA43="no inundation",0,_xlfn.XLOOKUP(BA43,Depths,_xlfn.XLOOKUP($G43,Structures,ContentDamages),,-1)+(BA43-MAX(IF(Depths&lt;BA43,Depths)))*(_xlfn.XLOOKUP(BA43,Depths,_xlfn.XLOOKUP($G43,Structures,ContentDamages),,1)-_xlfn.XLOOKUP(BA43,Depths,_xlfn.XLOOKUP($G43,Structures,ContentDamages),,-1))/(MIN(IF(Depths&gt;BA43,Depths))-MAX(IF(Depths&lt;BA43,Depths))))</f>
        <v>#N/A</v>
      </c>
      <c r="BX198" s="87" t="e" cm="1">
        <f t="array" ref="BX198">IF(BB43="no inundation",0,_xlfn.XLOOKUP(BB43,Depths,_xlfn.XLOOKUP($G43,Structures,ContentDamages),,-1)+(BB43-MAX(IF(Depths&lt;BB43,Depths)))*(_xlfn.XLOOKUP(BB43,Depths,_xlfn.XLOOKUP($G43,Structures,ContentDamages),,1)-_xlfn.XLOOKUP(BB43,Depths,_xlfn.XLOOKUP($G43,Structures,ContentDamages),,-1))/(MIN(IF(Depths&gt;BB43,Depths))-MAX(IF(Depths&lt;BB43,Depths))))</f>
        <v>#N/A</v>
      </c>
      <c r="BY198" s="157" t="e" cm="1">
        <f t="array" ref="BY198">IF(BC43="no inundation",0,_xlfn.XLOOKUP(BC43,Depths,_xlfn.XLOOKUP($G43,Structures,ContentDamages),,-1)+(BC43-MAX(IF(Depths&lt;BC43,Depths)))*(_xlfn.XLOOKUP(BC43,Depths,_xlfn.XLOOKUP($G43,Structures,ContentDamages),,1)-_xlfn.XLOOKUP(BC43,Depths,_xlfn.XLOOKUP($G43,Structures,ContentDamages),,-1))/(MIN(IF(Depths&gt;BC43,Depths))-MAX(IF(Depths&lt;BC43,Depths))))</f>
        <v>#N/A</v>
      </c>
    </row>
    <row r="199" spans="21:77" x14ac:dyDescent="0.35">
      <c r="U199" s="2"/>
      <c r="W199" s="144"/>
      <c r="AI199" s="2"/>
      <c r="AJ199" s="2"/>
      <c r="AK199" s="2"/>
      <c r="AL199" s="2"/>
      <c r="AM199" s="2"/>
      <c r="AN199" s="2"/>
      <c r="AO199" s="2"/>
      <c r="AP199" s="2"/>
      <c r="AQ199" s="2"/>
      <c r="AR199" s="2"/>
      <c r="AS199" s="2"/>
      <c r="BC199" s="166" t="str">
        <f t="shared" si="196"/>
        <v>None</v>
      </c>
      <c r="BD199" s="157"/>
      <c r="BE199" s="166" t="e" cm="1">
        <f t="array" ref="BE199">IF(AT44="no inundation",0,_xlfn.XLOOKUP(AT44,Depths,_xlfn.XLOOKUP($G44,Structures,StructureDamages),,-1)+(AT44-MAX(IF(Depths&lt;AT44,Depths)))*(_xlfn.XLOOKUP(AT44,Depths,_xlfn.XLOOKUP($G44,Structures,StructureDamages),,1)-_xlfn.XLOOKUP(AT44,Depths,_xlfn.XLOOKUP($G44,Structures,StructureDamages),,-1))/(MIN(IF(Depths&gt;AT44,Depths))-MAX(IF(Depths&lt;AT44,Depths))))</f>
        <v>#N/A</v>
      </c>
      <c r="BF199" s="87" t="e" cm="1">
        <f t="array" ref="BF199">IF(AU44="no inundation",0,_xlfn.XLOOKUP(AU44,Depths,_xlfn.XLOOKUP($G44,Structures,StructureDamages),,-1)+(AU44-MAX(IF(Depths&lt;AU44,Depths)))*(_xlfn.XLOOKUP(AU44,Depths,_xlfn.XLOOKUP($G44,Structures,StructureDamages),,1)-_xlfn.XLOOKUP(AU44,Depths,_xlfn.XLOOKUP($G44,Structures,StructureDamages),,-1))/(MIN(IF(Depths&gt;AU44,Depths))-MAX(IF(Depths&lt;AU44,Depths))))</f>
        <v>#N/A</v>
      </c>
      <c r="BG199" s="87" t="e" cm="1">
        <f t="array" ref="BG199">IF(AV44="no inundation",0,_xlfn.XLOOKUP(AV44,Depths,_xlfn.XLOOKUP($G44,Structures,StructureDamages),,-1)+(AV44-MAX(IF(Depths&lt;AV44,Depths)))*(_xlfn.XLOOKUP(AV44,Depths,_xlfn.XLOOKUP($G44,Structures,StructureDamages),,1)-_xlfn.XLOOKUP(AV44,Depths,_xlfn.XLOOKUP($G44,Structures,StructureDamages),,-1))/(MIN(IF(Depths&gt;AV44,Depths))-MAX(IF(Depths&lt;AV44,Depths))))</f>
        <v>#N/A</v>
      </c>
      <c r="BH199" s="87" t="e" cm="1">
        <f t="array" ref="BH199">IF(AW44="no inundation",0,_xlfn.XLOOKUP(AW44,Depths,_xlfn.XLOOKUP($G44,Structures,StructureDamages),,-1)+(AW44-MAX(IF(Depths&lt;AW44,Depths)))*(_xlfn.XLOOKUP(AW44,Depths,_xlfn.XLOOKUP($G44,Structures,StructureDamages),,1)-_xlfn.XLOOKUP(AW44,Depths,_xlfn.XLOOKUP($G44,Structures,StructureDamages),,-1))/(MIN(IF(Depths&gt;AW44,Depths))-MAX(IF(Depths&lt;AW44,Depths))))</f>
        <v>#N/A</v>
      </c>
      <c r="BI199" s="87" t="e" cm="1">
        <f t="array" ref="BI199">IF(AX44="no inundation",0,_xlfn.XLOOKUP(AX44,Depths,_xlfn.XLOOKUP($G44,Structures,StructureDamages),,-1)+(AX44-MAX(IF(Depths&lt;AX44,Depths)))*(_xlfn.XLOOKUP(AX44,Depths,_xlfn.XLOOKUP($G44,Structures,StructureDamages),,1)-_xlfn.XLOOKUP(AX44,Depths,_xlfn.XLOOKUP($G44,Structures,StructureDamages),,-1))/(MIN(IF(Depths&gt;AX44,Depths))-MAX(IF(Depths&lt;AX44,Depths))))</f>
        <v>#N/A</v>
      </c>
      <c r="BJ199" s="87" t="e" cm="1">
        <f t="array" ref="BJ199">IF(AY44="no inundation",0,_xlfn.XLOOKUP(AY44,Depths,_xlfn.XLOOKUP($G44,Structures,StructureDamages),,-1)+(AY44-MAX(IF(Depths&lt;AY44,Depths)))*(_xlfn.XLOOKUP(AY44,Depths,_xlfn.XLOOKUP($G44,Structures,StructureDamages),,1)-_xlfn.XLOOKUP(AY44,Depths,_xlfn.XLOOKUP($G44,Structures,StructureDamages),,-1))/(MIN(IF(Depths&gt;AY44,Depths))-MAX(IF(Depths&lt;AY44,Depths))))</f>
        <v>#N/A</v>
      </c>
      <c r="BK199" s="87" t="e" cm="1">
        <f t="array" ref="BK199">IF(AZ44="no inundation",0,_xlfn.XLOOKUP(AZ44,Depths,_xlfn.XLOOKUP($G44,Structures,StructureDamages),,-1)+(AZ44-MAX(IF(Depths&lt;AZ44,Depths)))*(_xlfn.XLOOKUP(AZ44,Depths,_xlfn.XLOOKUP($G44,Structures,StructureDamages),,1)-_xlfn.XLOOKUP(AZ44,Depths,_xlfn.XLOOKUP($G44,Structures,StructureDamages),,-1))/(MIN(IF(Depths&gt;AZ44,Depths))-MAX(IF(Depths&lt;AZ44,Depths))))</f>
        <v>#N/A</v>
      </c>
      <c r="BL199" s="87" t="e" cm="1">
        <f t="array" ref="BL199">IF(BA44="no inundation",0,_xlfn.XLOOKUP(BA44,Depths,_xlfn.XLOOKUP($G44,Structures,StructureDamages),,-1)+(BA44-MAX(IF(Depths&lt;BA44,Depths)))*(_xlfn.XLOOKUP(BA44,Depths,_xlfn.XLOOKUP($G44,Structures,StructureDamages),,1)-_xlfn.XLOOKUP(BA44,Depths,_xlfn.XLOOKUP($G44,Structures,StructureDamages),,-1))/(MIN(IF(Depths&gt;BA44,Depths))-MAX(IF(Depths&lt;BA44,Depths))))</f>
        <v>#N/A</v>
      </c>
      <c r="BM199" s="87" t="e" cm="1">
        <f t="array" ref="BM199">IF(BB44="no inundation",0,_xlfn.XLOOKUP(BB44,Depths,_xlfn.XLOOKUP($G44,Structures,StructureDamages),,-1)+(BB44-MAX(IF(Depths&lt;BB44,Depths)))*(_xlfn.XLOOKUP(BB44,Depths,_xlfn.XLOOKUP($G44,Structures,StructureDamages),,1)-_xlfn.XLOOKUP(BB44,Depths,_xlfn.XLOOKUP($G44,Structures,StructureDamages),,-1))/(MIN(IF(Depths&gt;BB44,Depths))-MAX(IF(Depths&lt;BB44,Depths))))</f>
        <v>#N/A</v>
      </c>
      <c r="BN199" s="157" t="e" cm="1">
        <f t="array" ref="BN199">IF(BC44="no inundation",0,_xlfn.XLOOKUP(BC44,Depths,_xlfn.XLOOKUP($G44,Structures,StructureDamages),,-1)+(BC44-MAX(IF(Depths&lt;BC44,Depths)))*(_xlfn.XLOOKUP(BC44,Depths,_xlfn.XLOOKUP($G44,Structures,StructureDamages),,1)-_xlfn.XLOOKUP(BC44,Depths,_xlfn.XLOOKUP($G44,Structures,StructureDamages),,-1))/(MIN(IF(Depths&gt;BC44,Depths))-MAX(IF(Depths&lt;BC44,Depths))))</f>
        <v>#N/A</v>
      </c>
      <c r="BO199" s="167"/>
      <c r="BP199" s="166" t="e" cm="1">
        <f t="array" ref="BP199">IF(AT44="no inundation",0,_xlfn.XLOOKUP(AT44,Depths,_xlfn.XLOOKUP($G44,Structures,ContentDamages),,-1)+(AT44-MAX(IF(Depths&lt;AT44,Depths)))*(_xlfn.XLOOKUP(AT44,Depths,_xlfn.XLOOKUP($G44,Structures,ContentDamages),,1)-_xlfn.XLOOKUP(AT44,Depths,_xlfn.XLOOKUP($G44,Structures,ContentDamages),,-1))/(MIN(IF(Depths&gt;AT44,Depths))-MAX(IF(Depths&lt;AT44,Depths))))</f>
        <v>#N/A</v>
      </c>
      <c r="BQ199" s="87" t="e" cm="1">
        <f t="array" ref="BQ199">IF(AU44="no inundation",0,_xlfn.XLOOKUP(AU44,Depths,_xlfn.XLOOKUP($G44,Structures,ContentDamages),,-1)+(AU44-MAX(IF(Depths&lt;AU44,Depths)))*(_xlfn.XLOOKUP(AU44,Depths,_xlfn.XLOOKUP($G44,Structures,ContentDamages),,1)-_xlfn.XLOOKUP(AU44,Depths,_xlfn.XLOOKUP($G44,Structures,ContentDamages),,-1))/(MIN(IF(Depths&gt;AU44,Depths))-MAX(IF(Depths&lt;AU44,Depths))))</f>
        <v>#N/A</v>
      </c>
      <c r="BR199" s="87" t="e" cm="1">
        <f t="array" ref="BR199">IF(AV44="no inundation",0,_xlfn.XLOOKUP(AV44,Depths,_xlfn.XLOOKUP($G44,Structures,ContentDamages),,-1)+(AV44-MAX(IF(Depths&lt;AV44,Depths)))*(_xlfn.XLOOKUP(AV44,Depths,_xlfn.XLOOKUP($G44,Structures,ContentDamages),,1)-_xlfn.XLOOKUP(AV44,Depths,_xlfn.XLOOKUP($G44,Structures,ContentDamages),,-1))/(MIN(IF(Depths&gt;AV44,Depths))-MAX(IF(Depths&lt;AV44,Depths))))</f>
        <v>#N/A</v>
      </c>
      <c r="BS199" s="87" t="e" cm="1">
        <f t="array" ref="BS199">IF(AW44="no inundation",0,_xlfn.XLOOKUP(AW44,Depths,_xlfn.XLOOKUP($G44,Structures,ContentDamages),,-1)+(AW44-MAX(IF(Depths&lt;AW44,Depths)))*(_xlfn.XLOOKUP(AW44,Depths,_xlfn.XLOOKUP($G44,Structures,ContentDamages),,1)-_xlfn.XLOOKUP(AW44,Depths,_xlfn.XLOOKUP($G44,Structures,ContentDamages),,-1))/(MIN(IF(Depths&gt;AW44,Depths))-MAX(IF(Depths&lt;AW44,Depths))))</f>
        <v>#N/A</v>
      </c>
      <c r="BT199" s="87" t="e" cm="1">
        <f t="array" ref="BT199">IF(AX44="no inundation",0,_xlfn.XLOOKUP(AX44,Depths,_xlfn.XLOOKUP($G44,Structures,ContentDamages),,-1)+(AX44-MAX(IF(Depths&lt;AX44,Depths)))*(_xlfn.XLOOKUP(AX44,Depths,_xlfn.XLOOKUP($G44,Structures,ContentDamages),,1)-_xlfn.XLOOKUP(AX44,Depths,_xlfn.XLOOKUP($G44,Structures,ContentDamages),,-1))/(MIN(IF(Depths&gt;AX44,Depths))-MAX(IF(Depths&lt;AX44,Depths))))</f>
        <v>#N/A</v>
      </c>
      <c r="BU199" s="87" t="e" cm="1">
        <f t="array" ref="BU199">IF(AY44="no inundation",0,_xlfn.XLOOKUP(AY44,Depths,_xlfn.XLOOKUP($G44,Structures,ContentDamages),,-1)+(AY44-MAX(IF(Depths&lt;AY44,Depths)))*(_xlfn.XLOOKUP(AY44,Depths,_xlfn.XLOOKUP($G44,Structures,ContentDamages),,1)-_xlfn.XLOOKUP(AY44,Depths,_xlfn.XLOOKUP($G44,Structures,ContentDamages),,-1))/(MIN(IF(Depths&gt;AY44,Depths))-MAX(IF(Depths&lt;AY44,Depths))))</f>
        <v>#N/A</v>
      </c>
      <c r="BV199" s="87" t="e" cm="1">
        <f t="array" ref="BV199">IF(AZ44="no inundation",0,_xlfn.XLOOKUP(AZ44,Depths,_xlfn.XLOOKUP($G44,Structures,ContentDamages),,-1)+(AZ44-MAX(IF(Depths&lt;AZ44,Depths)))*(_xlfn.XLOOKUP(AZ44,Depths,_xlfn.XLOOKUP($G44,Structures,ContentDamages),,1)-_xlfn.XLOOKUP(AZ44,Depths,_xlfn.XLOOKUP($G44,Structures,ContentDamages),,-1))/(MIN(IF(Depths&gt;AZ44,Depths))-MAX(IF(Depths&lt;AZ44,Depths))))</f>
        <v>#N/A</v>
      </c>
      <c r="BW199" s="87" t="e" cm="1">
        <f t="array" ref="BW199">IF(BA44="no inundation",0,_xlfn.XLOOKUP(BA44,Depths,_xlfn.XLOOKUP($G44,Structures,ContentDamages),,-1)+(BA44-MAX(IF(Depths&lt;BA44,Depths)))*(_xlfn.XLOOKUP(BA44,Depths,_xlfn.XLOOKUP($G44,Structures,ContentDamages),,1)-_xlfn.XLOOKUP(BA44,Depths,_xlfn.XLOOKUP($G44,Structures,ContentDamages),,-1))/(MIN(IF(Depths&gt;BA44,Depths))-MAX(IF(Depths&lt;BA44,Depths))))</f>
        <v>#N/A</v>
      </c>
      <c r="BX199" s="87" t="e" cm="1">
        <f t="array" ref="BX199">IF(BB44="no inundation",0,_xlfn.XLOOKUP(BB44,Depths,_xlfn.XLOOKUP($G44,Structures,ContentDamages),,-1)+(BB44-MAX(IF(Depths&lt;BB44,Depths)))*(_xlfn.XLOOKUP(BB44,Depths,_xlfn.XLOOKUP($G44,Structures,ContentDamages),,1)-_xlfn.XLOOKUP(BB44,Depths,_xlfn.XLOOKUP($G44,Structures,ContentDamages),,-1))/(MIN(IF(Depths&gt;BB44,Depths))-MAX(IF(Depths&lt;BB44,Depths))))</f>
        <v>#N/A</v>
      </c>
      <c r="BY199" s="157" t="e" cm="1">
        <f t="array" ref="BY199">IF(BC44="no inundation",0,_xlfn.XLOOKUP(BC44,Depths,_xlfn.XLOOKUP($G44,Structures,ContentDamages),,-1)+(BC44-MAX(IF(Depths&lt;BC44,Depths)))*(_xlfn.XLOOKUP(BC44,Depths,_xlfn.XLOOKUP($G44,Structures,ContentDamages),,1)-_xlfn.XLOOKUP(BC44,Depths,_xlfn.XLOOKUP($G44,Structures,ContentDamages),,-1))/(MIN(IF(Depths&gt;BC44,Depths))-MAX(IF(Depths&lt;BC44,Depths))))</f>
        <v>#N/A</v>
      </c>
    </row>
    <row r="200" spans="21:77" x14ac:dyDescent="0.35">
      <c r="U200" s="2"/>
      <c r="W200" s="144"/>
      <c r="AI200" s="2"/>
      <c r="AJ200" s="2"/>
      <c r="AK200" s="2"/>
      <c r="AL200" s="2"/>
      <c r="AM200" s="2"/>
      <c r="AN200" s="2"/>
      <c r="AO200" s="2"/>
      <c r="AP200" s="2"/>
      <c r="AQ200" s="2"/>
      <c r="AR200" s="2"/>
      <c r="AS200" s="2"/>
      <c r="BC200" s="166" t="str">
        <f t="shared" si="196"/>
        <v>None</v>
      </c>
      <c r="BD200" s="157"/>
      <c r="BE200" s="166" t="e" cm="1">
        <f t="array" ref="BE200">IF(AT45="no inundation",0,_xlfn.XLOOKUP(AT45,Depths,_xlfn.XLOOKUP($G45,Structures,StructureDamages),,-1)+(AT45-MAX(IF(Depths&lt;AT45,Depths)))*(_xlfn.XLOOKUP(AT45,Depths,_xlfn.XLOOKUP($G45,Structures,StructureDamages),,1)-_xlfn.XLOOKUP(AT45,Depths,_xlfn.XLOOKUP($G45,Structures,StructureDamages),,-1))/(MIN(IF(Depths&gt;AT45,Depths))-MAX(IF(Depths&lt;AT45,Depths))))</f>
        <v>#N/A</v>
      </c>
      <c r="BF200" s="87" t="e" cm="1">
        <f t="array" ref="BF200">IF(AU45="no inundation",0,_xlfn.XLOOKUP(AU45,Depths,_xlfn.XLOOKUP($G45,Structures,StructureDamages),,-1)+(AU45-MAX(IF(Depths&lt;AU45,Depths)))*(_xlfn.XLOOKUP(AU45,Depths,_xlfn.XLOOKUP($G45,Structures,StructureDamages),,1)-_xlfn.XLOOKUP(AU45,Depths,_xlfn.XLOOKUP($G45,Structures,StructureDamages),,-1))/(MIN(IF(Depths&gt;AU45,Depths))-MAX(IF(Depths&lt;AU45,Depths))))</f>
        <v>#N/A</v>
      </c>
      <c r="BG200" s="87" t="e" cm="1">
        <f t="array" ref="BG200">IF(AV45="no inundation",0,_xlfn.XLOOKUP(AV45,Depths,_xlfn.XLOOKUP($G45,Structures,StructureDamages),,-1)+(AV45-MAX(IF(Depths&lt;AV45,Depths)))*(_xlfn.XLOOKUP(AV45,Depths,_xlfn.XLOOKUP($G45,Structures,StructureDamages),,1)-_xlfn.XLOOKUP(AV45,Depths,_xlfn.XLOOKUP($G45,Structures,StructureDamages),,-1))/(MIN(IF(Depths&gt;AV45,Depths))-MAX(IF(Depths&lt;AV45,Depths))))</f>
        <v>#N/A</v>
      </c>
      <c r="BH200" s="87" t="e" cm="1">
        <f t="array" ref="BH200">IF(AW45="no inundation",0,_xlfn.XLOOKUP(AW45,Depths,_xlfn.XLOOKUP($G45,Structures,StructureDamages),,-1)+(AW45-MAX(IF(Depths&lt;AW45,Depths)))*(_xlfn.XLOOKUP(AW45,Depths,_xlfn.XLOOKUP($G45,Structures,StructureDamages),,1)-_xlfn.XLOOKUP(AW45,Depths,_xlfn.XLOOKUP($G45,Structures,StructureDamages),,-1))/(MIN(IF(Depths&gt;AW45,Depths))-MAX(IF(Depths&lt;AW45,Depths))))</f>
        <v>#N/A</v>
      </c>
      <c r="BI200" s="87" t="e" cm="1">
        <f t="array" ref="BI200">IF(AX45="no inundation",0,_xlfn.XLOOKUP(AX45,Depths,_xlfn.XLOOKUP($G45,Structures,StructureDamages),,-1)+(AX45-MAX(IF(Depths&lt;AX45,Depths)))*(_xlfn.XLOOKUP(AX45,Depths,_xlfn.XLOOKUP($G45,Structures,StructureDamages),,1)-_xlfn.XLOOKUP(AX45,Depths,_xlfn.XLOOKUP($G45,Structures,StructureDamages),,-1))/(MIN(IF(Depths&gt;AX45,Depths))-MAX(IF(Depths&lt;AX45,Depths))))</f>
        <v>#N/A</v>
      </c>
      <c r="BJ200" s="87" t="e" cm="1">
        <f t="array" ref="BJ200">IF(AY45="no inundation",0,_xlfn.XLOOKUP(AY45,Depths,_xlfn.XLOOKUP($G45,Structures,StructureDamages),,-1)+(AY45-MAX(IF(Depths&lt;AY45,Depths)))*(_xlfn.XLOOKUP(AY45,Depths,_xlfn.XLOOKUP($G45,Structures,StructureDamages),,1)-_xlfn.XLOOKUP(AY45,Depths,_xlfn.XLOOKUP($G45,Structures,StructureDamages),,-1))/(MIN(IF(Depths&gt;AY45,Depths))-MAX(IF(Depths&lt;AY45,Depths))))</f>
        <v>#N/A</v>
      </c>
      <c r="BK200" s="87" t="e" cm="1">
        <f t="array" ref="BK200">IF(AZ45="no inundation",0,_xlfn.XLOOKUP(AZ45,Depths,_xlfn.XLOOKUP($G45,Structures,StructureDamages),,-1)+(AZ45-MAX(IF(Depths&lt;AZ45,Depths)))*(_xlfn.XLOOKUP(AZ45,Depths,_xlfn.XLOOKUP($G45,Structures,StructureDamages),,1)-_xlfn.XLOOKUP(AZ45,Depths,_xlfn.XLOOKUP($G45,Structures,StructureDamages),,-1))/(MIN(IF(Depths&gt;AZ45,Depths))-MAX(IF(Depths&lt;AZ45,Depths))))</f>
        <v>#N/A</v>
      </c>
      <c r="BL200" s="87" t="e" cm="1">
        <f t="array" ref="BL200">IF(BA45="no inundation",0,_xlfn.XLOOKUP(BA45,Depths,_xlfn.XLOOKUP($G45,Structures,StructureDamages),,-1)+(BA45-MAX(IF(Depths&lt;BA45,Depths)))*(_xlfn.XLOOKUP(BA45,Depths,_xlfn.XLOOKUP($G45,Structures,StructureDamages),,1)-_xlfn.XLOOKUP(BA45,Depths,_xlfn.XLOOKUP($G45,Structures,StructureDamages),,-1))/(MIN(IF(Depths&gt;BA45,Depths))-MAX(IF(Depths&lt;BA45,Depths))))</f>
        <v>#N/A</v>
      </c>
      <c r="BM200" s="87" t="e" cm="1">
        <f t="array" ref="BM200">IF(BB45="no inundation",0,_xlfn.XLOOKUP(BB45,Depths,_xlfn.XLOOKUP($G45,Structures,StructureDamages),,-1)+(BB45-MAX(IF(Depths&lt;BB45,Depths)))*(_xlfn.XLOOKUP(BB45,Depths,_xlfn.XLOOKUP($G45,Structures,StructureDamages),,1)-_xlfn.XLOOKUP(BB45,Depths,_xlfn.XLOOKUP($G45,Structures,StructureDamages),,-1))/(MIN(IF(Depths&gt;BB45,Depths))-MAX(IF(Depths&lt;BB45,Depths))))</f>
        <v>#N/A</v>
      </c>
      <c r="BN200" s="157" t="e" cm="1">
        <f t="array" ref="BN200">IF(BC45="no inundation",0,_xlfn.XLOOKUP(BC45,Depths,_xlfn.XLOOKUP($G45,Structures,StructureDamages),,-1)+(BC45-MAX(IF(Depths&lt;BC45,Depths)))*(_xlfn.XLOOKUP(BC45,Depths,_xlfn.XLOOKUP($G45,Structures,StructureDamages),,1)-_xlfn.XLOOKUP(BC45,Depths,_xlfn.XLOOKUP($G45,Structures,StructureDamages),,-1))/(MIN(IF(Depths&gt;BC45,Depths))-MAX(IF(Depths&lt;BC45,Depths))))</f>
        <v>#N/A</v>
      </c>
      <c r="BO200" s="167"/>
      <c r="BP200" s="166" t="e" cm="1">
        <f t="array" ref="BP200">IF(AT45="no inundation",0,_xlfn.XLOOKUP(AT45,Depths,_xlfn.XLOOKUP($G45,Structures,ContentDamages),,-1)+(AT45-MAX(IF(Depths&lt;AT45,Depths)))*(_xlfn.XLOOKUP(AT45,Depths,_xlfn.XLOOKUP($G45,Structures,ContentDamages),,1)-_xlfn.XLOOKUP(AT45,Depths,_xlfn.XLOOKUP($G45,Structures,ContentDamages),,-1))/(MIN(IF(Depths&gt;AT45,Depths))-MAX(IF(Depths&lt;AT45,Depths))))</f>
        <v>#N/A</v>
      </c>
      <c r="BQ200" s="87" t="e" cm="1">
        <f t="array" ref="BQ200">IF(AU45="no inundation",0,_xlfn.XLOOKUP(AU45,Depths,_xlfn.XLOOKUP($G45,Structures,ContentDamages),,-1)+(AU45-MAX(IF(Depths&lt;AU45,Depths)))*(_xlfn.XLOOKUP(AU45,Depths,_xlfn.XLOOKUP($G45,Structures,ContentDamages),,1)-_xlfn.XLOOKUP(AU45,Depths,_xlfn.XLOOKUP($G45,Structures,ContentDamages),,-1))/(MIN(IF(Depths&gt;AU45,Depths))-MAX(IF(Depths&lt;AU45,Depths))))</f>
        <v>#N/A</v>
      </c>
      <c r="BR200" s="87" t="e" cm="1">
        <f t="array" ref="BR200">IF(AV45="no inundation",0,_xlfn.XLOOKUP(AV45,Depths,_xlfn.XLOOKUP($G45,Structures,ContentDamages),,-1)+(AV45-MAX(IF(Depths&lt;AV45,Depths)))*(_xlfn.XLOOKUP(AV45,Depths,_xlfn.XLOOKUP($G45,Structures,ContentDamages),,1)-_xlfn.XLOOKUP(AV45,Depths,_xlfn.XLOOKUP($G45,Structures,ContentDamages),,-1))/(MIN(IF(Depths&gt;AV45,Depths))-MAX(IF(Depths&lt;AV45,Depths))))</f>
        <v>#N/A</v>
      </c>
      <c r="BS200" s="87" t="e" cm="1">
        <f t="array" ref="BS200">IF(AW45="no inundation",0,_xlfn.XLOOKUP(AW45,Depths,_xlfn.XLOOKUP($G45,Structures,ContentDamages),,-1)+(AW45-MAX(IF(Depths&lt;AW45,Depths)))*(_xlfn.XLOOKUP(AW45,Depths,_xlfn.XLOOKUP($G45,Structures,ContentDamages),,1)-_xlfn.XLOOKUP(AW45,Depths,_xlfn.XLOOKUP($G45,Structures,ContentDamages),,-1))/(MIN(IF(Depths&gt;AW45,Depths))-MAX(IF(Depths&lt;AW45,Depths))))</f>
        <v>#N/A</v>
      </c>
      <c r="BT200" s="87" t="e" cm="1">
        <f t="array" ref="BT200">IF(AX45="no inundation",0,_xlfn.XLOOKUP(AX45,Depths,_xlfn.XLOOKUP($G45,Structures,ContentDamages),,-1)+(AX45-MAX(IF(Depths&lt;AX45,Depths)))*(_xlfn.XLOOKUP(AX45,Depths,_xlfn.XLOOKUP($G45,Structures,ContentDamages),,1)-_xlfn.XLOOKUP(AX45,Depths,_xlfn.XLOOKUP($G45,Structures,ContentDamages),,-1))/(MIN(IF(Depths&gt;AX45,Depths))-MAX(IF(Depths&lt;AX45,Depths))))</f>
        <v>#N/A</v>
      </c>
      <c r="BU200" s="87" t="e" cm="1">
        <f t="array" ref="BU200">IF(AY45="no inundation",0,_xlfn.XLOOKUP(AY45,Depths,_xlfn.XLOOKUP($G45,Structures,ContentDamages),,-1)+(AY45-MAX(IF(Depths&lt;AY45,Depths)))*(_xlfn.XLOOKUP(AY45,Depths,_xlfn.XLOOKUP($G45,Structures,ContentDamages),,1)-_xlfn.XLOOKUP(AY45,Depths,_xlfn.XLOOKUP($G45,Structures,ContentDamages),,-1))/(MIN(IF(Depths&gt;AY45,Depths))-MAX(IF(Depths&lt;AY45,Depths))))</f>
        <v>#N/A</v>
      </c>
      <c r="BV200" s="87" t="e" cm="1">
        <f t="array" ref="BV200">IF(AZ45="no inundation",0,_xlfn.XLOOKUP(AZ45,Depths,_xlfn.XLOOKUP($G45,Structures,ContentDamages),,-1)+(AZ45-MAX(IF(Depths&lt;AZ45,Depths)))*(_xlfn.XLOOKUP(AZ45,Depths,_xlfn.XLOOKUP($G45,Structures,ContentDamages),,1)-_xlfn.XLOOKUP(AZ45,Depths,_xlfn.XLOOKUP($G45,Structures,ContentDamages),,-1))/(MIN(IF(Depths&gt;AZ45,Depths))-MAX(IF(Depths&lt;AZ45,Depths))))</f>
        <v>#N/A</v>
      </c>
      <c r="BW200" s="87" t="e" cm="1">
        <f t="array" ref="BW200">IF(BA45="no inundation",0,_xlfn.XLOOKUP(BA45,Depths,_xlfn.XLOOKUP($G45,Structures,ContentDamages),,-1)+(BA45-MAX(IF(Depths&lt;BA45,Depths)))*(_xlfn.XLOOKUP(BA45,Depths,_xlfn.XLOOKUP($G45,Structures,ContentDamages),,1)-_xlfn.XLOOKUP(BA45,Depths,_xlfn.XLOOKUP($G45,Structures,ContentDamages),,-1))/(MIN(IF(Depths&gt;BA45,Depths))-MAX(IF(Depths&lt;BA45,Depths))))</f>
        <v>#N/A</v>
      </c>
      <c r="BX200" s="87" t="e" cm="1">
        <f t="array" ref="BX200">IF(BB45="no inundation",0,_xlfn.XLOOKUP(BB45,Depths,_xlfn.XLOOKUP($G45,Structures,ContentDamages),,-1)+(BB45-MAX(IF(Depths&lt;BB45,Depths)))*(_xlfn.XLOOKUP(BB45,Depths,_xlfn.XLOOKUP($G45,Structures,ContentDamages),,1)-_xlfn.XLOOKUP(BB45,Depths,_xlfn.XLOOKUP($G45,Structures,ContentDamages),,-1))/(MIN(IF(Depths&gt;BB45,Depths))-MAX(IF(Depths&lt;BB45,Depths))))</f>
        <v>#N/A</v>
      </c>
      <c r="BY200" s="157" t="e" cm="1">
        <f t="array" ref="BY200">IF(BC45="no inundation",0,_xlfn.XLOOKUP(BC45,Depths,_xlfn.XLOOKUP($G45,Structures,ContentDamages),,-1)+(BC45-MAX(IF(Depths&lt;BC45,Depths)))*(_xlfn.XLOOKUP(BC45,Depths,_xlfn.XLOOKUP($G45,Structures,ContentDamages),,1)-_xlfn.XLOOKUP(BC45,Depths,_xlfn.XLOOKUP($G45,Structures,ContentDamages),,-1))/(MIN(IF(Depths&gt;BC45,Depths))-MAX(IF(Depths&lt;BC45,Depths))))</f>
        <v>#N/A</v>
      </c>
    </row>
    <row r="201" spans="21:77" x14ac:dyDescent="0.35">
      <c r="U201" s="2"/>
      <c r="W201" s="144"/>
      <c r="AI201" s="2"/>
      <c r="AJ201" s="2"/>
      <c r="AK201" s="2"/>
      <c r="AL201" s="2"/>
      <c r="AM201" s="2"/>
      <c r="AN201" s="2"/>
      <c r="AO201" s="2"/>
      <c r="AP201" s="2"/>
      <c r="AQ201" s="2"/>
      <c r="AR201" s="2"/>
      <c r="AS201" s="2"/>
      <c r="BC201" s="166" t="str">
        <f t="shared" si="196"/>
        <v>None</v>
      </c>
      <c r="BD201" s="157"/>
      <c r="BE201" s="166" t="e" cm="1">
        <f t="array" ref="BE201">IF(AT46="no inundation",0,_xlfn.XLOOKUP(AT46,Depths,_xlfn.XLOOKUP($G46,Structures,StructureDamages),,-1)+(AT46-MAX(IF(Depths&lt;AT46,Depths)))*(_xlfn.XLOOKUP(AT46,Depths,_xlfn.XLOOKUP($G46,Structures,StructureDamages),,1)-_xlfn.XLOOKUP(AT46,Depths,_xlfn.XLOOKUP($G46,Structures,StructureDamages),,-1))/(MIN(IF(Depths&gt;AT46,Depths))-MAX(IF(Depths&lt;AT46,Depths))))</f>
        <v>#N/A</v>
      </c>
      <c r="BF201" s="87" t="e" cm="1">
        <f t="array" ref="BF201">IF(AU46="no inundation",0,_xlfn.XLOOKUP(AU46,Depths,_xlfn.XLOOKUP($G46,Structures,StructureDamages),,-1)+(AU46-MAX(IF(Depths&lt;AU46,Depths)))*(_xlfn.XLOOKUP(AU46,Depths,_xlfn.XLOOKUP($G46,Structures,StructureDamages),,1)-_xlfn.XLOOKUP(AU46,Depths,_xlfn.XLOOKUP($G46,Structures,StructureDamages),,-1))/(MIN(IF(Depths&gt;AU46,Depths))-MAX(IF(Depths&lt;AU46,Depths))))</f>
        <v>#N/A</v>
      </c>
      <c r="BG201" s="87" t="e" cm="1">
        <f t="array" ref="BG201">IF(AV46="no inundation",0,_xlfn.XLOOKUP(AV46,Depths,_xlfn.XLOOKUP($G46,Structures,StructureDamages),,-1)+(AV46-MAX(IF(Depths&lt;AV46,Depths)))*(_xlfn.XLOOKUP(AV46,Depths,_xlfn.XLOOKUP($G46,Structures,StructureDamages),,1)-_xlfn.XLOOKUP(AV46,Depths,_xlfn.XLOOKUP($G46,Structures,StructureDamages),,-1))/(MIN(IF(Depths&gt;AV46,Depths))-MAX(IF(Depths&lt;AV46,Depths))))</f>
        <v>#N/A</v>
      </c>
      <c r="BH201" s="87" t="e" cm="1">
        <f t="array" ref="BH201">IF(AW46="no inundation",0,_xlfn.XLOOKUP(AW46,Depths,_xlfn.XLOOKUP($G46,Structures,StructureDamages),,-1)+(AW46-MAX(IF(Depths&lt;AW46,Depths)))*(_xlfn.XLOOKUP(AW46,Depths,_xlfn.XLOOKUP($G46,Structures,StructureDamages),,1)-_xlfn.XLOOKUP(AW46,Depths,_xlfn.XLOOKUP($G46,Structures,StructureDamages),,-1))/(MIN(IF(Depths&gt;AW46,Depths))-MAX(IF(Depths&lt;AW46,Depths))))</f>
        <v>#N/A</v>
      </c>
      <c r="BI201" s="87" t="e" cm="1">
        <f t="array" ref="BI201">IF(AX46="no inundation",0,_xlfn.XLOOKUP(AX46,Depths,_xlfn.XLOOKUP($G46,Structures,StructureDamages),,-1)+(AX46-MAX(IF(Depths&lt;AX46,Depths)))*(_xlfn.XLOOKUP(AX46,Depths,_xlfn.XLOOKUP($G46,Structures,StructureDamages),,1)-_xlfn.XLOOKUP(AX46,Depths,_xlfn.XLOOKUP($G46,Structures,StructureDamages),,-1))/(MIN(IF(Depths&gt;AX46,Depths))-MAX(IF(Depths&lt;AX46,Depths))))</f>
        <v>#N/A</v>
      </c>
      <c r="BJ201" s="87" t="e" cm="1">
        <f t="array" ref="BJ201">IF(AY46="no inundation",0,_xlfn.XLOOKUP(AY46,Depths,_xlfn.XLOOKUP($G46,Structures,StructureDamages),,-1)+(AY46-MAX(IF(Depths&lt;AY46,Depths)))*(_xlfn.XLOOKUP(AY46,Depths,_xlfn.XLOOKUP($G46,Structures,StructureDamages),,1)-_xlfn.XLOOKUP(AY46,Depths,_xlfn.XLOOKUP($G46,Structures,StructureDamages),,-1))/(MIN(IF(Depths&gt;AY46,Depths))-MAX(IF(Depths&lt;AY46,Depths))))</f>
        <v>#N/A</v>
      </c>
      <c r="BK201" s="87" t="e" cm="1">
        <f t="array" ref="BK201">IF(AZ46="no inundation",0,_xlfn.XLOOKUP(AZ46,Depths,_xlfn.XLOOKUP($G46,Structures,StructureDamages),,-1)+(AZ46-MAX(IF(Depths&lt;AZ46,Depths)))*(_xlfn.XLOOKUP(AZ46,Depths,_xlfn.XLOOKUP($G46,Structures,StructureDamages),,1)-_xlfn.XLOOKUP(AZ46,Depths,_xlfn.XLOOKUP($G46,Structures,StructureDamages),,-1))/(MIN(IF(Depths&gt;AZ46,Depths))-MAX(IF(Depths&lt;AZ46,Depths))))</f>
        <v>#N/A</v>
      </c>
      <c r="BL201" s="87" t="e" cm="1">
        <f t="array" ref="BL201">IF(BA46="no inundation",0,_xlfn.XLOOKUP(BA46,Depths,_xlfn.XLOOKUP($G46,Structures,StructureDamages),,-1)+(BA46-MAX(IF(Depths&lt;BA46,Depths)))*(_xlfn.XLOOKUP(BA46,Depths,_xlfn.XLOOKUP($G46,Structures,StructureDamages),,1)-_xlfn.XLOOKUP(BA46,Depths,_xlfn.XLOOKUP($G46,Structures,StructureDamages),,-1))/(MIN(IF(Depths&gt;BA46,Depths))-MAX(IF(Depths&lt;BA46,Depths))))</f>
        <v>#N/A</v>
      </c>
      <c r="BM201" s="87" t="e" cm="1">
        <f t="array" ref="BM201">IF(BB46="no inundation",0,_xlfn.XLOOKUP(BB46,Depths,_xlfn.XLOOKUP($G46,Structures,StructureDamages),,-1)+(BB46-MAX(IF(Depths&lt;BB46,Depths)))*(_xlfn.XLOOKUP(BB46,Depths,_xlfn.XLOOKUP($G46,Structures,StructureDamages),,1)-_xlfn.XLOOKUP(BB46,Depths,_xlfn.XLOOKUP($G46,Structures,StructureDamages),,-1))/(MIN(IF(Depths&gt;BB46,Depths))-MAX(IF(Depths&lt;BB46,Depths))))</f>
        <v>#N/A</v>
      </c>
      <c r="BN201" s="157" t="e" cm="1">
        <f t="array" ref="BN201">IF(BC46="no inundation",0,_xlfn.XLOOKUP(BC46,Depths,_xlfn.XLOOKUP($G46,Structures,StructureDamages),,-1)+(BC46-MAX(IF(Depths&lt;BC46,Depths)))*(_xlfn.XLOOKUP(BC46,Depths,_xlfn.XLOOKUP($G46,Structures,StructureDamages),,1)-_xlfn.XLOOKUP(BC46,Depths,_xlfn.XLOOKUP($G46,Structures,StructureDamages),,-1))/(MIN(IF(Depths&gt;BC46,Depths))-MAX(IF(Depths&lt;BC46,Depths))))</f>
        <v>#N/A</v>
      </c>
      <c r="BO201" s="167"/>
      <c r="BP201" s="166" t="e" cm="1">
        <f t="array" ref="BP201">IF(AT46="no inundation",0,_xlfn.XLOOKUP(AT46,Depths,_xlfn.XLOOKUP($G46,Structures,ContentDamages),,-1)+(AT46-MAX(IF(Depths&lt;AT46,Depths)))*(_xlfn.XLOOKUP(AT46,Depths,_xlfn.XLOOKUP($G46,Structures,ContentDamages),,1)-_xlfn.XLOOKUP(AT46,Depths,_xlfn.XLOOKUP($G46,Structures,ContentDamages),,-1))/(MIN(IF(Depths&gt;AT46,Depths))-MAX(IF(Depths&lt;AT46,Depths))))</f>
        <v>#N/A</v>
      </c>
      <c r="BQ201" s="87" t="e" cm="1">
        <f t="array" ref="BQ201">IF(AU46="no inundation",0,_xlfn.XLOOKUP(AU46,Depths,_xlfn.XLOOKUP($G46,Structures,ContentDamages),,-1)+(AU46-MAX(IF(Depths&lt;AU46,Depths)))*(_xlfn.XLOOKUP(AU46,Depths,_xlfn.XLOOKUP($G46,Structures,ContentDamages),,1)-_xlfn.XLOOKUP(AU46,Depths,_xlfn.XLOOKUP($G46,Structures,ContentDamages),,-1))/(MIN(IF(Depths&gt;AU46,Depths))-MAX(IF(Depths&lt;AU46,Depths))))</f>
        <v>#N/A</v>
      </c>
      <c r="BR201" s="87" t="e" cm="1">
        <f t="array" ref="BR201">IF(AV46="no inundation",0,_xlfn.XLOOKUP(AV46,Depths,_xlfn.XLOOKUP($G46,Structures,ContentDamages),,-1)+(AV46-MAX(IF(Depths&lt;AV46,Depths)))*(_xlfn.XLOOKUP(AV46,Depths,_xlfn.XLOOKUP($G46,Structures,ContentDamages),,1)-_xlfn.XLOOKUP(AV46,Depths,_xlfn.XLOOKUP($G46,Structures,ContentDamages),,-1))/(MIN(IF(Depths&gt;AV46,Depths))-MAX(IF(Depths&lt;AV46,Depths))))</f>
        <v>#N/A</v>
      </c>
      <c r="BS201" s="87" t="e" cm="1">
        <f t="array" ref="BS201">IF(AW46="no inundation",0,_xlfn.XLOOKUP(AW46,Depths,_xlfn.XLOOKUP($G46,Structures,ContentDamages),,-1)+(AW46-MAX(IF(Depths&lt;AW46,Depths)))*(_xlfn.XLOOKUP(AW46,Depths,_xlfn.XLOOKUP($G46,Structures,ContentDamages),,1)-_xlfn.XLOOKUP(AW46,Depths,_xlfn.XLOOKUP($G46,Structures,ContentDamages),,-1))/(MIN(IF(Depths&gt;AW46,Depths))-MAX(IF(Depths&lt;AW46,Depths))))</f>
        <v>#N/A</v>
      </c>
      <c r="BT201" s="87" t="e" cm="1">
        <f t="array" ref="BT201">IF(AX46="no inundation",0,_xlfn.XLOOKUP(AX46,Depths,_xlfn.XLOOKUP($G46,Structures,ContentDamages),,-1)+(AX46-MAX(IF(Depths&lt;AX46,Depths)))*(_xlfn.XLOOKUP(AX46,Depths,_xlfn.XLOOKUP($G46,Structures,ContentDamages),,1)-_xlfn.XLOOKUP(AX46,Depths,_xlfn.XLOOKUP($G46,Structures,ContentDamages),,-1))/(MIN(IF(Depths&gt;AX46,Depths))-MAX(IF(Depths&lt;AX46,Depths))))</f>
        <v>#N/A</v>
      </c>
      <c r="BU201" s="87" t="e" cm="1">
        <f t="array" ref="BU201">IF(AY46="no inundation",0,_xlfn.XLOOKUP(AY46,Depths,_xlfn.XLOOKUP($G46,Structures,ContentDamages),,-1)+(AY46-MAX(IF(Depths&lt;AY46,Depths)))*(_xlfn.XLOOKUP(AY46,Depths,_xlfn.XLOOKUP($G46,Structures,ContentDamages),,1)-_xlfn.XLOOKUP(AY46,Depths,_xlfn.XLOOKUP($G46,Structures,ContentDamages),,-1))/(MIN(IF(Depths&gt;AY46,Depths))-MAX(IF(Depths&lt;AY46,Depths))))</f>
        <v>#N/A</v>
      </c>
      <c r="BV201" s="87" t="e" cm="1">
        <f t="array" ref="BV201">IF(AZ46="no inundation",0,_xlfn.XLOOKUP(AZ46,Depths,_xlfn.XLOOKUP($G46,Structures,ContentDamages),,-1)+(AZ46-MAX(IF(Depths&lt;AZ46,Depths)))*(_xlfn.XLOOKUP(AZ46,Depths,_xlfn.XLOOKUP($G46,Structures,ContentDamages),,1)-_xlfn.XLOOKUP(AZ46,Depths,_xlfn.XLOOKUP($G46,Structures,ContentDamages),,-1))/(MIN(IF(Depths&gt;AZ46,Depths))-MAX(IF(Depths&lt;AZ46,Depths))))</f>
        <v>#N/A</v>
      </c>
      <c r="BW201" s="87" t="e" cm="1">
        <f t="array" ref="BW201">IF(BA46="no inundation",0,_xlfn.XLOOKUP(BA46,Depths,_xlfn.XLOOKUP($G46,Structures,ContentDamages),,-1)+(BA46-MAX(IF(Depths&lt;BA46,Depths)))*(_xlfn.XLOOKUP(BA46,Depths,_xlfn.XLOOKUP($G46,Structures,ContentDamages),,1)-_xlfn.XLOOKUP(BA46,Depths,_xlfn.XLOOKUP($G46,Structures,ContentDamages),,-1))/(MIN(IF(Depths&gt;BA46,Depths))-MAX(IF(Depths&lt;BA46,Depths))))</f>
        <v>#N/A</v>
      </c>
      <c r="BX201" s="87" t="e" cm="1">
        <f t="array" ref="BX201">IF(BB46="no inundation",0,_xlfn.XLOOKUP(BB46,Depths,_xlfn.XLOOKUP($G46,Structures,ContentDamages),,-1)+(BB46-MAX(IF(Depths&lt;BB46,Depths)))*(_xlfn.XLOOKUP(BB46,Depths,_xlfn.XLOOKUP($G46,Structures,ContentDamages),,1)-_xlfn.XLOOKUP(BB46,Depths,_xlfn.XLOOKUP($G46,Structures,ContentDamages),,-1))/(MIN(IF(Depths&gt;BB46,Depths))-MAX(IF(Depths&lt;BB46,Depths))))</f>
        <v>#N/A</v>
      </c>
      <c r="BY201" s="157" t="e" cm="1">
        <f t="array" ref="BY201">IF(BC46="no inundation",0,_xlfn.XLOOKUP(BC46,Depths,_xlfn.XLOOKUP($G46,Structures,ContentDamages),,-1)+(BC46-MAX(IF(Depths&lt;BC46,Depths)))*(_xlfn.XLOOKUP(BC46,Depths,_xlfn.XLOOKUP($G46,Structures,ContentDamages),,1)-_xlfn.XLOOKUP(BC46,Depths,_xlfn.XLOOKUP($G46,Structures,ContentDamages),,-1))/(MIN(IF(Depths&gt;BC46,Depths))-MAX(IF(Depths&lt;BC46,Depths))))</f>
        <v>#N/A</v>
      </c>
    </row>
    <row r="202" spans="21:77" x14ac:dyDescent="0.35">
      <c r="U202" s="2"/>
      <c r="W202" s="144"/>
      <c r="AI202" s="2"/>
      <c r="AJ202" s="2"/>
      <c r="AK202" s="2"/>
      <c r="AL202" s="2"/>
      <c r="AM202" s="2"/>
      <c r="AN202" s="2"/>
      <c r="AO202" s="2"/>
      <c r="AP202" s="2"/>
      <c r="AQ202" s="2"/>
      <c r="AR202" s="2"/>
      <c r="AS202" s="2"/>
      <c r="BC202" s="166" t="str">
        <f t="shared" si="196"/>
        <v>None</v>
      </c>
      <c r="BD202" s="157"/>
      <c r="BE202" s="166" t="e" cm="1">
        <f t="array" ref="BE202">IF(AT47="no inundation",0,_xlfn.XLOOKUP(AT47,Depths,_xlfn.XLOOKUP($G47,Structures,StructureDamages),,-1)+(AT47-MAX(IF(Depths&lt;AT47,Depths)))*(_xlfn.XLOOKUP(AT47,Depths,_xlfn.XLOOKUP($G47,Structures,StructureDamages),,1)-_xlfn.XLOOKUP(AT47,Depths,_xlfn.XLOOKUP($G47,Structures,StructureDamages),,-1))/(MIN(IF(Depths&gt;AT47,Depths))-MAX(IF(Depths&lt;AT47,Depths))))</f>
        <v>#N/A</v>
      </c>
      <c r="BF202" s="87" t="e" cm="1">
        <f t="array" ref="BF202">IF(AU47="no inundation",0,_xlfn.XLOOKUP(AU47,Depths,_xlfn.XLOOKUP($G47,Structures,StructureDamages),,-1)+(AU47-MAX(IF(Depths&lt;AU47,Depths)))*(_xlfn.XLOOKUP(AU47,Depths,_xlfn.XLOOKUP($G47,Structures,StructureDamages),,1)-_xlfn.XLOOKUP(AU47,Depths,_xlfn.XLOOKUP($G47,Structures,StructureDamages),,-1))/(MIN(IF(Depths&gt;AU47,Depths))-MAX(IF(Depths&lt;AU47,Depths))))</f>
        <v>#N/A</v>
      </c>
      <c r="BG202" s="87" t="e" cm="1">
        <f t="array" ref="BG202">IF(AV47="no inundation",0,_xlfn.XLOOKUP(AV47,Depths,_xlfn.XLOOKUP($G47,Structures,StructureDamages),,-1)+(AV47-MAX(IF(Depths&lt;AV47,Depths)))*(_xlfn.XLOOKUP(AV47,Depths,_xlfn.XLOOKUP($G47,Structures,StructureDamages),,1)-_xlfn.XLOOKUP(AV47,Depths,_xlfn.XLOOKUP($G47,Structures,StructureDamages),,-1))/(MIN(IF(Depths&gt;AV47,Depths))-MAX(IF(Depths&lt;AV47,Depths))))</f>
        <v>#N/A</v>
      </c>
      <c r="BH202" s="87" t="e" cm="1">
        <f t="array" ref="BH202">IF(AW47="no inundation",0,_xlfn.XLOOKUP(AW47,Depths,_xlfn.XLOOKUP($G47,Structures,StructureDamages),,-1)+(AW47-MAX(IF(Depths&lt;AW47,Depths)))*(_xlfn.XLOOKUP(AW47,Depths,_xlfn.XLOOKUP($G47,Structures,StructureDamages),,1)-_xlfn.XLOOKUP(AW47,Depths,_xlfn.XLOOKUP($G47,Structures,StructureDamages),,-1))/(MIN(IF(Depths&gt;AW47,Depths))-MAX(IF(Depths&lt;AW47,Depths))))</f>
        <v>#N/A</v>
      </c>
      <c r="BI202" s="87" t="e" cm="1">
        <f t="array" ref="BI202">IF(AX47="no inundation",0,_xlfn.XLOOKUP(AX47,Depths,_xlfn.XLOOKUP($G47,Structures,StructureDamages),,-1)+(AX47-MAX(IF(Depths&lt;AX47,Depths)))*(_xlfn.XLOOKUP(AX47,Depths,_xlfn.XLOOKUP($G47,Structures,StructureDamages),,1)-_xlfn.XLOOKUP(AX47,Depths,_xlfn.XLOOKUP($G47,Structures,StructureDamages),,-1))/(MIN(IF(Depths&gt;AX47,Depths))-MAX(IF(Depths&lt;AX47,Depths))))</f>
        <v>#N/A</v>
      </c>
      <c r="BJ202" s="87" t="e" cm="1">
        <f t="array" ref="BJ202">IF(AY47="no inundation",0,_xlfn.XLOOKUP(AY47,Depths,_xlfn.XLOOKUP($G47,Structures,StructureDamages),,-1)+(AY47-MAX(IF(Depths&lt;AY47,Depths)))*(_xlfn.XLOOKUP(AY47,Depths,_xlfn.XLOOKUP($G47,Structures,StructureDamages),,1)-_xlfn.XLOOKUP(AY47,Depths,_xlfn.XLOOKUP($G47,Structures,StructureDamages),,-1))/(MIN(IF(Depths&gt;AY47,Depths))-MAX(IF(Depths&lt;AY47,Depths))))</f>
        <v>#N/A</v>
      </c>
      <c r="BK202" s="87" t="e" cm="1">
        <f t="array" ref="BK202">IF(AZ47="no inundation",0,_xlfn.XLOOKUP(AZ47,Depths,_xlfn.XLOOKUP($G47,Structures,StructureDamages),,-1)+(AZ47-MAX(IF(Depths&lt;AZ47,Depths)))*(_xlfn.XLOOKUP(AZ47,Depths,_xlfn.XLOOKUP($G47,Structures,StructureDamages),,1)-_xlfn.XLOOKUP(AZ47,Depths,_xlfn.XLOOKUP($G47,Structures,StructureDamages),,-1))/(MIN(IF(Depths&gt;AZ47,Depths))-MAX(IF(Depths&lt;AZ47,Depths))))</f>
        <v>#N/A</v>
      </c>
      <c r="BL202" s="87" t="e" cm="1">
        <f t="array" ref="BL202">IF(BA47="no inundation",0,_xlfn.XLOOKUP(BA47,Depths,_xlfn.XLOOKUP($G47,Structures,StructureDamages),,-1)+(BA47-MAX(IF(Depths&lt;BA47,Depths)))*(_xlfn.XLOOKUP(BA47,Depths,_xlfn.XLOOKUP($G47,Structures,StructureDamages),,1)-_xlfn.XLOOKUP(BA47,Depths,_xlfn.XLOOKUP($G47,Structures,StructureDamages),,-1))/(MIN(IF(Depths&gt;BA47,Depths))-MAX(IF(Depths&lt;BA47,Depths))))</f>
        <v>#N/A</v>
      </c>
      <c r="BM202" s="87" t="e" cm="1">
        <f t="array" ref="BM202">IF(BB47="no inundation",0,_xlfn.XLOOKUP(BB47,Depths,_xlfn.XLOOKUP($G47,Structures,StructureDamages),,-1)+(BB47-MAX(IF(Depths&lt;BB47,Depths)))*(_xlfn.XLOOKUP(BB47,Depths,_xlfn.XLOOKUP($G47,Structures,StructureDamages),,1)-_xlfn.XLOOKUP(BB47,Depths,_xlfn.XLOOKUP($G47,Structures,StructureDamages),,-1))/(MIN(IF(Depths&gt;BB47,Depths))-MAX(IF(Depths&lt;BB47,Depths))))</f>
        <v>#N/A</v>
      </c>
      <c r="BN202" s="157" t="e" cm="1">
        <f t="array" ref="BN202">IF(BC47="no inundation",0,_xlfn.XLOOKUP(BC47,Depths,_xlfn.XLOOKUP($G47,Structures,StructureDamages),,-1)+(BC47-MAX(IF(Depths&lt;BC47,Depths)))*(_xlfn.XLOOKUP(BC47,Depths,_xlfn.XLOOKUP($G47,Structures,StructureDamages),,1)-_xlfn.XLOOKUP(BC47,Depths,_xlfn.XLOOKUP($G47,Structures,StructureDamages),,-1))/(MIN(IF(Depths&gt;BC47,Depths))-MAX(IF(Depths&lt;BC47,Depths))))</f>
        <v>#N/A</v>
      </c>
      <c r="BO202" s="167"/>
      <c r="BP202" s="166" t="e" cm="1">
        <f t="array" ref="BP202">IF(AT47="no inundation",0,_xlfn.XLOOKUP(AT47,Depths,_xlfn.XLOOKUP($G47,Structures,ContentDamages),,-1)+(AT47-MAX(IF(Depths&lt;AT47,Depths)))*(_xlfn.XLOOKUP(AT47,Depths,_xlfn.XLOOKUP($G47,Structures,ContentDamages),,1)-_xlfn.XLOOKUP(AT47,Depths,_xlfn.XLOOKUP($G47,Structures,ContentDamages),,-1))/(MIN(IF(Depths&gt;AT47,Depths))-MAX(IF(Depths&lt;AT47,Depths))))</f>
        <v>#N/A</v>
      </c>
      <c r="BQ202" s="87" t="e" cm="1">
        <f t="array" ref="BQ202">IF(AU47="no inundation",0,_xlfn.XLOOKUP(AU47,Depths,_xlfn.XLOOKUP($G47,Structures,ContentDamages),,-1)+(AU47-MAX(IF(Depths&lt;AU47,Depths)))*(_xlfn.XLOOKUP(AU47,Depths,_xlfn.XLOOKUP($G47,Structures,ContentDamages),,1)-_xlfn.XLOOKUP(AU47,Depths,_xlfn.XLOOKUP($G47,Structures,ContentDamages),,-1))/(MIN(IF(Depths&gt;AU47,Depths))-MAX(IF(Depths&lt;AU47,Depths))))</f>
        <v>#N/A</v>
      </c>
      <c r="BR202" s="87" t="e" cm="1">
        <f t="array" ref="BR202">IF(AV47="no inundation",0,_xlfn.XLOOKUP(AV47,Depths,_xlfn.XLOOKUP($G47,Structures,ContentDamages),,-1)+(AV47-MAX(IF(Depths&lt;AV47,Depths)))*(_xlfn.XLOOKUP(AV47,Depths,_xlfn.XLOOKUP($G47,Structures,ContentDamages),,1)-_xlfn.XLOOKUP(AV47,Depths,_xlfn.XLOOKUP($G47,Structures,ContentDamages),,-1))/(MIN(IF(Depths&gt;AV47,Depths))-MAX(IF(Depths&lt;AV47,Depths))))</f>
        <v>#N/A</v>
      </c>
      <c r="BS202" s="87" t="e" cm="1">
        <f t="array" ref="BS202">IF(AW47="no inundation",0,_xlfn.XLOOKUP(AW47,Depths,_xlfn.XLOOKUP($G47,Structures,ContentDamages),,-1)+(AW47-MAX(IF(Depths&lt;AW47,Depths)))*(_xlfn.XLOOKUP(AW47,Depths,_xlfn.XLOOKUP($G47,Structures,ContentDamages),,1)-_xlfn.XLOOKUP(AW47,Depths,_xlfn.XLOOKUP($G47,Structures,ContentDamages),,-1))/(MIN(IF(Depths&gt;AW47,Depths))-MAX(IF(Depths&lt;AW47,Depths))))</f>
        <v>#N/A</v>
      </c>
      <c r="BT202" s="87" t="e" cm="1">
        <f t="array" ref="BT202">IF(AX47="no inundation",0,_xlfn.XLOOKUP(AX47,Depths,_xlfn.XLOOKUP($G47,Structures,ContentDamages),,-1)+(AX47-MAX(IF(Depths&lt;AX47,Depths)))*(_xlfn.XLOOKUP(AX47,Depths,_xlfn.XLOOKUP($G47,Structures,ContentDamages),,1)-_xlfn.XLOOKUP(AX47,Depths,_xlfn.XLOOKUP($G47,Structures,ContentDamages),,-1))/(MIN(IF(Depths&gt;AX47,Depths))-MAX(IF(Depths&lt;AX47,Depths))))</f>
        <v>#N/A</v>
      </c>
      <c r="BU202" s="87" t="e" cm="1">
        <f t="array" ref="BU202">IF(AY47="no inundation",0,_xlfn.XLOOKUP(AY47,Depths,_xlfn.XLOOKUP($G47,Structures,ContentDamages),,-1)+(AY47-MAX(IF(Depths&lt;AY47,Depths)))*(_xlfn.XLOOKUP(AY47,Depths,_xlfn.XLOOKUP($G47,Structures,ContentDamages),,1)-_xlfn.XLOOKUP(AY47,Depths,_xlfn.XLOOKUP($G47,Structures,ContentDamages),,-1))/(MIN(IF(Depths&gt;AY47,Depths))-MAX(IF(Depths&lt;AY47,Depths))))</f>
        <v>#N/A</v>
      </c>
      <c r="BV202" s="87" t="e" cm="1">
        <f t="array" ref="BV202">IF(AZ47="no inundation",0,_xlfn.XLOOKUP(AZ47,Depths,_xlfn.XLOOKUP($G47,Structures,ContentDamages),,-1)+(AZ47-MAX(IF(Depths&lt;AZ47,Depths)))*(_xlfn.XLOOKUP(AZ47,Depths,_xlfn.XLOOKUP($G47,Structures,ContentDamages),,1)-_xlfn.XLOOKUP(AZ47,Depths,_xlfn.XLOOKUP($G47,Structures,ContentDamages),,-1))/(MIN(IF(Depths&gt;AZ47,Depths))-MAX(IF(Depths&lt;AZ47,Depths))))</f>
        <v>#N/A</v>
      </c>
      <c r="BW202" s="87" t="e" cm="1">
        <f t="array" ref="BW202">IF(BA47="no inundation",0,_xlfn.XLOOKUP(BA47,Depths,_xlfn.XLOOKUP($G47,Structures,ContentDamages),,-1)+(BA47-MAX(IF(Depths&lt;BA47,Depths)))*(_xlfn.XLOOKUP(BA47,Depths,_xlfn.XLOOKUP($G47,Structures,ContentDamages),,1)-_xlfn.XLOOKUP(BA47,Depths,_xlfn.XLOOKUP($G47,Structures,ContentDamages),,-1))/(MIN(IF(Depths&gt;BA47,Depths))-MAX(IF(Depths&lt;BA47,Depths))))</f>
        <v>#N/A</v>
      </c>
      <c r="BX202" s="87" t="e" cm="1">
        <f t="array" ref="BX202">IF(BB47="no inundation",0,_xlfn.XLOOKUP(BB47,Depths,_xlfn.XLOOKUP($G47,Structures,ContentDamages),,-1)+(BB47-MAX(IF(Depths&lt;BB47,Depths)))*(_xlfn.XLOOKUP(BB47,Depths,_xlfn.XLOOKUP($G47,Structures,ContentDamages),,1)-_xlfn.XLOOKUP(BB47,Depths,_xlfn.XLOOKUP($G47,Structures,ContentDamages),,-1))/(MIN(IF(Depths&gt;BB47,Depths))-MAX(IF(Depths&lt;BB47,Depths))))</f>
        <v>#N/A</v>
      </c>
      <c r="BY202" s="157" t="e" cm="1">
        <f t="array" ref="BY202">IF(BC47="no inundation",0,_xlfn.XLOOKUP(BC47,Depths,_xlfn.XLOOKUP($G47,Structures,ContentDamages),,-1)+(BC47-MAX(IF(Depths&lt;BC47,Depths)))*(_xlfn.XLOOKUP(BC47,Depths,_xlfn.XLOOKUP($G47,Structures,ContentDamages),,1)-_xlfn.XLOOKUP(BC47,Depths,_xlfn.XLOOKUP($G47,Structures,ContentDamages),,-1))/(MIN(IF(Depths&gt;BC47,Depths))-MAX(IF(Depths&lt;BC47,Depths))))</f>
        <v>#N/A</v>
      </c>
    </row>
    <row r="203" spans="21:77" x14ac:dyDescent="0.35">
      <c r="U203" s="2"/>
      <c r="W203" s="144"/>
      <c r="AI203" s="2"/>
      <c r="AJ203" s="2"/>
      <c r="AK203" s="2"/>
      <c r="AL203" s="2"/>
      <c r="AM203" s="2"/>
      <c r="AN203" s="2"/>
      <c r="AO203" s="2"/>
      <c r="AP203" s="2"/>
      <c r="AQ203" s="2"/>
      <c r="AR203" s="2"/>
      <c r="AS203" s="2"/>
      <c r="BC203" s="166" t="str">
        <f t="shared" si="196"/>
        <v>None</v>
      </c>
      <c r="BD203" s="157"/>
      <c r="BE203" s="166" t="e" cm="1">
        <f t="array" ref="BE203">IF(AT48="no inundation",0,_xlfn.XLOOKUP(AT48,Depths,_xlfn.XLOOKUP($G48,Structures,StructureDamages),,-1)+(AT48-MAX(IF(Depths&lt;AT48,Depths)))*(_xlfn.XLOOKUP(AT48,Depths,_xlfn.XLOOKUP($G48,Structures,StructureDamages),,1)-_xlfn.XLOOKUP(AT48,Depths,_xlfn.XLOOKUP($G48,Structures,StructureDamages),,-1))/(MIN(IF(Depths&gt;AT48,Depths))-MAX(IF(Depths&lt;AT48,Depths))))</f>
        <v>#N/A</v>
      </c>
      <c r="BF203" s="87" t="e" cm="1">
        <f t="array" ref="BF203">IF(AU48="no inundation",0,_xlfn.XLOOKUP(AU48,Depths,_xlfn.XLOOKUP($G48,Structures,StructureDamages),,-1)+(AU48-MAX(IF(Depths&lt;AU48,Depths)))*(_xlfn.XLOOKUP(AU48,Depths,_xlfn.XLOOKUP($G48,Structures,StructureDamages),,1)-_xlfn.XLOOKUP(AU48,Depths,_xlfn.XLOOKUP($G48,Structures,StructureDamages),,-1))/(MIN(IF(Depths&gt;AU48,Depths))-MAX(IF(Depths&lt;AU48,Depths))))</f>
        <v>#N/A</v>
      </c>
      <c r="BG203" s="87" t="e" cm="1">
        <f t="array" ref="BG203">IF(AV48="no inundation",0,_xlfn.XLOOKUP(AV48,Depths,_xlfn.XLOOKUP($G48,Structures,StructureDamages),,-1)+(AV48-MAX(IF(Depths&lt;AV48,Depths)))*(_xlfn.XLOOKUP(AV48,Depths,_xlfn.XLOOKUP($G48,Structures,StructureDamages),,1)-_xlfn.XLOOKUP(AV48,Depths,_xlfn.XLOOKUP($G48,Structures,StructureDamages),,-1))/(MIN(IF(Depths&gt;AV48,Depths))-MAX(IF(Depths&lt;AV48,Depths))))</f>
        <v>#N/A</v>
      </c>
      <c r="BH203" s="87" t="e" cm="1">
        <f t="array" ref="BH203">IF(AW48="no inundation",0,_xlfn.XLOOKUP(AW48,Depths,_xlfn.XLOOKUP($G48,Structures,StructureDamages),,-1)+(AW48-MAX(IF(Depths&lt;AW48,Depths)))*(_xlfn.XLOOKUP(AW48,Depths,_xlfn.XLOOKUP($G48,Structures,StructureDamages),,1)-_xlfn.XLOOKUP(AW48,Depths,_xlfn.XLOOKUP($G48,Structures,StructureDamages),,-1))/(MIN(IF(Depths&gt;AW48,Depths))-MAX(IF(Depths&lt;AW48,Depths))))</f>
        <v>#N/A</v>
      </c>
      <c r="BI203" s="87" t="e" cm="1">
        <f t="array" ref="BI203">IF(AX48="no inundation",0,_xlfn.XLOOKUP(AX48,Depths,_xlfn.XLOOKUP($G48,Structures,StructureDamages),,-1)+(AX48-MAX(IF(Depths&lt;AX48,Depths)))*(_xlfn.XLOOKUP(AX48,Depths,_xlfn.XLOOKUP($G48,Structures,StructureDamages),,1)-_xlfn.XLOOKUP(AX48,Depths,_xlfn.XLOOKUP($G48,Structures,StructureDamages),,-1))/(MIN(IF(Depths&gt;AX48,Depths))-MAX(IF(Depths&lt;AX48,Depths))))</f>
        <v>#N/A</v>
      </c>
      <c r="BJ203" s="87" t="e" cm="1">
        <f t="array" ref="BJ203">IF(AY48="no inundation",0,_xlfn.XLOOKUP(AY48,Depths,_xlfn.XLOOKUP($G48,Structures,StructureDamages),,-1)+(AY48-MAX(IF(Depths&lt;AY48,Depths)))*(_xlfn.XLOOKUP(AY48,Depths,_xlfn.XLOOKUP($G48,Structures,StructureDamages),,1)-_xlfn.XLOOKUP(AY48,Depths,_xlfn.XLOOKUP($G48,Structures,StructureDamages),,-1))/(MIN(IF(Depths&gt;AY48,Depths))-MAX(IF(Depths&lt;AY48,Depths))))</f>
        <v>#N/A</v>
      </c>
      <c r="BK203" s="87" t="e" cm="1">
        <f t="array" ref="BK203">IF(AZ48="no inundation",0,_xlfn.XLOOKUP(AZ48,Depths,_xlfn.XLOOKUP($G48,Structures,StructureDamages),,-1)+(AZ48-MAX(IF(Depths&lt;AZ48,Depths)))*(_xlfn.XLOOKUP(AZ48,Depths,_xlfn.XLOOKUP($G48,Structures,StructureDamages),,1)-_xlfn.XLOOKUP(AZ48,Depths,_xlfn.XLOOKUP($G48,Structures,StructureDamages),,-1))/(MIN(IF(Depths&gt;AZ48,Depths))-MAX(IF(Depths&lt;AZ48,Depths))))</f>
        <v>#N/A</v>
      </c>
      <c r="BL203" s="87" t="e" cm="1">
        <f t="array" ref="BL203">IF(BA48="no inundation",0,_xlfn.XLOOKUP(BA48,Depths,_xlfn.XLOOKUP($G48,Structures,StructureDamages),,-1)+(BA48-MAX(IF(Depths&lt;BA48,Depths)))*(_xlfn.XLOOKUP(BA48,Depths,_xlfn.XLOOKUP($G48,Structures,StructureDamages),,1)-_xlfn.XLOOKUP(BA48,Depths,_xlfn.XLOOKUP($G48,Structures,StructureDamages),,-1))/(MIN(IF(Depths&gt;BA48,Depths))-MAX(IF(Depths&lt;BA48,Depths))))</f>
        <v>#N/A</v>
      </c>
      <c r="BM203" s="87" t="e" cm="1">
        <f t="array" ref="BM203">IF(BB48="no inundation",0,_xlfn.XLOOKUP(BB48,Depths,_xlfn.XLOOKUP($G48,Structures,StructureDamages),,-1)+(BB48-MAX(IF(Depths&lt;BB48,Depths)))*(_xlfn.XLOOKUP(BB48,Depths,_xlfn.XLOOKUP($G48,Structures,StructureDamages),,1)-_xlfn.XLOOKUP(BB48,Depths,_xlfn.XLOOKUP($G48,Structures,StructureDamages),,-1))/(MIN(IF(Depths&gt;BB48,Depths))-MAX(IF(Depths&lt;BB48,Depths))))</f>
        <v>#N/A</v>
      </c>
      <c r="BN203" s="157" t="e" cm="1">
        <f t="array" ref="BN203">IF(BC48="no inundation",0,_xlfn.XLOOKUP(BC48,Depths,_xlfn.XLOOKUP($G48,Structures,StructureDamages),,-1)+(BC48-MAX(IF(Depths&lt;BC48,Depths)))*(_xlfn.XLOOKUP(BC48,Depths,_xlfn.XLOOKUP($G48,Structures,StructureDamages),,1)-_xlfn.XLOOKUP(BC48,Depths,_xlfn.XLOOKUP($G48,Structures,StructureDamages),,-1))/(MIN(IF(Depths&gt;BC48,Depths))-MAX(IF(Depths&lt;BC48,Depths))))</f>
        <v>#N/A</v>
      </c>
      <c r="BO203" s="167"/>
      <c r="BP203" s="166" t="e" cm="1">
        <f t="array" ref="BP203">IF(AT48="no inundation",0,_xlfn.XLOOKUP(AT48,Depths,_xlfn.XLOOKUP($G48,Structures,ContentDamages),,-1)+(AT48-MAX(IF(Depths&lt;AT48,Depths)))*(_xlfn.XLOOKUP(AT48,Depths,_xlfn.XLOOKUP($G48,Structures,ContentDamages),,1)-_xlfn.XLOOKUP(AT48,Depths,_xlfn.XLOOKUP($G48,Structures,ContentDamages),,-1))/(MIN(IF(Depths&gt;AT48,Depths))-MAX(IF(Depths&lt;AT48,Depths))))</f>
        <v>#N/A</v>
      </c>
      <c r="BQ203" s="87" t="e" cm="1">
        <f t="array" ref="BQ203">IF(AU48="no inundation",0,_xlfn.XLOOKUP(AU48,Depths,_xlfn.XLOOKUP($G48,Structures,ContentDamages),,-1)+(AU48-MAX(IF(Depths&lt;AU48,Depths)))*(_xlfn.XLOOKUP(AU48,Depths,_xlfn.XLOOKUP($G48,Structures,ContentDamages),,1)-_xlfn.XLOOKUP(AU48,Depths,_xlfn.XLOOKUP($G48,Structures,ContentDamages),,-1))/(MIN(IF(Depths&gt;AU48,Depths))-MAX(IF(Depths&lt;AU48,Depths))))</f>
        <v>#N/A</v>
      </c>
      <c r="BR203" s="87" t="e" cm="1">
        <f t="array" ref="BR203">IF(AV48="no inundation",0,_xlfn.XLOOKUP(AV48,Depths,_xlfn.XLOOKUP($G48,Structures,ContentDamages),,-1)+(AV48-MAX(IF(Depths&lt;AV48,Depths)))*(_xlfn.XLOOKUP(AV48,Depths,_xlfn.XLOOKUP($G48,Structures,ContentDamages),,1)-_xlfn.XLOOKUP(AV48,Depths,_xlfn.XLOOKUP($G48,Structures,ContentDamages),,-1))/(MIN(IF(Depths&gt;AV48,Depths))-MAX(IF(Depths&lt;AV48,Depths))))</f>
        <v>#N/A</v>
      </c>
      <c r="BS203" s="87" t="e" cm="1">
        <f t="array" ref="BS203">IF(AW48="no inundation",0,_xlfn.XLOOKUP(AW48,Depths,_xlfn.XLOOKUP($G48,Structures,ContentDamages),,-1)+(AW48-MAX(IF(Depths&lt;AW48,Depths)))*(_xlfn.XLOOKUP(AW48,Depths,_xlfn.XLOOKUP($G48,Structures,ContentDamages),,1)-_xlfn.XLOOKUP(AW48,Depths,_xlfn.XLOOKUP($G48,Structures,ContentDamages),,-1))/(MIN(IF(Depths&gt;AW48,Depths))-MAX(IF(Depths&lt;AW48,Depths))))</f>
        <v>#N/A</v>
      </c>
      <c r="BT203" s="87" t="e" cm="1">
        <f t="array" ref="BT203">IF(AX48="no inundation",0,_xlfn.XLOOKUP(AX48,Depths,_xlfn.XLOOKUP($G48,Structures,ContentDamages),,-1)+(AX48-MAX(IF(Depths&lt;AX48,Depths)))*(_xlfn.XLOOKUP(AX48,Depths,_xlfn.XLOOKUP($G48,Structures,ContentDamages),,1)-_xlfn.XLOOKUP(AX48,Depths,_xlfn.XLOOKUP($G48,Structures,ContentDamages),,-1))/(MIN(IF(Depths&gt;AX48,Depths))-MAX(IF(Depths&lt;AX48,Depths))))</f>
        <v>#N/A</v>
      </c>
      <c r="BU203" s="87" t="e" cm="1">
        <f t="array" ref="BU203">IF(AY48="no inundation",0,_xlfn.XLOOKUP(AY48,Depths,_xlfn.XLOOKUP($G48,Structures,ContentDamages),,-1)+(AY48-MAX(IF(Depths&lt;AY48,Depths)))*(_xlfn.XLOOKUP(AY48,Depths,_xlfn.XLOOKUP($G48,Structures,ContentDamages),,1)-_xlfn.XLOOKUP(AY48,Depths,_xlfn.XLOOKUP($G48,Structures,ContentDamages),,-1))/(MIN(IF(Depths&gt;AY48,Depths))-MAX(IF(Depths&lt;AY48,Depths))))</f>
        <v>#N/A</v>
      </c>
      <c r="BV203" s="87" t="e" cm="1">
        <f t="array" ref="BV203">IF(AZ48="no inundation",0,_xlfn.XLOOKUP(AZ48,Depths,_xlfn.XLOOKUP($G48,Structures,ContentDamages),,-1)+(AZ48-MAX(IF(Depths&lt;AZ48,Depths)))*(_xlfn.XLOOKUP(AZ48,Depths,_xlfn.XLOOKUP($G48,Structures,ContentDamages),,1)-_xlfn.XLOOKUP(AZ48,Depths,_xlfn.XLOOKUP($G48,Structures,ContentDamages),,-1))/(MIN(IF(Depths&gt;AZ48,Depths))-MAX(IF(Depths&lt;AZ48,Depths))))</f>
        <v>#N/A</v>
      </c>
      <c r="BW203" s="87" t="e" cm="1">
        <f t="array" ref="BW203">IF(BA48="no inundation",0,_xlfn.XLOOKUP(BA48,Depths,_xlfn.XLOOKUP($G48,Structures,ContentDamages),,-1)+(BA48-MAX(IF(Depths&lt;BA48,Depths)))*(_xlfn.XLOOKUP(BA48,Depths,_xlfn.XLOOKUP($G48,Structures,ContentDamages),,1)-_xlfn.XLOOKUP(BA48,Depths,_xlfn.XLOOKUP($G48,Structures,ContentDamages),,-1))/(MIN(IF(Depths&gt;BA48,Depths))-MAX(IF(Depths&lt;BA48,Depths))))</f>
        <v>#N/A</v>
      </c>
      <c r="BX203" s="87" t="e" cm="1">
        <f t="array" ref="BX203">IF(BB48="no inundation",0,_xlfn.XLOOKUP(BB48,Depths,_xlfn.XLOOKUP($G48,Structures,ContentDamages),,-1)+(BB48-MAX(IF(Depths&lt;BB48,Depths)))*(_xlfn.XLOOKUP(BB48,Depths,_xlfn.XLOOKUP($G48,Structures,ContentDamages),,1)-_xlfn.XLOOKUP(BB48,Depths,_xlfn.XLOOKUP($G48,Structures,ContentDamages),,-1))/(MIN(IF(Depths&gt;BB48,Depths))-MAX(IF(Depths&lt;BB48,Depths))))</f>
        <v>#N/A</v>
      </c>
      <c r="BY203" s="157" t="e" cm="1">
        <f t="array" ref="BY203">IF(BC48="no inundation",0,_xlfn.XLOOKUP(BC48,Depths,_xlfn.XLOOKUP($G48,Structures,ContentDamages),,-1)+(BC48-MAX(IF(Depths&lt;BC48,Depths)))*(_xlfn.XLOOKUP(BC48,Depths,_xlfn.XLOOKUP($G48,Structures,ContentDamages),,1)-_xlfn.XLOOKUP(BC48,Depths,_xlfn.XLOOKUP($G48,Structures,ContentDamages),,-1))/(MIN(IF(Depths&gt;BC48,Depths))-MAX(IF(Depths&lt;BC48,Depths))))</f>
        <v>#N/A</v>
      </c>
    </row>
    <row r="204" spans="21:77" x14ac:dyDescent="0.35">
      <c r="U204" s="2"/>
      <c r="W204" s="144"/>
      <c r="AI204" s="2"/>
      <c r="AJ204" s="2"/>
      <c r="AK204" s="2"/>
      <c r="AL204" s="2"/>
      <c r="AM204" s="2"/>
      <c r="AN204" s="2"/>
      <c r="AO204" s="2"/>
      <c r="AP204" s="2"/>
      <c r="AQ204" s="2"/>
      <c r="AR204" s="2"/>
      <c r="AS204" s="2"/>
      <c r="BC204" s="166" t="str">
        <f t="shared" si="196"/>
        <v>None</v>
      </c>
      <c r="BD204" s="157"/>
      <c r="BE204" s="166" t="e" cm="1">
        <f t="array" ref="BE204">IF(AT49="no inundation",0,_xlfn.XLOOKUP(AT49,Depths,_xlfn.XLOOKUP($G49,Structures,StructureDamages),,-1)+(AT49-MAX(IF(Depths&lt;AT49,Depths)))*(_xlfn.XLOOKUP(AT49,Depths,_xlfn.XLOOKUP($G49,Structures,StructureDamages),,1)-_xlfn.XLOOKUP(AT49,Depths,_xlfn.XLOOKUP($G49,Structures,StructureDamages),,-1))/(MIN(IF(Depths&gt;AT49,Depths))-MAX(IF(Depths&lt;AT49,Depths))))</f>
        <v>#N/A</v>
      </c>
      <c r="BF204" s="87" t="e" cm="1">
        <f t="array" ref="BF204">IF(AU49="no inundation",0,_xlfn.XLOOKUP(AU49,Depths,_xlfn.XLOOKUP($G49,Structures,StructureDamages),,-1)+(AU49-MAX(IF(Depths&lt;AU49,Depths)))*(_xlfn.XLOOKUP(AU49,Depths,_xlfn.XLOOKUP($G49,Structures,StructureDamages),,1)-_xlfn.XLOOKUP(AU49,Depths,_xlfn.XLOOKUP($G49,Structures,StructureDamages),,-1))/(MIN(IF(Depths&gt;AU49,Depths))-MAX(IF(Depths&lt;AU49,Depths))))</f>
        <v>#N/A</v>
      </c>
      <c r="BG204" s="87" t="e" cm="1">
        <f t="array" ref="BG204">IF(AV49="no inundation",0,_xlfn.XLOOKUP(AV49,Depths,_xlfn.XLOOKUP($G49,Structures,StructureDamages),,-1)+(AV49-MAX(IF(Depths&lt;AV49,Depths)))*(_xlfn.XLOOKUP(AV49,Depths,_xlfn.XLOOKUP($G49,Structures,StructureDamages),,1)-_xlfn.XLOOKUP(AV49,Depths,_xlfn.XLOOKUP($G49,Structures,StructureDamages),,-1))/(MIN(IF(Depths&gt;AV49,Depths))-MAX(IF(Depths&lt;AV49,Depths))))</f>
        <v>#N/A</v>
      </c>
      <c r="BH204" s="87" t="e" cm="1">
        <f t="array" ref="BH204">IF(AW49="no inundation",0,_xlfn.XLOOKUP(AW49,Depths,_xlfn.XLOOKUP($G49,Structures,StructureDamages),,-1)+(AW49-MAX(IF(Depths&lt;AW49,Depths)))*(_xlfn.XLOOKUP(AW49,Depths,_xlfn.XLOOKUP($G49,Structures,StructureDamages),,1)-_xlfn.XLOOKUP(AW49,Depths,_xlfn.XLOOKUP($G49,Structures,StructureDamages),,-1))/(MIN(IF(Depths&gt;AW49,Depths))-MAX(IF(Depths&lt;AW49,Depths))))</f>
        <v>#N/A</v>
      </c>
      <c r="BI204" s="87" t="e" cm="1">
        <f t="array" ref="BI204">IF(AX49="no inundation",0,_xlfn.XLOOKUP(AX49,Depths,_xlfn.XLOOKUP($G49,Structures,StructureDamages),,-1)+(AX49-MAX(IF(Depths&lt;AX49,Depths)))*(_xlfn.XLOOKUP(AX49,Depths,_xlfn.XLOOKUP($G49,Structures,StructureDamages),,1)-_xlfn.XLOOKUP(AX49,Depths,_xlfn.XLOOKUP($G49,Structures,StructureDamages),,-1))/(MIN(IF(Depths&gt;AX49,Depths))-MAX(IF(Depths&lt;AX49,Depths))))</f>
        <v>#N/A</v>
      </c>
      <c r="BJ204" s="87" t="e" cm="1">
        <f t="array" ref="BJ204">IF(AY49="no inundation",0,_xlfn.XLOOKUP(AY49,Depths,_xlfn.XLOOKUP($G49,Structures,StructureDamages),,-1)+(AY49-MAX(IF(Depths&lt;AY49,Depths)))*(_xlfn.XLOOKUP(AY49,Depths,_xlfn.XLOOKUP($G49,Structures,StructureDamages),,1)-_xlfn.XLOOKUP(AY49,Depths,_xlfn.XLOOKUP($G49,Structures,StructureDamages),,-1))/(MIN(IF(Depths&gt;AY49,Depths))-MAX(IF(Depths&lt;AY49,Depths))))</f>
        <v>#N/A</v>
      </c>
      <c r="BK204" s="87" t="e" cm="1">
        <f t="array" ref="BK204">IF(AZ49="no inundation",0,_xlfn.XLOOKUP(AZ49,Depths,_xlfn.XLOOKUP($G49,Structures,StructureDamages),,-1)+(AZ49-MAX(IF(Depths&lt;AZ49,Depths)))*(_xlfn.XLOOKUP(AZ49,Depths,_xlfn.XLOOKUP($G49,Structures,StructureDamages),,1)-_xlfn.XLOOKUP(AZ49,Depths,_xlfn.XLOOKUP($G49,Structures,StructureDamages),,-1))/(MIN(IF(Depths&gt;AZ49,Depths))-MAX(IF(Depths&lt;AZ49,Depths))))</f>
        <v>#N/A</v>
      </c>
      <c r="BL204" s="87" t="e" cm="1">
        <f t="array" ref="BL204">IF(BA49="no inundation",0,_xlfn.XLOOKUP(BA49,Depths,_xlfn.XLOOKUP($G49,Structures,StructureDamages),,-1)+(BA49-MAX(IF(Depths&lt;BA49,Depths)))*(_xlfn.XLOOKUP(BA49,Depths,_xlfn.XLOOKUP($G49,Structures,StructureDamages),,1)-_xlfn.XLOOKUP(BA49,Depths,_xlfn.XLOOKUP($G49,Structures,StructureDamages),,-1))/(MIN(IF(Depths&gt;BA49,Depths))-MAX(IF(Depths&lt;BA49,Depths))))</f>
        <v>#N/A</v>
      </c>
      <c r="BM204" s="87" t="e" cm="1">
        <f t="array" ref="BM204">IF(BB49="no inundation",0,_xlfn.XLOOKUP(BB49,Depths,_xlfn.XLOOKUP($G49,Structures,StructureDamages),,-1)+(BB49-MAX(IF(Depths&lt;BB49,Depths)))*(_xlfn.XLOOKUP(BB49,Depths,_xlfn.XLOOKUP($G49,Structures,StructureDamages),,1)-_xlfn.XLOOKUP(BB49,Depths,_xlfn.XLOOKUP($G49,Structures,StructureDamages),,-1))/(MIN(IF(Depths&gt;BB49,Depths))-MAX(IF(Depths&lt;BB49,Depths))))</f>
        <v>#N/A</v>
      </c>
      <c r="BN204" s="157" t="e" cm="1">
        <f t="array" ref="BN204">IF(BC49="no inundation",0,_xlfn.XLOOKUP(BC49,Depths,_xlfn.XLOOKUP($G49,Structures,StructureDamages),,-1)+(BC49-MAX(IF(Depths&lt;BC49,Depths)))*(_xlfn.XLOOKUP(BC49,Depths,_xlfn.XLOOKUP($G49,Structures,StructureDamages),,1)-_xlfn.XLOOKUP(BC49,Depths,_xlfn.XLOOKUP($G49,Structures,StructureDamages),,-1))/(MIN(IF(Depths&gt;BC49,Depths))-MAX(IF(Depths&lt;BC49,Depths))))</f>
        <v>#N/A</v>
      </c>
      <c r="BO204" s="167"/>
      <c r="BP204" s="166" t="e" cm="1">
        <f t="array" ref="BP204">IF(AT49="no inundation",0,_xlfn.XLOOKUP(AT49,Depths,_xlfn.XLOOKUP($G49,Structures,ContentDamages),,-1)+(AT49-MAX(IF(Depths&lt;AT49,Depths)))*(_xlfn.XLOOKUP(AT49,Depths,_xlfn.XLOOKUP($G49,Structures,ContentDamages),,1)-_xlfn.XLOOKUP(AT49,Depths,_xlfn.XLOOKUP($G49,Structures,ContentDamages),,-1))/(MIN(IF(Depths&gt;AT49,Depths))-MAX(IF(Depths&lt;AT49,Depths))))</f>
        <v>#N/A</v>
      </c>
      <c r="BQ204" s="87" t="e" cm="1">
        <f t="array" ref="BQ204">IF(AU49="no inundation",0,_xlfn.XLOOKUP(AU49,Depths,_xlfn.XLOOKUP($G49,Structures,ContentDamages),,-1)+(AU49-MAX(IF(Depths&lt;AU49,Depths)))*(_xlfn.XLOOKUP(AU49,Depths,_xlfn.XLOOKUP($G49,Structures,ContentDamages),,1)-_xlfn.XLOOKUP(AU49,Depths,_xlfn.XLOOKUP($G49,Structures,ContentDamages),,-1))/(MIN(IF(Depths&gt;AU49,Depths))-MAX(IF(Depths&lt;AU49,Depths))))</f>
        <v>#N/A</v>
      </c>
      <c r="BR204" s="87" t="e" cm="1">
        <f t="array" ref="BR204">IF(AV49="no inundation",0,_xlfn.XLOOKUP(AV49,Depths,_xlfn.XLOOKUP($G49,Structures,ContentDamages),,-1)+(AV49-MAX(IF(Depths&lt;AV49,Depths)))*(_xlfn.XLOOKUP(AV49,Depths,_xlfn.XLOOKUP($G49,Structures,ContentDamages),,1)-_xlfn.XLOOKUP(AV49,Depths,_xlfn.XLOOKUP($G49,Structures,ContentDamages),,-1))/(MIN(IF(Depths&gt;AV49,Depths))-MAX(IF(Depths&lt;AV49,Depths))))</f>
        <v>#N/A</v>
      </c>
      <c r="BS204" s="87" t="e" cm="1">
        <f t="array" ref="BS204">IF(AW49="no inundation",0,_xlfn.XLOOKUP(AW49,Depths,_xlfn.XLOOKUP($G49,Structures,ContentDamages),,-1)+(AW49-MAX(IF(Depths&lt;AW49,Depths)))*(_xlfn.XLOOKUP(AW49,Depths,_xlfn.XLOOKUP($G49,Structures,ContentDamages),,1)-_xlfn.XLOOKUP(AW49,Depths,_xlfn.XLOOKUP($G49,Structures,ContentDamages),,-1))/(MIN(IF(Depths&gt;AW49,Depths))-MAX(IF(Depths&lt;AW49,Depths))))</f>
        <v>#N/A</v>
      </c>
      <c r="BT204" s="87" t="e" cm="1">
        <f t="array" ref="BT204">IF(AX49="no inundation",0,_xlfn.XLOOKUP(AX49,Depths,_xlfn.XLOOKUP($G49,Structures,ContentDamages),,-1)+(AX49-MAX(IF(Depths&lt;AX49,Depths)))*(_xlfn.XLOOKUP(AX49,Depths,_xlfn.XLOOKUP($G49,Structures,ContentDamages),,1)-_xlfn.XLOOKUP(AX49,Depths,_xlfn.XLOOKUP($G49,Structures,ContentDamages),,-1))/(MIN(IF(Depths&gt;AX49,Depths))-MAX(IF(Depths&lt;AX49,Depths))))</f>
        <v>#N/A</v>
      </c>
      <c r="BU204" s="87" t="e" cm="1">
        <f t="array" ref="BU204">IF(AY49="no inundation",0,_xlfn.XLOOKUP(AY49,Depths,_xlfn.XLOOKUP($G49,Structures,ContentDamages),,-1)+(AY49-MAX(IF(Depths&lt;AY49,Depths)))*(_xlfn.XLOOKUP(AY49,Depths,_xlfn.XLOOKUP($G49,Structures,ContentDamages),,1)-_xlfn.XLOOKUP(AY49,Depths,_xlfn.XLOOKUP($G49,Structures,ContentDamages),,-1))/(MIN(IF(Depths&gt;AY49,Depths))-MAX(IF(Depths&lt;AY49,Depths))))</f>
        <v>#N/A</v>
      </c>
      <c r="BV204" s="87" t="e" cm="1">
        <f t="array" ref="BV204">IF(AZ49="no inundation",0,_xlfn.XLOOKUP(AZ49,Depths,_xlfn.XLOOKUP($G49,Structures,ContentDamages),,-1)+(AZ49-MAX(IF(Depths&lt;AZ49,Depths)))*(_xlfn.XLOOKUP(AZ49,Depths,_xlfn.XLOOKUP($G49,Structures,ContentDamages),,1)-_xlfn.XLOOKUP(AZ49,Depths,_xlfn.XLOOKUP($G49,Structures,ContentDamages),,-1))/(MIN(IF(Depths&gt;AZ49,Depths))-MAX(IF(Depths&lt;AZ49,Depths))))</f>
        <v>#N/A</v>
      </c>
      <c r="BW204" s="87" t="e" cm="1">
        <f t="array" ref="BW204">IF(BA49="no inundation",0,_xlfn.XLOOKUP(BA49,Depths,_xlfn.XLOOKUP($G49,Structures,ContentDamages),,-1)+(BA49-MAX(IF(Depths&lt;BA49,Depths)))*(_xlfn.XLOOKUP(BA49,Depths,_xlfn.XLOOKUP($G49,Structures,ContentDamages),,1)-_xlfn.XLOOKUP(BA49,Depths,_xlfn.XLOOKUP($G49,Structures,ContentDamages),,-1))/(MIN(IF(Depths&gt;BA49,Depths))-MAX(IF(Depths&lt;BA49,Depths))))</f>
        <v>#N/A</v>
      </c>
      <c r="BX204" s="87" t="e" cm="1">
        <f t="array" ref="BX204">IF(BB49="no inundation",0,_xlfn.XLOOKUP(BB49,Depths,_xlfn.XLOOKUP($G49,Structures,ContentDamages),,-1)+(BB49-MAX(IF(Depths&lt;BB49,Depths)))*(_xlfn.XLOOKUP(BB49,Depths,_xlfn.XLOOKUP($G49,Structures,ContentDamages),,1)-_xlfn.XLOOKUP(BB49,Depths,_xlfn.XLOOKUP($G49,Structures,ContentDamages),,-1))/(MIN(IF(Depths&gt;BB49,Depths))-MAX(IF(Depths&lt;BB49,Depths))))</f>
        <v>#N/A</v>
      </c>
      <c r="BY204" s="157" t="e" cm="1">
        <f t="array" ref="BY204">IF(BC49="no inundation",0,_xlfn.XLOOKUP(BC49,Depths,_xlfn.XLOOKUP($G49,Structures,ContentDamages),,-1)+(BC49-MAX(IF(Depths&lt;BC49,Depths)))*(_xlfn.XLOOKUP(BC49,Depths,_xlfn.XLOOKUP($G49,Structures,ContentDamages),,1)-_xlfn.XLOOKUP(BC49,Depths,_xlfn.XLOOKUP($G49,Structures,ContentDamages),,-1))/(MIN(IF(Depths&gt;BC49,Depths))-MAX(IF(Depths&lt;BC49,Depths))))</f>
        <v>#N/A</v>
      </c>
    </row>
    <row r="205" spans="21:77" x14ac:dyDescent="0.35">
      <c r="U205" s="2"/>
      <c r="W205" s="144"/>
      <c r="AI205" s="2"/>
      <c r="AJ205" s="2"/>
      <c r="AK205" s="2"/>
      <c r="AL205" s="2"/>
      <c r="AM205" s="2"/>
      <c r="AN205" s="2"/>
      <c r="AO205" s="2"/>
      <c r="AP205" s="2"/>
      <c r="AQ205" s="2"/>
      <c r="AR205" s="2"/>
      <c r="AS205" s="2"/>
      <c r="BC205" s="166" t="str">
        <f t="shared" si="196"/>
        <v>None</v>
      </c>
      <c r="BD205" s="157"/>
      <c r="BE205" s="166" t="e" cm="1">
        <f t="array" ref="BE205">IF(AT50="no inundation",0,_xlfn.XLOOKUP(AT50,Depths,_xlfn.XLOOKUP($G50,Structures,StructureDamages),,-1)+(AT50-MAX(IF(Depths&lt;AT50,Depths)))*(_xlfn.XLOOKUP(AT50,Depths,_xlfn.XLOOKUP($G50,Structures,StructureDamages),,1)-_xlfn.XLOOKUP(AT50,Depths,_xlfn.XLOOKUP($G50,Structures,StructureDamages),,-1))/(MIN(IF(Depths&gt;AT50,Depths))-MAX(IF(Depths&lt;AT50,Depths))))</f>
        <v>#N/A</v>
      </c>
      <c r="BF205" s="87" t="e" cm="1">
        <f t="array" ref="BF205">IF(AU50="no inundation",0,_xlfn.XLOOKUP(AU50,Depths,_xlfn.XLOOKUP($G50,Structures,StructureDamages),,-1)+(AU50-MAX(IF(Depths&lt;AU50,Depths)))*(_xlfn.XLOOKUP(AU50,Depths,_xlfn.XLOOKUP($G50,Structures,StructureDamages),,1)-_xlfn.XLOOKUP(AU50,Depths,_xlfn.XLOOKUP($G50,Structures,StructureDamages),,-1))/(MIN(IF(Depths&gt;AU50,Depths))-MAX(IF(Depths&lt;AU50,Depths))))</f>
        <v>#N/A</v>
      </c>
      <c r="BG205" s="87" t="e" cm="1">
        <f t="array" ref="BG205">IF(AV50="no inundation",0,_xlfn.XLOOKUP(AV50,Depths,_xlfn.XLOOKUP($G50,Structures,StructureDamages),,-1)+(AV50-MAX(IF(Depths&lt;AV50,Depths)))*(_xlfn.XLOOKUP(AV50,Depths,_xlfn.XLOOKUP($G50,Structures,StructureDamages),,1)-_xlfn.XLOOKUP(AV50,Depths,_xlfn.XLOOKUP($G50,Structures,StructureDamages),,-1))/(MIN(IF(Depths&gt;AV50,Depths))-MAX(IF(Depths&lt;AV50,Depths))))</f>
        <v>#N/A</v>
      </c>
      <c r="BH205" s="87" t="e" cm="1">
        <f t="array" ref="BH205">IF(AW50="no inundation",0,_xlfn.XLOOKUP(AW50,Depths,_xlfn.XLOOKUP($G50,Structures,StructureDamages),,-1)+(AW50-MAX(IF(Depths&lt;AW50,Depths)))*(_xlfn.XLOOKUP(AW50,Depths,_xlfn.XLOOKUP($G50,Structures,StructureDamages),,1)-_xlfn.XLOOKUP(AW50,Depths,_xlfn.XLOOKUP($G50,Structures,StructureDamages),,-1))/(MIN(IF(Depths&gt;AW50,Depths))-MAX(IF(Depths&lt;AW50,Depths))))</f>
        <v>#N/A</v>
      </c>
      <c r="BI205" s="87" t="e" cm="1">
        <f t="array" ref="BI205">IF(AX50="no inundation",0,_xlfn.XLOOKUP(AX50,Depths,_xlfn.XLOOKUP($G50,Structures,StructureDamages),,-1)+(AX50-MAX(IF(Depths&lt;AX50,Depths)))*(_xlfn.XLOOKUP(AX50,Depths,_xlfn.XLOOKUP($G50,Structures,StructureDamages),,1)-_xlfn.XLOOKUP(AX50,Depths,_xlfn.XLOOKUP($G50,Structures,StructureDamages),,-1))/(MIN(IF(Depths&gt;AX50,Depths))-MAX(IF(Depths&lt;AX50,Depths))))</f>
        <v>#N/A</v>
      </c>
      <c r="BJ205" s="87" t="e" cm="1">
        <f t="array" ref="BJ205">IF(AY50="no inundation",0,_xlfn.XLOOKUP(AY50,Depths,_xlfn.XLOOKUP($G50,Structures,StructureDamages),,-1)+(AY50-MAX(IF(Depths&lt;AY50,Depths)))*(_xlfn.XLOOKUP(AY50,Depths,_xlfn.XLOOKUP($G50,Structures,StructureDamages),,1)-_xlfn.XLOOKUP(AY50,Depths,_xlfn.XLOOKUP($G50,Structures,StructureDamages),,-1))/(MIN(IF(Depths&gt;AY50,Depths))-MAX(IF(Depths&lt;AY50,Depths))))</f>
        <v>#N/A</v>
      </c>
      <c r="BK205" s="87" t="e" cm="1">
        <f t="array" ref="BK205">IF(AZ50="no inundation",0,_xlfn.XLOOKUP(AZ50,Depths,_xlfn.XLOOKUP($G50,Structures,StructureDamages),,-1)+(AZ50-MAX(IF(Depths&lt;AZ50,Depths)))*(_xlfn.XLOOKUP(AZ50,Depths,_xlfn.XLOOKUP($G50,Structures,StructureDamages),,1)-_xlfn.XLOOKUP(AZ50,Depths,_xlfn.XLOOKUP($G50,Structures,StructureDamages),,-1))/(MIN(IF(Depths&gt;AZ50,Depths))-MAX(IF(Depths&lt;AZ50,Depths))))</f>
        <v>#N/A</v>
      </c>
      <c r="BL205" s="87" t="e" cm="1">
        <f t="array" ref="BL205">IF(BA50="no inundation",0,_xlfn.XLOOKUP(BA50,Depths,_xlfn.XLOOKUP($G50,Structures,StructureDamages),,-1)+(BA50-MAX(IF(Depths&lt;BA50,Depths)))*(_xlfn.XLOOKUP(BA50,Depths,_xlfn.XLOOKUP($G50,Structures,StructureDamages),,1)-_xlfn.XLOOKUP(BA50,Depths,_xlfn.XLOOKUP($G50,Structures,StructureDamages),,-1))/(MIN(IF(Depths&gt;BA50,Depths))-MAX(IF(Depths&lt;BA50,Depths))))</f>
        <v>#N/A</v>
      </c>
      <c r="BM205" s="87" t="e" cm="1">
        <f t="array" ref="BM205">IF(BB50="no inundation",0,_xlfn.XLOOKUP(BB50,Depths,_xlfn.XLOOKUP($G50,Structures,StructureDamages),,-1)+(BB50-MAX(IF(Depths&lt;BB50,Depths)))*(_xlfn.XLOOKUP(BB50,Depths,_xlfn.XLOOKUP($G50,Structures,StructureDamages),,1)-_xlfn.XLOOKUP(BB50,Depths,_xlfn.XLOOKUP($G50,Structures,StructureDamages),,-1))/(MIN(IF(Depths&gt;BB50,Depths))-MAX(IF(Depths&lt;BB50,Depths))))</f>
        <v>#N/A</v>
      </c>
      <c r="BN205" s="157" t="e" cm="1">
        <f t="array" ref="BN205">IF(BC50="no inundation",0,_xlfn.XLOOKUP(BC50,Depths,_xlfn.XLOOKUP($G50,Structures,StructureDamages),,-1)+(BC50-MAX(IF(Depths&lt;BC50,Depths)))*(_xlfn.XLOOKUP(BC50,Depths,_xlfn.XLOOKUP($G50,Structures,StructureDamages),,1)-_xlfn.XLOOKUP(BC50,Depths,_xlfn.XLOOKUP($G50,Structures,StructureDamages),,-1))/(MIN(IF(Depths&gt;BC50,Depths))-MAX(IF(Depths&lt;BC50,Depths))))</f>
        <v>#N/A</v>
      </c>
      <c r="BO205" s="167"/>
      <c r="BP205" s="166" t="e" cm="1">
        <f t="array" ref="BP205">IF(AT50="no inundation",0,_xlfn.XLOOKUP(AT50,Depths,_xlfn.XLOOKUP($G50,Structures,ContentDamages),,-1)+(AT50-MAX(IF(Depths&lt;AT50,Depths)))*(_xlfn.XLOOKUP(AT50,Depths,_xlfn.XLOOKUP($G50,Structures,ContentDamages),,1)-_xlfn.XLOOKUP(AT50,Depths,_xlfn.XLOOKUP($G50,Structures,ContentDamages),,-1))/(MIN(IF(Depths&gt;AT50,Depths))-MAX(IF(Depths&lt;AT50,Depths))))</f>
        <v>#N/A</v>
      </c>
      <c r="BQ205" s="87" t="e" cm="1">
        <f t="array" ref="BQ205">IF(AU50="no inundation",0,_xlfn.XLOOKUP(AU50,Depths,_xlfn.XLOOKUP($G50,Structures,ContentDamages),,-1)+(AU50-MAX(IF(Depths&lt;AU50,Depths)))*(_xlfn.XLOOKUP(AU50,Depths,_xlfn.XLOOKUP($G50,Structures,ContentDamages),,1)-_xlfn.XLOOKUP(AU50,Depths,_xlfn.XLOOKUP($G50,Structures,ContentDamages),,-1))/(MIN(IF(Depths&gt;AU50,Depths))-MAX(IF(Depths&lt;AU50,Depths))))</f>
        <v>#N/A</v>
      </c>
      <c r="BR205" s="87" t="e" cm="1">
        <f t="array" ref="BR205">IF(AV50="no inundation",0,_xlfn.XLOOKUP(AV50,Depths,_xlfn.XLOOKUP($G50,Structures,ContentDamages),,-1)+(AV50-MAX(IF(Depths&lt;AV50,Depths)))*(_xlfn.XLOOKUP(AV50,Depths,_xlfn.XLOOKUP($G50,Structures,ContentDamages),,1)-_xlfn.XLOOKUP(AV50,Depths,_xlfn.XLOOKUP($G50,Structures,ContentDamages),,-1))/(MIN(IF(Depths&gt;AV50,Depths))-MAX(IF(Depths&lt;AV50,Depths))))</f>
        <v>#N/A</v>
      </c>
      <c r="BS205" s="87" t="e" cm="1">
        <f t="array" ref="BS205">IF(AW50="no inundation",0,_xlfn.XLOOKUP(AW50,Depths,_xlfn.XLOOKUP($G50,Structures,ContentDamages),,-1)+(AW50-MAX(IF(Depths&lt;AW50,Depths)))*(_xlfn.XLOOKUP(AW50,Depths,_xlfn.XLOOKUP($G50,Structures,ContentDamages),,1)-_xlfn.XLOOKUP(AW50,Depths,_xlfn.XLOOKUP($G50,Structures,ContentDamages),,-1))/(MIN(IF(Depths&gt;AW50,Depths))-MAX(IF(Depths&lt;AW50,Depths))))</f>
        <v>#N/A</v>
      </c>
      <c r="BT205" s="87" t="e" cm="1">
        <f t="array" ref="BT205">IF(AX50="no inundation",0,_xlfn.XLOOKUP(AX50,Depths,_xlfn.XLOOKUP($G50,Structures,ContentDamages),,-1)+(AX50-MAX(IF(Depths&lt;AX50,Depths)))*(_xlfn.XLOOKUP(AX50,Depths,_xlfn.XLOOKUP($G50,Structures,ContentDamages),,1)-_xlfn.XLOOKUP(AX50,Depths,_xlfn.XLOOKUP($G50,Structures,ContentDamages),,-1))/(MIN(IF(Depths&gt;AX50,Depths))-MAX(IF(Depths&lt;AX50,Depths))))</f>
        <v>#N/A</v>
      </c>
      <c r="BU205" s="87" t="e" cm="1">
        <f t="array" ref="BU205">IF(AY50="no inundation",0,_xlfn.XLOOKUP(AY50,Depths,_xlfn.XLOOKUP($G50,Structures,ContentDamages),,-1)+(AY50-MAX(IF(Depths&lt;AY50,Depths)))*(_xlfn.XLOOKUP(AY50,Depths,_xlfn.XLOOKUP($G50,Structures,ContentDamages),,1)-_xlfn.XLOOKUP(AY50,Depths,_xlfn.XLOOKUP($G50,Structures,ContentDamages),,-1))/(MIN(IF(Depths&gt;AY50,Depths))-MAX(IF(Depths&lt;AY50,Depths))))</f>
        <v>#N/A</v>
      </c>
      <c r="BV205" s="87" t="e" cm="1">
        <f t="array" ref="BV205">IF(AZ50="no inundation",0,_xlfn.XLOOKUP(AZ50,Depths,_xlfn.XLOOKUP($G50,Structures,ContentDamages),,-1)+(AZ50-MAX(IF(Depths&lt;AZ50,Depths)))*(_xlfn.XLOOKUP(AZ50,Depths,_xlfn.XLOOKUP($G50,Structures,ContentDamages),,1)-_xlfn.XLOOKUP(AZ50,Depths,_xlfn.XLOOKUP($G50,Structures,ContentDamages),,-1))/(MIN(IF(Depths&gt;AZ50,Depths))-MAX(IF(Depths&lt;AZ50,Depths))))</f>
        <v>#N/A</v>
      </c>
      <c r="BW205" s="87" t="e" cm="1">
        <f t="array" ref="BW205">IF(BA50="no inundation",0,_xlfn.XLOOKUP(BA50,Depths,_xlfn.XLOOKUP($G50,Structures,ContentDamages),,-1)+(BA50-MAX(IF(Depths&lt;BA50,Depths)))*(_xlfn.XLOOKUP(BA50,Depths,_xlfn.XLOOKUP($G50,Structures,ContentDamages),,1)-_xlfn.XLOOKUP(BA50,Depths,_xlfn.XLOOKUP($G50,Structures,ContentDamages),,-1))/(MIN(IF(Depths&gt;BA50,Depths))-MAX(IF(Depths&lt;BA50,Depths))))</f>
        <v>#N/A</v>
      </c>
      <c r="BX205" s="87" t="e" cm="1">
        <f t="array" ref="BX205">IF(BB50="no inundation",0,_xlfn.XLOOKUP(BB50,Depths,_xlfn.XLOOKUP($G50,Structures,ContentDamages),,-1)+(BB50-MAX(IF(Depths&lt;BB50,Depths)))*(_xlfn.XLOOKUP(BB50,Depths,_xlfn.XLOOKUP($G50,Structures,ContentDamages),,1)-_xlfn.XLOOKUP(BB50,Depths,_xlfn.XLOOKUP($G50,Structures,ContentDamages),,-1))/(MIN(IF(Depths&gt;BB50,Depths))-MAX(IF(Depths&lt;BB50,Depths))))</f>
        <v>#N/A</v>
      </c>
      <c r="BY205" s="157" t="e" cm="1">
        <f t="array" ref="BY205">IF(BC50="no inundation",0,_xlfn.XLOOKUP(BC50,Depths,_xlfn.XLOOKUP($G50,Structures,ContentDamages),,-1)+(BC50-MAX(IF(Depths&lt;BC50,Depths)))*(_xlfn.XLOOKUP(BC50,Depths,_xlfn.XLOOKUP($G50,Structures,ContentDamages),,1)-_xlfn.XLOOKUP(BC50,Depths,_xlfn.XLOOKUP($G50,Structures,ContentDamages),,-1))/(MIN(IF(Depths&gt;BC50,Depths))-MAX(IF(Depths&lt;BC50,Depths))))</f>
        <v>#N/A</v>
      </c>
    </row>
    <row r="206" spans="21:77" x14ac:dyDescent="0.35">
      <c r="U206" s="2"/>
      <c r="W206" s="144"/>
      <c r="AI206" s="2"/>
      <c r="AJ206" s="2"/>
      <c r="AK206" s="2"/>
      <c r="AL206" s="2"/>
      <c r="AM206" s="2"/>
      <c r="AN206" s="2"/>
      <c r="AO206" s="2"/>
      <c r="AP206" s="2"/>
      <c r="AQ206" s="2"/>
      <c r="AR206" s="2"/>
      <c r="AS206" s="2"/>
      <c r="BC206" s="166" t="str">
        <f t="shared" si="196"/>
        <v>None</v>
      </c>
      <c r="BD206" s="157"/>
      <c r="BE206" s="166" t="e" cm="1">
        <f t="array" ref="BE206">IF(AT51="no inundation",0,_xlfn.XLOOKUP(AT51,Depths,_xlfn.XLOOKUP($G51,Structures,StructureDamages),,-1)+(AT51-MAX(IF(Depths&lt;AT51,Depths)))*(_xlfn.XLOOKUP(AT51,Depths,_xlfn.XLOOKUP($G51,Structures,StructureDamages),,1)-_xlfn.XLOOKUP(AT51,Depths,_xlfn.XLOOKUP($G51,Structures,StructureDamages),,-1))/(MIN(IF(Depths&gt;AT51,Depths))-MAX(IF(Depths&lt;AT51,Depths))))</f>
        <v>#N/A</v>
      </c>
      <c r="BF206" s="87" t="e" cm="1">
        <f t="array" ref="BF206">IF(AU51="no inundation",0,_xlfn.XLOOKUP(AU51,Depths,_xlfn.XLOOKUP($G51,Structures,StructureDamages),,-1)+(AU51-MAX(IF(Depths&lt;AU51,Depths)))*(_xlfn.XLOOKUP(AU51,Depths,_xlfn.XLOOKUP($G51,Structures,StructureDamages),,1)-_xlfn.XLOOKUP(AU51,Depths,_xlfn.XLOOKUP($G51,Structures,StructureDamages),,-1))/(MIN(IF(Depths&gt;AU51,Depths))-MAX(IF(Depths&lt;AU51,Depths))))</f>
        <v>#N/A</v>
      </c>
      <c r="BG206" s="87" t="e" cm="1">
        <f t="array" ref="BG206">IF(AV51="no inundation",0,_xlfn.XLOOKUP(AV51,Depths,_xlfn.XLOOKUP($G51,Structures,StructureDamages),,-1)+(AV51-MAX(IF(Depths&lt;AV51,Depths)))*(_xlfn.XLOOKUP(AV51,Depths,_xlfn.XLOOKUP($G51,Structures,StructureDamages),,1)-_xlfn.XLOOKUP(AV51,Depths,_xlfn.XLOOKUP($G51,Structures,StructureDamages),,-1))/(MIN(IF(Depths&gt;AV51,Depths))-MAX(IF(Depths&lt;AV51,Depths))))</f>
        <v>#N/A</v>
      </c>
      <c r="BH206" s="87" t="e" cm="1">
        <f t="array" ref="BH206">IF(AW51="no inundation",0,_xlfn.XLOOKUP(AW51,Depths,_xlfn.XLOOKUP($G51,Structures,StructureDamages),,-1)+(AW51-MAX(IF(Depths&lt;AW51,Depths)))*(_xlfn.XLOOKUP(AW51,Depths,_xlfn.XLOOKUP($G51,Structures,StructureDamages),,1)-_xlfn.XLOOKUP(AW51,Depths,_xlfn.XLOOKUP($G51,Structures,StructureDamages),,-1))/(MIN(IF(Depths&gt;AW51,Depths))-MAX(IF(Depths&lt;AW51,Depths))))</f>
        <v>#N/A</v>
      </c>
      <c r="BI206" s="87" t="e" cm="1">
        <f t="array" ref="BI206">IF(AX51="no inundation",0,_xlfn.XLOOKUP(AX51,Depths,_xlfn.XLOOKUP($G51,Structures,StructureDamages),,-1)+(AX51-MAX(IF(Depths&lt;AX51,Depths)))*(_xlfn.XLOOKUP(AX51,Depths,_xlfn.XLOOKUP($G51,Structures,StructureDamages),,1)-_xlfn.XLOOKUP(AX51,Depths,_xlfn.XLOOKUP($G51,Structures,StructureDamages),,-1))/(MIN(IF(Depths&gt;AX51,Depths))-MAX(IF(Depths&lt;AX51,Depths))))</f>
        <v>#N/A</v>
      </c>
      <c r="BJ206" s="87" t="e" cm="1">
        <f t="array" ref="BJ206">IF(AY51="no inundation",0,_xlfn.XLOOKUP(AY51,Depths,_xlfn.XLOOKUP($G51,Structures,StructureDamages),,-1)+(AY51-MAX(IF(Depths&lt;AY51,Depths)))*(_xlfn.XLOOKUP(AY51,Depths,_xlfn.XLOOKUP($G51,Structures,StructureDamages),,1)-_xlfn.XLOOKUP(AY51,Depths,_xlfn.XLOOKUP($G51,Structures,StructureDamages),,-1))/(MIN(IF(Depths&gt;AY51,Depths))-MAX(IF(Depths&lt;AY51,Depths))))</f>
        <v>#N/A</v>
      </c>
      <c r="BK206" s="87" t="e" cm="1">
        <f t="array" ref="BK206">IF(AZ51="no inundation",0,_xlfn.XLOOKUP(AZ51,Depths,_xlfn.XLOOKUP($G51,Structures,StructureDamages),,-1)+(AZ51-MAX(IF(Depths&lt;AZ51,Depths)))*(_xlfn.XLOOKUP(AZ51,Depths,_xlfn.XLOOKUP($G51,Structures,StructureDamages),,1)-_xlfn.XLOOKUP(AZ51,Depths,_xlfn.XLOOKUP($G51,Structures,StructureDamages),,-1))/(MIN(IF(Depths&gt;AZ51,Depths))-MAX(IF(Depths&lt;AZ51,Depths))))</f>
        <v>#N/A</v>
      </c>
      <c r="BL206" s="87" t="e" cm="1">
        <f t="array" ref="BL206">IF(BA51="no inundation",0,_xlfn.XLOOKUP(BA51,Depths,_xlfn.XLOOKUP($G51,Structures,StructureDamages),,-1)+(BA51-MAX(IF(Depths&lt;BA51,Depths)))*(_xlfn.XLOOKUP(BA51,Depths,_xlfn.XLOOKUP($G51,Structures,StructureDamages),,1)-_xlfn.XLOOKUP(BA51,Depths,_xlfn.XLOOKUP($G51,Structures,StructureDamages),,-1))/(MIN(IF(Depths&gt;BA51,Depths))-MAX(IF(Depths&lt;BA51,Depths))))</f>
        <v>#N/A</v>
      </c>
      <c r="BM206" s="87" t="e" cm="1">
        <f t="array" ref="BM206">IF(BB51="no inundation",0,_xlfn.XLOOKUP(BB51,Depths,_xlfn.XLOOKUP($G51,Structures,StructureDamages),,-1)+(BB51-MAX(IF(Depths&lt;BB51,Depths)))*(_xlfn.XLOOKUP(BB51,Depths,_xlfn.XLOOKUP($G51,Structures,StructureDamages),,1)-_xlfn.XLOOKUP(BB51,Depths,_xlfn.XLOOKUP($G51,Structures,StructureDamages),,-1))/(MIN(IF(Depths&gt;BB51,Depths))-MAX(IF(Depths&lt;BB51,Depths))))</f>
        <v>#N/A</v>
      </c>
      <c r="BN206" s="157" t="e" cm="1">
        <f t="array" ref="BN206">IF(BC51="no inundation",0,_xlfn.XLOOKUP(BC51,Depths,_xlfn.XLOOKUP($G51,Structures,StructureDamages),,-1)+(BC51-MAX(IF(Depths&lt;BC51,Depths)))*(_xlfn.XLOOKUP(BC51,Depths,_xlfn.XLOOKUP($G51,Structures,StructureDamages),,1)-_xlfn.XLOOKUP(BC51,Depths,_xlfn.XLOOKUP($G51,Structures,StructureDamages),,-1))/(MIN(IF(Depths&gt;BC51,Depths))-MAX(IF(Depths&lt;BC51,Depths))))</f>
        <v>#N/A</v>
      </c>
      <c r="BO206" s="167"/>
      <c r="BP206" s="166" t="e" cm="1">
        <f t="array" ref="BP206">IF(AT51="no inundation",0,_xlfn.XLOOKUP(AT51,Depths,_xlfn.XLOOKUP($G51,Structures,ContentDamages),,-1)+(AT51-MAX(IF(Depths&lt;AT51,Depths)))*(_xlfn.XLOOKUP(AT51,Depths,_xlfn.XLOOKUP($G51,Structures,ContentDamages),,1)-_xlfn.XLOOKUP(AT51,Depths,_xlfn.XLOOKUP($G51,Structures,ContentDamages),,-1))/(MIN(IF(Depths&gt;AT51,Depths))-MAX(IF(Depths&lt;AT51,Depths))))</f>
        <v>#N/A</v>
      </c>
      <c r="BQ206" s="87" t="e" cm="1">
        <f t="array" ref="BQ206">IF(AU51="no inundation",0,_xlfn.XLOOKUP(AU51,Depths,_xlfn.XLOOKUP($G51,Structures,ContentDamages),,-1)+(AU51-MAX(IF(Depths&lt;AU51,Depths)))*(_xlfn.XLOOKUP(AU51,Depths,_xlfn.XLOOKUP($G51,Structures,ContentDamages),,1)-_xlfn.XLOOKUP(AU51,Depths,_xlfn.XLOOKUP($G51,Structures,ContentDamages),,-1))/(MIN(IF(Depths&gt;AU51,Depths))-MAX(IF(Depths&lt;AU51,Depths))))</f>
        <v>#N/A</v>
      </c>
      <c r="BR206" s="87" t="e" cm="1">
        <f t="array" ref="BR206">IF(AV51="no inundation",0,_xlfn.XLOOKUP(AV51,Depths,_xlfn.XLOOKUP($G51,Structures,ContentDamages),,-1)+(AV51-MAX(IF(Depths&lt;AV51,Depths)))*(_xlfn.XLOOKUP(AV51,Depths,_xlfn.XLOOKUP($G51,Structures,ContentDamages),,1)-_xlfn.XLOOKUP(AV51,Depths,_xlfn.XLOOKUP($G51,Structures,ContentDamages),,-1))/(MIN(IF(Depths&gt;AV51,Depths))-MAX(IF(Depths&lt;AV51,Depths))))</f>
        <v>#N/A</v>
      </c>
      <c r="BS206" s="87" t="e" cm="1">
        <f t="array" ref="BS206">IF(AW51="no inundation",0,_xlfn.XLOOKUP(AW51,Depths,_xlfn.XLOOKUP($G51,Structures,ContentDamages),,-1)+(AW51-MAX(IF(Depths&lt;AW51,Depths)))*(_xlfn.XLOOKUP(AW51,Depths,_xlfn.XLOOKUP($G51,Structures,ContentDamages),,1)-_xlfn.XLOOKUP(AW51,Depths,_xlfn.XLOOKUP($G51,Structures,ContentDamages),,-1))/(MIN(IF(Depths&gt;AW51,Depths))-MAX(IF(Depths&lt;AW51,Depths))))</f>
        <v>#N/A</v>
      </c>
      <c r="BT206" s="87" t="e" cm="1">
        <f t="array" ref="BT206">IF(AX51="no inundation",0,_xlfn.XLOOKUP(AX51,Depths,_xlfn.XLOOKUP($G51,Structures,ContentDamages),,-1)+(AX51-MAX(IF(Depths&lt;AX51,Depths)))*(_xlfn.XLOOKUP(AX51,Depths,_xlfn.XLOOKUP($G51,Structures,ContentDamages),,1)-_xlfn.XLOOKUP(AX51,Depths,_xlfn.XLOOKUP($G51,Structures,ContentDamages),,-1))/(MIN(IF(Depths&gt;AX51,Depths))-MAX(IF(Depths&lt;AX51,Depths))))</f>
        <v>#N/A</v>
      </c>
      <c r="BU206" s="87" t="e" cm="1">
        <f t="array" ref="BU206">IF(AY51="no inundation",0,_xlfn.XLOOKUP(AY51,Depths,_xlfn.XLOOKUP($G51,Structures,ContentDamages),,-1)+(AY51-MAX(IF(Depths&lt;AY51,Depths)))*(_xlfn.XLOOKUP(AY51,Depths,_xlfn.XLOOKUP($G51,Structures,ContentDamages),,1)-_xlfn.XLOOKUP(AY51,Depths,_xlfn.XLOOKUP($G51,Structures,ContentDamages),,-1))/(MIN(IF(Depths&gt;AY51,Depths))-MAX(IF(Depths&lt;AY51,Depths))))</f>
        <v>#N/A</v>
      </c>
      <c r="BV206" s="87" t="e" cm="1">
        <f t="array" ref="BV206">IF(AZ51="no inundation",0,_xlfn.XLOOKUP(AZ51,Depths,_xlfn.XLOOKUP($G51,Structures,ContentDamages),,-1)+(AZ51-MAX(IF(Depths&lt;AZ51,Depths)))*(_xlfn.XLOOKUP(AZ51,Depths,_xlfn.XLOOKUP($G51,Structures,ContentDamages),,1)-_xlfn.XLOOKUP(AZ51,Depths,_xlfn.XLOOKUP($G51,Structures,ContentDamages),,-1))/(MIN(IF(Depths&gt;AZ51,Depths))-MAX(IF(Depths&lt;AZ51,Depths))))</f>
        <v>#N/A</v>
      </c>
      <c r="BW206" s="87" t="e" cm="1">
        <f t="array" ref="BW206">IF(BA51="no inundation",0,_xlfn.XLOOKUP(BA51,Depths,_xlfn.XLOOKUP($G51,Structures,ContentDamages),,-1)+(BA51-MAX(IF(Depths&lt;BA51,Depths)))*(_xlfn.XLOOKUP(BA51,Depths,_xlfn.XLOOKUP($G51,Structures,ContentDamages),,1)-_xlfn.XLOOKUP(BA51,Depths,_xlfn.XLOOKUP($G51,Structures,ContentDamages),,-1))/(MIN(IF(Depths&gt;BA51,Depths))-MAX(IF(Depths&lt;BA51,Depths))))</f>
        <v>#N/A</v>
      </c>
      <c r="BX206" s="87" t="e" cm="1">
        <f t="array" ref="BX206">IF(BB51="no inundation",0,_xlfn.XLOOKUP(BB51,Depths,_xlfn.XLOOKUP($G51,Structures,ContentDamages),,-1)+(BB51-MAX(IF(Depths&lt;BB51,Depths)))*(_xlfn.XLOOKUP(BB51,Depths,_xlfn.XLOOKUP($G51,Structures,ContentDamages),,1)-_xlfn.XLOOKUP(BB51,Depths,_xlfn.XLOOKUP($G51,Structures,ContentDamages),,-1))/(MIN(IF(Depths&gt;BB51,Depths))-MAX(IF(Depths&lt;BB51,Depths))))</f>
        <v>#N/A</v>
      </c>
      <c r="BY206" s="157" t="e" cm="1">
        <f t="array" ref="BY206">IF(BC51="no inundation",0,_xlfn.XLOOKUP(BC51,Depths,_xlfn.XLOOKUP($G51,Structures,ContentDamages),,-1)+(BC51-MAX(IF(Depths&lt;BC51,Depths)))*(_xlfn.XLOOKUP(BC51,Depths,_xlfn.XLOOKUP($G51,Structures,ContentDamages),,1)-_xlfn.XLOOKUP(BC51,Depths,_xlfn.XLOOKUP($G51,Structures,ContentDamages),,-1))/(MIN(IF(Depths&gt;BC51,Depths))-MAX(IF(Depths&lt;BC51,Depths))))</f>
        <v>#N/A</v>
      </c>
    </row>
    <row r="207" spans="21:77" x14ac:dyDescent="0.35">
      <c r="U207" s="2"/>
      <c r="W207" s="144"/>
      <c r="AI207" s="2"/>
      <c r="AJ207" s="2"/>
      <c r="AK207" s="2"/>
      <c r="AL207" s="2"/>
      <c r="AM207" s="2"/>
      <c r="AN207" s="2"/>
      <c r="AO207" s="2"/>
      <c r="AP207" s="2"/>
      <c r="AQ207" s="2"/>
      <c r="AR207" s="2"/>
      <c r="AS207" s="2"/>
      <c r="BC207" s="166" t="str">
        <f t="shared" si="196"/>
        <v>None</v>
      </c>
      <c r="BD207" s="157"/>
      <c r="BE207" s="166" t="e" cm="1">
        <f t="array" ref="BE207">IF(AT52="no inundation",0,_xlfn.XLOOKUP(AT52,Depths,_xlfn.XLOOKUP($G52,Structures,StructureDamages),,-1)+(AT52-MAX(IF(Depths&lt;AT52,Depths)))*(_xlfn.XLOOKUP(AT52,Depths,_xlfn.XLOOKUP($G52,Structures,StructureDamages),,1)-_xlfn.XLOOKUP(AT52,Depths,_xlfn.XLOOKUP($G52,Structures,StructureDamages),,-1))/(MIN(IF(Depths&gt;AT52,Depths))-MAX(IF(Depths&lt;AT52,Depths))))</f>
        <v>#N/A</v>
      </c>
      <c r="BF207" s="87" t="e" cm="1">
        <f t="array" ref="BF207">IF(AU52="no inundation",0,_xlfn.XLOOKUP(AU52,Depths,_xlfn.XLOOKUP($G52,Structures,StructureDamages),,-1)+(AU52-MAX(IF(Depths&lt;AU52,Depths)))*(_xlfn.XLOOKUP(AU52,Depths,_xlfn.XLOOKUP($G52,Structures,StructureDamages),,1)-_xlfn.XLOOKUP(AU52,Depths,_xlfn.XLOOKUP($G52,Structures,StructureDamages),,-1))/(MIN(IF(Depths&gt;AU52,Depths))-MAX(IF(Depths&lt;AU52,Depths))))</f>
        <v>#N/A</v>
      </c>
      <c r="BG207" s="87" t="e" cm="1">
        <f t="array" ref="BG207">IF(AV52="no inundation",0,_xlfn.XLOOKUP(AV52,Depths,_xlfn.XLOOKUP($G52,Structures,StructureDamages),,-1)+(AV52-MAX(IF(Depths&lt;AV52,Depths)))*(_xlfn.XLOOKUP(AV52,Depths,_xlfn.XLOOKUP($G52,Structures,StructureDamages),,1)-_xlfn.XLOOKUP(AV52,Depths,_xlfn.XLOOKUP($G52,Structures,StructureDamages),,-1))/(MIN(IF(Depths&gt;AV52,Depths))-MAX(IF(Depths&lt;AV52,Depths))))</f>
        <v>#N/A</v>
      </c>
      <c r="BH207" s="87" t="e" cm="1">
        <f t="array" ref="BH207">IF(AW52="no inundation",0,_xlfn.XLOOKUP(AW52,Depths,_xlfn.XLOOKUP($G52,Structures,StructureDamages),,-1)+(AW52-MAX(IF(Depths&lt;AW52,Depths)))*(_xlfn.XLOOKUP(AW52,Depths,_xlfn.XLOOKUP($G52,Structures,StructureDamages),,1)-_xlfn.XLOOKUP(AW52,Depths,_xlfn.XLOOKUP($G52,Structures,StructureDamages),,-1))/(MIN(IF(Depths&gt;AW52,Depths))-MAX(IF(Depths&lt;AW52,Depths))))</f>
        <v>#N/A</v>
      </c>
      <c r="BI207" s="87" t="e" cm="1">
        <f t="array" ref="BI207">IF(AX52="no inundation",0,_xlfn.XLOOKUP(AX52,Depths,_xlfn.XLOOKUP($G52,Structures,StructureDamages),,-1)+(AX52-MAX(IF(Depths&lt;AX52,Depths)))*(_xlfn.XLOOKUP(AX52,Depths,_xlfn.XLOOKUP($G52,Structures,StructureDamages),,1)-_xlfn.XLOOKUP(AX52,Depths,_xlfn.XLOOKUP($G52,Structures,StructureDamages),,-1))/(MIN(IF(Depths&gt;AX52,Depths))-MAX(IF(Depths&lt;AX52,Depths))))</f>
        <v>#N/A</v>
      </c>
      <c r="BJ207" s="87" t="e" cm="1">
        <f t="array" ref="BJ207">IF(AY52="no inundation",0,_xlfn.XLOOKUP(AY52,Depths,_xlfn.XLOOKUP($G52,Structures,StructureDamages),,-1)+(AY52-MAX(IF(Depths&lt;AY52,Depths)))*(_xlfn.XLOOKUP(AY52,Depths,_xlfn.XLOOKUP($G52,Structures,StructureDamages),,1)-_xlfn.XLOOKUP(AY52,Depths,_xlfn.XLOOKUP($G52,Structures,StructureDamages),,-1))/(MIN(IF(Depths&gt;AY52,Depths))-MAX(IF(Depths&lt;AY52,Depths))))</f>
        <v>#N/A</v>
      </c>
      <c r="BK207" s="87" t="e" cm="1">
        <f t="array" ref="BK207">IF(AZ52="no inundation",0,_xlfn.XLOOKUP(AZ52,Depths,_xlfn.XLOOKUP($G52,Structures,StructureDamages),,-1)+(AZ52-MAX(IF(Depths&lt;AZ52,Depths)))*(_xlfn.XLOOKUP(AZ52,Depths,_xlfn.XLOOKUP($G52,Structures,StructureDamages),,1)-_xlfn.XLOOKUP(AZ52,Depths,_xlfn.XLOOKUP($G52,Structures,StructureDamages),,-1))/(MIN(IF(Depths&gt;AZ52,Depths))-MAX(IF(Depths&lt;AZ52,Depths))))</f>
        <v>#N/A</v>
      </c>
      <c r="BL207" s="87" t="e" cm="1">
        <f t="array" ref="BL207">IF(BA52="no inundation",0,_xlfn.XLOOKUP(BA52,Depths,_xlfn.XLOOKUP($G52,Structures,StructureDamages),,-1)+(BA52-MAX(IF(Depths&lt;BA52,Depths)))*(_xlfn.XLOOKUP(BA52,Depths,_xlfn.XLOOKUP($G52,Structures,StructureDamages),,1)-_xlfn.XLOOKUP(BA52,Depths,_xlfn.XLOOKUP($G52,Structures,StructureDamages),,-1))/(MIN(IF(Depths&gt;BA52,Depths))-MAX(IF(Depths&lt;BA52,Depths))))</f>
        <v>#N/A</v>
      </c>
      <c r="BM207" s="87" t="e" cm="1">
        <f t="array" ref="BM207">IF(BB52="no inundation",0,_xlfn.XLOOKUP(BB52,Depths,_xlfn.XLOOKUP($G52,Structures,StructureDamages),,-1)+(BB52-MAX(IF(Depths&lt;BB52,Depths)))*(_xlfn.XLOOKUP(BB52,Depths,_xlfn.XLOOKUP($G52,Structures,StructureDamages),,1)-_xlfn.XLOOKUP(BB52,Depths,_xlfn.XLOOKUP($G52,Structures,StructureDamages),,-1))/(MIN(IF(Depths&gt;BB52,Depths))-MAX(IF(Depths&lt;BB52,Depths))))</f>
        <v>#N/A</v>
      </c>
      <c r="BN207" s="157" t="e" cm="1">
        <f t="array" ref="BN207">IF(BC52="no inundation",0,_xlfn.XLOOKUP(BC52,Depths,_xlfn.XLOOKUP($G52,Structures,StructureDamages),,-1)+(BC52-MAX(IF(Depths&lt;BC52,Depths)))*(_xlfn.XLOOKUP(BC52,Depths,_xlfn.XLOOKUP($G52,Structures,StructureDamages),,1)-_xlfn.XLOOKUP(BC52,Depths,_xlfn.XLOOKUP($G52,Structures,StructureDamages),,-1))/(MIN(IF(Depths&gt;BC52,Depths))-MAX(IF(Depths&lt;BC52,Depths))))</f>
        <v>#N/A</v>
      </c>
      <c r="BO207" s="167"/>
      <c r="BP207" s="166" t="e" cm="1">
        <f t="array" ref="BP207">IF(AT52="no inundation",0,_xlfn.XLOOKUP(AT52,Depths,_xlfn.XLOOKUP($G52,Structures,ContentDamages),,-1)+(AT52-MAX(IF(Depths&lt;AT52,Depths)))*(_xlfn.XLOOKUP(AT52,Depths,_xlfn.XLOOKUP($G52,Structures,ContentDamages),,1)-_xlfn.XLOOKUP(AT52,Depths,_xlfn.XLOOKUP($G52,Structures,ContentDamages),,-1))/(MIN(IF(Depths&gt;AT52,Depths))-MAX(IF(Depths&lt;AT52,Depths))))</f>
        <v>#N/A</v>
      </c>
      <c r="BQ207" s="87" t="e" cm="1">
        <f t="array" ref="BQ207">IF(AU52="no inundation",0,_xlfn.XLOOKUP(AU52,Depths,_xlfn.XLOOKUP($G52,Structures,ContentDamages),,-1)+(AU52-MAX(IF(Depths&lt;AU52,Depths)))*(_xlfn.XLOOKUP(AU52,Depths,_xlfn.XLOOKUP($G52,Structures,ContentDamages),,1)-_xlfn.XLOOKUP(AU52,Depths,_xlfn.XLOOKUP($G52,Structures,ContentDamages),,-1))/(MIN(IF(Depths&gt;AU52,Depths))-MAX(IF(Depths&lt;AU52,Depths))))</f>
        <v>#N/A</v>
      </c>
      <c r="BR207" s="87" t="e" cm="1">
        <f t="array" ref="BR207">IF(AV52="no inundation",0,_xlfn.XLOOKUP(AV52,Depths,_xlfn.XLOOKUP($G52,Structures,ContentDamages),,-1)+(AV52-MAX(IF(Depths&lt;AV52,Depths)))*(_xlfn.XLOOKUP(AV52,Depths,_xlfn.XLOOKUP($G52,Structures,ContentDamages),,1)-_xlfn.XLOOKUP(AV52,Depths,_xlfn.XLOOKUP($G52,Structures,ContentDamages),,-1))/(MIN(IF(Depths&gt;AV52,Depths))-MAX(IF(Depths&lt;AV52,Depths))))</f>
        <v>#N/A</v>
      </c>
      <c r="BS207" s="87" t="e" cm="1">
        <f t="array" ref="BS207">IF(AW52="no inundation",0,_xlfn.XLOOKUP(AW52,Depths,_xlfn.XLOOKUP($G52,Structures,ContentDamages),,-1)+(AW52-MAX(IF(Depths&lt;AW52,Depths)))*(_xlfn.XLOOKUP(AW52,Depths,_xlfn.XLOOKUP($G52,Structures,ContentDamages),,1)-_xlfn.XLOOKUP(AW52,Depths,_xlfn.XLOOKUP($G52,Structures,ContentDamages),,-1))/(MIN(IF(Depths&gt;AW52,Depths))-MAX(IF(Depths&lt;AW52,Depths))))</f>
        <v>#N/A</v>
      </c>
      <c r="BT207" s="87" t="e" cm="1">
        <f t="array" ref="BT207">IF(AX52="no inundation",0,_xlfn.XLOOKUP(AX52,Depths,_xlfn.XLOOKUP($G52,Structures,ContentDamages),,-1)+(AX52-MAX(IF(Depths&lt;AX52,Depths)))*(_xlfn.XLOOKUP(AX52,Depths,_xlfn.XLOOKUP($G52,Structures,ContentDamages),,1)-_xlfn.XLOOKUP(AX52,Depths,_xlfn.XLOOKUP($G52,Structures,ContentDamages),,-1))/(MIN(IF(Depths&gt;AX52,Depths))-MAX(IF(Depths&lt;AX52,Depths))))</f>
        <v>#N/A</v>
      </c>
      <c r="BU207" s="87" t="e" cm="1">
        <f t="array" ref="BU207">IF(AY52="no inundation",0,_xlfn.XLOOKUP(AY52,Depths,_xlfn.XLOOKUP($G52,Structures,ContentDamages),,-1)+(AY52-MAX(IF(Depths&lt;AY52,Depths)))*(_xlfn.XLOOKUP(AY52,Depths,_xlfn.XLOOKUP($G52,Structures,ContentDamages),,1)-_xlfn.XLOOKUP(AY52,Depths,_xlfn.XLOOKUP($G52,Structures,ContentDamages),,-1))/(MIN(IF(Depths&gt;AY52,Depths))-MAX(IF(Depths&lt;AY52,Depths))))</f>
        <v>#N/A</v>
      </c>
      <c r="BV207" s="87" t="e" cm="1">
        <f t="array" ref="BV207">IF(AZ52="no inundation",0,_xlfn.XLOOKUP(AZ52,Depths,_xlfn.XLOOKUP($G52,Structures,ContentDamages),,-1)+(AZ52-MAX(IF(Depths&lt;AZ52,Depths)))*(_xlfn.XLOOKUP(AZ52,Depths,_xlfn.XLOOKUP($G52,Structures,ContentDamages),,1)-_xlfn.XLOOKUP(AZ52,Depths,_xlfn.XLOOKUP($G52,Structures,ContentDamages),,-1))/(MIN(IF(Depths&gt;AZ52,Depths))-MAX(IF(Depths&lt;AZ52,Depths))))</f>
        <v>#N/A</v>
      </c>
      <c r="BW207" s="87" t="e" cm="1">
        <f t="array" ref="BW207">IF(BA52="no inundation",0,_xlfn.XLOOKUP(BA52,Depths,_xlfn.XLOOKUP($G52,Structures,ContentDamages),,-1)+(BA52-MAX(IF(Depths&lt;BA52,Depths)))*(_xlfn.XLOOKUP(BA52,Depths,_xlfn.XLOOKUP($G52,Structures,ContentDamages),,1)-_xlfn.XLOOKUP(BA52,Depths,_xlfn.XLOOKUP($G52,Structures,ContentDamages),,-1))/(MIN(IF(Depths&gt;BA52,Depths))-MAX(IF(Depths&lt;BA52,Depths))))</f>
        <v>#N/A</v>
      </c>
      <c r="BX207" s="87" t="e" cm="1">
        <f t="array" ref="BX207">IF(BB52="no inundation",0,_xlfn.XLOOKUP(BB52,Depths,_xlfn.XLOOKUP($G52,Structures,ContentDamages),,-1)+(BB52-MAX(IF(Depths&lt;BB52,Depths)))*(_xlfn.XLOOKUP(BB52,Depths,_xlfn.XLOOKUP($G52,Structures,ContentDamages),,1)-_xlfn.XLOOKUP(BB52,Depths,_xlfn.XLOOKUP($G52,Structures,ContentDamages),,-1))/(MIN(IF(Depths&gt;BB52,Depths))-MAX(IF(Depths&lt;BB52,Depths))))</f>
        <v>#N/A</v>
      </c>
      <c r="BY207" s="157" t="e" cm="1">
        <f t="array" ref="BY207">IF(BC52="no inundation",0,_xlfn.XLOOKUP(BC52,Depths,_xlfn.XLOOKUP($G52,Structures,ContentDamages),,-1)+(BC52-MAX(IF(Depths&lt;BC52,Depths)))*(_xlfn.XLOOKUP(BC52,Depths,_xlfn.XLOOKUP($G52,Structures,ContentDamages),,1)-_xlfn.XLOOKUP(BC52,Depths,_xlfn.XLOOKUP($G52,Structures,ContentDamages),,-1))/(MIN(IF(Depths&gt;BC52,Depths))-MAX(IF(Depths&lt;BC52,Depths))))</f>
        <v>#N/A</v>
      </c>
    </row>
    <row r="208" spans="21:77" x14ac:dyDescent="0.35">
      <c r="U208" s="2"/>
      <c r="W208" s="144"/>
      <c r="AI208" s="2"/>
      <c r="AJ208" s="2"/>
      <c r="AK208" s="2"/>
      <c r="AL208" s="2"/>
      <c r="AM208" s="2"/>
      <c r="AN208" s="2"/>
      <c r="AO208" s="2"/>
      <c r="AP208" s="2"/>
      <c r="AQ208" s="2"/>
      <c r="AR208" s="2"/>
      <c r="AS208" s="2"/>
      <c r="BC208" s="166" t="str">
        <f t="shared" si="196"/>
        <v>None</v>
      </c>
      <c r="BD208" s="157"/>
      <c r="BE208" s="166" t="e" cm="1">
        <f t="array" ref="BE208">IF(AT53="no inundation",0,_xlfn.XLOOKUP(AT53,Depths,_xlfn.XLOOKUP($G53,Structures,StructureDamages),,-1)+(AT53-MAX(IF(Depths&lt;AT53,Depths)))*(_xlfn.XLOOKUP(AT53,Depths,_xlfn.XLOOKUP($G53,Structures,StructureDamages),,1)-_xlfn.XLOOKUP(AT53,Depths,_xlfn.XLOOKUP($G53,Structures,StructureDamages),,-1))/(MIN(IF(Depths&gt;AT53,Depths))-MAX(IF(Depths&lt;AT53,Depths))))</f>
        <v>#N/A</v>
      </c>
      <c r="BF208" s="87" t="e" cm="1">
        <f t="array" ref="BF208">IF(AU53="no inundation",0,_xlfn.XLOOKUP(AU53,Depths,_xlfn.XLOOKUP($G53,Structures,StructureDamages),,-1)+(AU53-MAX(IF(Depths&lt;AU53,Depths)))*(_xlfn.XLOOKUP(AU53,Depths,_xlfn.XLOOKUP($G53,Structures,StructureDamages),,1)-_xlfn.XLOOKUP(AU53,Depths,_xlfn.XLOOKUP($G53,Structures,StructureDamages),,-1))/(MIN(IF(Depths&gt;AU53,Depths))-MAX(IF(Depths&lt;AU53,Depths))))</f>
        <v>#N/A</v>
      </c>
      <c r="BG208" s="87" t="e" cm="1">
        <f t="array" ref="BG208">IF(AV53="no inundation",0,_xlfn.XLOOKUP(AV53,Depths,_xlfn.XLOOKUP($G53,Structures,StructureDamages),,-1)+(AV53-MAX(IF(Depths&lt;AV53,Depths)))*(_xlfn.XLOOKUP(AV53,Depths,_xlfn.XLOOKUP($G53,Structures,StructureDamages),,1)-_xlfn.XLOOKUP(AV53,Depths,_xlfn.XLOOKUP($G53,Structures,StructureDamages),,-1))/(MIN(IF(Depths&gt;AV53,Depths))-MAX(IF(Depths&lt;AV53,Depths))))</f>
        <v>#N/A</v>
      </c>
      <c r="BH208" s="87" t="e" cm="1">
        <f t="array" ref="BH208">IF(AW53="no inundation",0,_xlfn.XLOOKUP(AW53,Depths,_xlfn.XLOOKUP($G53,Structures,StructureDamages),,-1)+(AW53-MAX(IF(Depths&lt;AW53,Depths)))*(_xlfn.XLOOKUP(AW53,Depths,_xlfn.XLOOKUP($G53,Structures,StructureDamages),,1)-_xlfn.XLOOKUP(AW53,Depths,_xlfn.XLOOKUP($G53,Structures,StructureDamages),,-1))/(MIN(IF(Depths&gt;AW53,Depths))-MAX(IF(Depths&lt;AW53,Depths))))</f>
        <v>#N/A</v>
      </c>
      <c r="BI208" s="87" t="e" cm="1">
        <f t="array" ref="BI208">IF(AX53="no inundation",0,_xlfn.XLOOKUP(AX53,Depths,_xlfn.XLOOKUP($G53,Structures,StructureDamages),,-1)+(AX53-MAX(IF(Depths&lt;AX53,Depths)))*(_xlfn.XLOOKUP(AX53,Depths,_xlfn.XLOOKUP($G53,Structures,StructureDamages),,1)-_xlfn.XLOOKUP(AX53,Depths,_xlfn.XLOOKUP($G53,Structures,StructureDamages),,-1))/(MIN(IF(Depths&gt;AX53,Depths))-MAX(IF(Depths&lt;AX53,Depths))))</f>
        <v>#N/A</v>
      </c>
      <c r="BJ208" s="87" t="e" cm="1">
        <f t="array" ref="BJ208">IF(AY53="no inundation",0,_xlfn.XLOOKUP(AY53,Depths,_xlfn.XLOOKUP($G53,Structures,StructureDamages),,-1)+(AY53-MAX(IF(Depths&lt;AY53,Depths)))*(_xlfn.XLOOKUP(AY53,Depths,_xlfn.XLOOKUP($G53,Structures,StructureDamages),,1)-_xlfn.XLOOKUP(AY53,Depths,_xlfn.XLOOKUP($G53,Structures,StructureDamages),,-1))/(MIN(IF(Depths&gt;AY53,Depths))-MAX(IF(Depths&lt;AY53,Depths))))</f>
        <v>#N/A</v>
      </c>
      <c r="BK208" s="87" t="e" cm="1">
        <f t="array" ref="BK208">IF(AZ53="no inundation",0,_xlfn.XLOOKUP(AZ53,Depths,_xlfn.XLOOKUP($G53,Structures,StructureDamages),,-1)+(AZ53-MAX(IF(Depths&lt;AZ53,Depths)))*(_xlfn.XLOOKUP(AZ53,Depths,_xlfn.XLOOKUP($G53,Structures,StructureDamages),,1)-_xlfn.XLOOKUP(AZ53,Depths,_xlfn.XLOOKUP($G53,Structures,StructureDamages),,-1))/(MIN(IF(Depths&gt;AZ53,Depths))-MAX(IF(Depths&lt;AZ53,Depths))))</f>
        <v>#N/A</v>
      </c>
      <c r="BL208" s="87" t="e" cm="1">
        <f t="array" ref="BL208">IF(BA53="no inundation",0,_xlfn.XLOOKUP(BA53,Depths,_xlfn.XLOOKUP($G53,Structures,StructureDamages),,-1)+(BA53-MAX(IF(Depths&lt;BA53,Depths)))*(_xlfn.XLOOKUP(BA53,Depths,_xlfn.XLOOKUP($G53,Structures,StructureDamages),,1)-_xlfn.XLOOKUP(BA53,Depths,_xlfn.XLOOKUP($G53,Structures,StructureDamages),,-1))/(MIN(IF(Depths&gt;BA53,Depths))-MAX(IF(Depths&lt;BA53,Depths))))</f>
        <v>#N/A</v>
      </c>
      <c r="BM208" s="87" t="e" cm="1">
        <f t="array" ref="BM208">IF(BB53="no inundation",0,_xlfn.XLOOKUP(BB53,Depths,_xlfn.XLOOKUP($G53,Structures,StructureDamages),,-1)+(BB53-MAX(IF(Depths&lt;BB53,Depths)))*(_xlfn.XLOOKUP(BB53,Depths,_xlfn.XLOOKUP($G53,Structures,StructureDamages),,1)-_xlfn.XLOOKUP(BB53,Depths,_xlfn.XLOOKUP($G53,Structures,StructureDamages),,-1))/(MIN(IF(Depths&gt;BB53,Depths))-MAX(IF(Depths&lt;BB53,Depths))))</f>
        <v>#N/A</v>
      </c>
      <c r="BN208" s="157" t="e" cm="1">
        <f t="array" ref="BN208">IF(BC53="no inundation",0,_xlfn.XLOOKUP(BC53,Depths,_xlfn.XLOOKUP($G53,Structures,StructureDamages),,-1)+(BC53-MAX(IF(Depths&lt;BC53,Depths)))*(_xlfn.XLOOKUP(BC53,Depths,_xlfn.XLOOKUP($G53,Structures,StructureDamages),,1)-_xlfn.XLOOKUP(BC53,Depths,_xlfn.XLOOKUP($G53,Structures,StructureDamages),,-1))/(MIN(IF(Depths&gt;BC53,Depths))-MAX(IF(Depths&lt;BC53,Depths))))</f>
        <v>#N/A</v>
      </c>
      <c r="BO208" s="167"/>
      <c r="BP208" s="166" t="e" cm="1">
        <f t="array" ref="BP208">IF(AT53="no inundation",0,_xlfn.XLOOKUP(AT53,Depths,_xlfn.XLOOKUP($G53,Structures,ContentDamages),,-1)+(AT53-MAX(IF(Depths&lt;AT53,Depths)))*(_xlfn.XLOOKUP(AT53,Depths,_xlfn.XLOOKUP($G53,Structures,ContentDamages),,1)-_xlfn.XLOOKUP(AT53,Depths,_xlfn.XLOOKUP($G53,Structures,ContentDamages),,-1))/(MIN(IF(Depths&gt;AT53,Depths))-MAX(IF(Depths&lt;AT53,Depths))))</f>
        <v>#N/A</v>
      </c>
      <c r="BQ208" s="87" t="e" cm="1">
        <f t="array" ref="BQ208">IF(AU53="no inundation",0,_xlfn.XLOOKUP(AU53,Depths,_xlfn.XLOOKUP($G53,Structures,ContentDamages),,-1)+(AU53-MAX(IF(Depths&lt;AU53,Depths)))*(_xlfn.XLOOKUP(AU53,Depths,_xlfn.XLOOKUP($G53,Structures,ContentDamages),,1)-_xlfn.XLOOKUP(AU53,Depths,_xlfn.XLOOKUP($G53,Structures,ContentDamages),,-1))/(MIN(IF(Depths&gt;AU53,Depths))-MAX(IF(Depths&lt;AU53,Depths))))</f>
        <v>#N/A</v>
      </c>
      <c r="BR208" s="87" t="e" cm="1">
        <f t="array" ref="BR208">IF(AV53="no inundation",0,_xlfn.XLOOKUP(AV53,Depths,_xlfn.XLOOKUP($G53,Structures,ContentDamages),,-1)+(AV53-MAX(IF(Depths&lt;AV53,Depths)))*(_xlfn.XLOOKUP(AV53,Depths,_xlfn.XLOOKUP($G53,Structures,ContentDamages),,1)-_xlfn.XLOOKUP(AV53,Depths,_xlfn.XLOOKUP($G53,Structures,ContentDamages),,-1))/(MIN(IF(Depths&gt;AV53,Depths))-MAX(IF(Depths&lt;AV53,Depths))))</f>
        <v>#N/A</v>
      </c>
      <c r="BS208" s="87" t="e" cm="1">
        <f t="array" ref="BS208">IF(AW53="no inundation",0,_xlfn.XLOOKUP(AW53,Depths,_xlfn.XLOOKUP($G53,Structures,ContentDamages),,-1)+(AW53-MAX(IF(Depths&lt;AW53,Depths)))*(_xlfn.XLOOKUP(AW53,Depths,_xlfn.XLOOKUP($G53,Structures,ContentDamages),,1)-_xlfn.XLOOKUP(AW53,Depths,_xlfn.XLOOKUP($G53,Structures,ContentDamages),,-1))/(MIN(IF(Depths&gt;AW53,Depths))-MAX(IF(Depths&lt;AW53,Depths))))</f>
        <v>#N/A</v>
      </c>
      <c r="BT208" s="87" t="e" cm="1">
        <f t="array" ref="BT208">IF(AX53="no inundation",0,_xlfn.XLOOKUP(AX53,Depths,_xlfn.XLOOKUP($G53,Structures,ContentDamages),,-1)+(AX53-MAX(IF(Depths&lt;AX53,Depths)))*(_xlfn.XLOOKUP(AX53,Depths,_xlfn.XLOOKUP($G53,Structures,ContentDamages),,1)-_xlfn.XLOOKUP(AX53,Depths,_xlfn.XLOOKUP($G53,Structures,ContentDamages),,-1))/(MIN(IF(Depths&gt;AX53,Depths))-MAX(IF(Depths&lt;AX53,Depths))))</f>
        <v>#N/A</v>
      </c>
      <c r="BU208" s="87" t="e" cm="1">
        <f t="array" ref="BU208">IF(AY53="no inundation",0,_xlfn.XLOOKUP(AY53,Depths,_xlfn.XLOOKUP($G53,Structures,ContentDamages),,-1)+(AY53-MAX(IF(Depths&lt;AY53,Depths)))*(_xlfn.XLOOKUP(AY53,Depths,_xlfn.XLOOKUP($G53,Structures,ContentDamages),,1)-_xlfn.XLOOKUP(AY53,Depths,_xlfn.XLOOKUP($G53,Structures,ContentDamages),,-1))/(MIN(IF(Depths&gt;AY53,Depths))-MAX(IF(Depths&lt;AY53,Depths))))</f>
        <v>#N/A</v>
      </c>
      <c r="BV208" s="87" t="e" cm="1">
        <f t="array" ref="BV208">IF(AZ53="no inundation",0,_xlfn.XLOOKUP(AZ53,Depths,_xlfn.XLOOKUP($G53,Structures,ContentDamages),,-1)+(AZ53-MAX(IF(Depths&lt;AZ53,Depths)))*(_xlfn.XLOOKUP(AZ53,Depths,_xlfn.XLOOKUP($G53,Structures,ContentDamages),,1)-_xlfn.XLOOKUP(AZ53,Depths,_xlfn.XLOOKUP($G53,Structures,ContentDamages),,-1))/(MIN(IF(Depths&gt;AZ53,Depths))-MAX(IF(Depths&lt;AZ53,Depths))))</f>
        <v>#N/A</v>
      </c>
      <c r="BW208" s="87" t="e" cm="1">
        <f t="array" ref="BW208">IF(BA53="no inundation",0,_xlfn.XLOOKUP(BA53,Depths,_xlfn.XLOOKUP($G53,Structures,ContentDamages),,-1)+(BA53-MAX(IF(Depths&lt;BA53,Depths)))*(_xlfn.XLOOKUP(BA53,Depths,_xlfn.XLOOKUP($G53,Structures,ContentDamages),,1)-_xlfn.XLOOKUP(BA53,Depths,_xlfn.XLOOKUP($G53,Structures,ContentDamages),,-1))/(MIN(IF(Depths&gt;BA53,Depths))-MAX(IF(Depths&lt;BA53,Depths))))</f>
        <v>#N/A</v>
      </c>
      <c r="BX208" s="87" t="e" cm="1">
        <f t="array" ref="BX208">IF(BB53="no inundation",0,_xlfn.XLOOKUP(BB53,Depths,_xlfn.XLOOKUP($G53,Structures,ContentDamages),,-1)+(BB53-MAX(IF(Depths&lt;BB53,Depths)))*(_xlfn.XLOOKUP(BB53,Depths,_xlfn.XLOOKUP($G53,Structures,ContentDamages),,1)-_xlfn.XLOOKUP(BB53,Depths,_xlfn.XLOOKUP($G53,Structures,ContentDamages),,-1))/(MIN(IF(Depths&gt;BB53,Depths))-MAX(IF(Depths&lt;BB53,Depths))))</f>
        <v>#N/A</v>
      </c>
      <c r="BY208" s="157" t="e" cm="1">
        <f t="array" ref="BY208">IF(BC53="no inundation",0,_xlfn.XLOOKUP(BC53,Depths,_xlfn.XLOOKUP($G53,Structures,ContentDamages),,-1)+(BC53-MAX(IF(Depths&lt;BC53,Depths)))*(_xlfn.XLOOKUP(BC53,Depths,_xlfn.XLOOKUP($G53,Structures,ContentDamages),,1)-_xlfn.XLOOKUP(BC53,Depths,_xlfn.XLOOKUP($G53,Structures,ContentDamages),,-1))/(MIN(IF(Depths&gt;BC53,Depths))-MAX(IF(Depths&lt;BC53,Depths))))</f>
        <v>#N/A</v>
      </c>
    </row>
    <row r="209" spans="21:77" x14ac:dyDescent="0.35">
      <c r="U209" s="2"/>
      <c r="W209" s="144"/>
      <c r="AI209" s="2"/>
      <c r="AJ209" s="2"/>
      <c r="AK209" s="2"/>
      <c r="AL209" s="2"/>
      <c r="AM209" s="2"/>
      <c r="AN209" s="2"/>
      <c r="AO209" s="2"/>
      <c r="AP209" s="2"/>
      <c r="AQ209" s="2"/>
      <c r="AR209" s="2"/>
      <c r="AS209" s="2"/>
      <c r="BC209" s="166" t="str">
        <f t="shared" si="196"/>
        <v>None</v>
      </c>
      <c r="BD209" s="157"/>
      <c r="BE209" s="166" t="e" cm="1">
        <f t="array" ref="BE209">IF(AT54="no inundation",0,_xlfn.XLOOKUP(AT54,Depths,_xlfn.XLOOKUP($G54,Structures,StructureDamages),,-1)+(AT54-MAX(IF(Depths&lt;AT54,Depths)))*(_xlfn.XLOOKUP(AT54,Depths,_xlfn.XLOOKUP($G54,Structures,StructureDamages),,1)-_xlfn.XLOOKUP(AT54,Depths,_xlfn.XLOOKUP($G54,Structures,StructureDamages),,-1))/(MIN(IF(Depths&gt;AT54,Depths))-MAX(IF(Depths&lt;AT54,Depths))))</f>
        <v>#N/A</v>
      </c>
      <c r="BF209" s="87" t="e" cm="1">
        <f t="array" ref="BF209">IF(AU54="no inundation",0,_xlfn.XLOOKUP(AU54,Depths,_xlfn.XLOOKUP($G54,Structures,StructureDamages),,-1)+(AU54-MAX(IF(Depths&lt;AU54,Depths)))*(_xlfn.XLOOKUP(AU54,Depths,_xlfn.XLOOKUP($G54,Structures,StructureDamages),,1)-_xlfn.XLOOKUP(AU54,Depths,_xlfn.XLOOKUP($G54,Structures,StructureDamages),,-1))/(MIN(IF(Depths&gt;AU54,Depths))-MAX(IF(Depths&lt;AU54,Depths))))</f>
        <v>#N/A</v>
      </c>
      <c r="BG209" s="87" t="e" cm="1">
        <f t="array" ref="BG209">IF(AV54="no inundation",0,_xlfn.XLOOKUP(AV54,Depths,_xlfn.XLOOKUP($G54,Structures,StructureDamages),,-1)+(AV54-MAX(IF(Depths&lt;AV54,Depths)))*(_xlfn.XLOOKUP(AV54,Depths,_xlfn.XLOOKUP($G54,Structures,StructureDamages),,1)-_xlfn.XLOOKUP(AV54,Depths,_xlfn.XLOOKUP($G54,Structures,StructureDamages),,-1))/(MIN(IF(Depths&gt;AV54,Depths))-MAX(IF(Depths&lt;AV54,Depths))))</f>
        <v>#N/A</v>
      </c>
      <c r="BH209" s="87" t="e" cm="1">
        <f t="array" ref="BH209">IF(AW54="no inundation",0,_xlfn.XLOOKUP(AW54,Depths,_xlfn.XLOOKUP($G54,Structures,StructureDamages),,-1)+(AW54-MAX(IF(Depths&lt;AW54,Depths)))*(_xlfn.XLOOKUP(AW54,Depths,_xlfn.XLOOKUP($G54,Structures,StructureDamages),,1)-_xlfn.XLOOKUP(AW54,Depths,_xlfn.XLOOKUP($G54,Structures,StructureDamages),,-1))/(MIN(IF(Depths&gt;AW54,Depths))-MAX(IF(Depths&lt;AW54,Depths))))</f>
        <v>#N/A</v>
      </c>
      <c r="BI209" s="87" t="e" cm="1">
        <f t="array" ref="BI209">IF(AX54="no inundation",0,_xlfn.XLOOKUP(AX54,Depths,_xlfn.XLOOKUP($G54,Structures,StructureDamages),,-1)+(AX54-MAX(IF(Depths&lt;AX54,Depths)))*(_xlfn.XLOOKUP(AX54,Depths,_xlfn.XLOOKUP($G54,Structures,StructureDamages),,1)-_xlfn.XLOOKUP(AX54,Depths,_xlfn.XLOOKUP($G54,Structures,StructureDamages),,-1))/(MIN(IF(Depths&gt;AX54,Depths))-MAX(IF(Depths&lt;AX54,Depths))))</f>
        <v>#N/A</v>
      </c>
      <c r="BJ209" s="87" t="e" cm="1">
        <f t="array" ref="BJ209">IF(AY54="no inundation",0,_xlfn.XLOOKUP(AY54,Depths,_xlfn.XLOOKUP($G54,Structures,StructureDamages),,-1)+(AY54-MAX(IF(Depths&lt;AY54,Depths)))*(_xlfn.XLOOKUP(AY54,Depths,_xlfn.XLOOKUP($G54,Structures,StructureDamages),,1)-_xlfn.XLOOKUP(AY54,Depths,_xlfn.XLOOKUP($G54,Structures,StructureDamages),,-1))/(MIN(IF(Depths&gt;AY54,Depths))-MAX(IF(Depths&lt;AY54,Depths))))</f>
        <v>#N/A</v>
      </c>
      <c r="BK209" s="87" t="e" cm="1">
        <f t="array" ref="BK209">IF(AZ54="no inundation",0,_xlfn.XLOOKUP(AZ54,Depths,_xlfn.XLOOKUP($G54,Structures,StructureDamages),,-1)+(AZ54-MAX(IF(Depths&lt;AZ54,Depths)))*(_xlfn.XLOOKUP(AZ54,Depths,_xlfn.XLOOKUP($G54,Structures,StructureDamages),,1)-_xlfn.XLOOKUP(AZ54,Depths,_xlfn.XLOOKUP($G54,Structures,StructureDamages),,-1))/(MIN(IF(Depths&gt;AZ54,Depths))-MAX(IF(Depths&lt;AZ54,Depths))))</f>
        <v>#N/A</v>
      </c>
      <c r="BL209" s="87" t="e" cm="1">
        <f t="array" ref="BL209">IF(BA54="no inundation",0,_xlfn.XLOOKUP(BA54,Depths,_xlfn.XLOOKUP($G54,Structures,StructureDamages),,-1)+(BA54-MAX(IF(Depths&lt;BA54,Depths)))*(_xlfn.XLOOKUP(BA54,Depths,_xlfn.XLOOKUP($G54,Structures,StructureDamages),,1)-_xlfn.XLOOKUP(BA54,Depths,_xlfn.XLOOKUP($G54,Structures,StructureDamages),,-1))/(MIN(IF(Depths&gt;BA54,Depths))-MAX(IF(Depths&lt;BA54,Depths))))</f>
        <v>#N/A</v>
      </c>
      <c r="BM209" s="87" t="e" cm="1">
        <f t="array" ref="BM209">IF(BB54="no inundation",0,_xlfn.XLOOKUP(BB54,Depths,_xlfn.XLOOKUP($G54,Structures,StructureDamages),,-1)+(BB54-MAX(IF(Depths&lt;BB54,Depths)))*(_xlfn.XLOOKUP(BB54,Depths,_xlfn.XLOOKUP($G54,Structures,StructureDamages),,1)-_xlfn.XLOOKUP(BB54,Depths,_xlfn.XLOOKUP($G54,Structures,StructureDamages),,-1))/(MIN(IF(Depths&gt;BB54,Depths))-MAX(IF(Depths&lt;BB54,Depths))))</f>
        <v>#N/A</v>
      </c>
      <c r="BN209" s="157" t="e" cm="1">
        <f t="array" ref="BN209">IF(BC54="no inundation",0,_xlfn.XLOOKUP(BC54,Depths,_xlfn.XLOOKUP($G54,Structures,StructureDamages),,-1)+(BC54-MAX(IF(Depths&lt;BC54,Depths)))*(_xlfn.XLOOKUP(BC54,Depths,_xlfn.XLOOKUP($G54,Structures,StructureDamages),,1)-_xlfn.XLOOKUP(BC54,Depths,_xlfn.XLOOKUP($G54,Structures,StructureDamages),,-1))/(MIN(IF(Depths&gt;BC54,Depths))-MAX(IF(Depths&lt;BC54,Depths))))</f>
        <v>#N/A</v>
      </c>
      <c r="BO209" s="167"/>
      <c r="BP209" s="166" t="e" cm="1">
        <f t="array" ref="BP209">IF(AT54="no inundation",0,_xlfn.XLOOKUP(AT54,Depths,_xlfn.XLOOKUP($G54,Structures,ContentDamages),,-1)+(AT54-MAX(IF(Depths&lt;AT54,Depths)))*(_xlfn.XLOOKUP(AT54,Depths,_xlfn.XLOOKUP($G54,Structures,ContentDamages),,1)-_xlfn.XLOOKUP(AT54,Depths,_xlfn.XLOOKUP($G54,Structures,ContentDamages),,-1))/(MIN(IF(Depths&gt;AT54,Depths))-MAX(IF(Depths&lt;AT54,Depths))))</f>
        <v>#N/A</v>
      </c>
      <c r="BQ209" s="87" t="e" cm="1">
        <f t="array" ref="BQ209">IF(AU54="no inundation",0,_xlfn.XLOOKUP(AU54,Depths,_xlfn.XLOOKUP($G54,Structures,ContentDamages),,-1)+(AU54-MAX(IF(Depths&lt;AU54,Depths)))*(_xlfn.XLOOKUP(AU54,Depths,_xlfn.XLOOKUP($G54,Structures,ContentDamages),,1)-_xlfn.XLOOKUP(AU54,Depths,_xlfn.XLOOKUP($G54,Structures,ContentDamages),,-1))/(MIN(IF(Depths&gt;AU54,Depths))-MAX(IF(Depths&lt;AU54,Depths))))</f>
        <v>#N/A</v>
      </c>
      <c r="BR209" s="87" t="e" cm="1">
        <f t="array" ref="BR209">IF(AV54="no inundation",0,_xlfn.XLOOKUP(AV54,Depths,_xlfn.XLOOKUP($G54,Structures,ContentDamages),,-1)+(AV54-MAX(IF(Depths&lt;AV54,Depths)))*(_xlfn.XLOOKUP(AV54,Depths,_xlfn.XLOOKUP($G54,Structures,ContentDamages),,1)-_xlfn.XLOOKUP(AV54,Depths,_xlfn.XLOOKUP($G54,Structures,ContentDamages),,-1))/(MIN(IF(Depths&gt;AV54,Depths))-MAX(IF(Depths&lt;AV54,Depths))))</f>
        <v>#N/A</v>
      </c>
      <c r="BS209" s="87" t="e" cm="1">
        <f t="array" ref="BS209">IF(AW54="no inundation",0,_xlfn.XLOOKUP(AW54,Depths,_xlfn.XLOOKUP($G54,Structures,ContentDamages),,-1)+(AW54-MAX(IF(Depths&lt;AW54,Depths)))*(_xlfn.XLOOKUP(AW54,Depths,_xlfn.XLOOKUP($G54,Structures,ContentDamages),,1)-_xlfn.XLOOKUP(AW54,Depths,_xlfn.XLOOKUP($G54,Structures,ContentDamages),,-1))/(MIN(IF(Depths&gt;AW54,Depths))-MAX(IF(Depths&lt;AW54,Depths))))</f>
        <v>#N/A</v>
      </c>
      <c r="BT209" s="87" t="e" cm="1">
        <f t="array" ref="BT209">IF(AX54="no inundation",0,_xlfn.XLOOKUP(AX54,Depths,_xlfn.XLOOKUP($G54,Structures,ContentDamages),,-1)+(AX54-MAX(IF(Depths&lt;AX54,Depths)))*(_xlfn.XLOOKUP(AX54,Depths,_xlfn.XLOOKUP($G54,Structures,ContentDamages),,1)-_xlfn.XLOOKUP(AX54,Depths,_xlfn.XLOOKUP($G54,Structures,ContentDamages),,-1))/(MIN(IF(Depths&gt;AX54,Depths))-MAX(IF(Depths&lt;AX54,Depths))))</f>
        <v>#N/A</v>
      </c>
      <c r="BU209" s="87" t="e" cm="1">
        <f t="array" ref="BU209">IF(AY54="no inundation",0,_xlfn.XLOOKUP(AY54,Depths,_xlfn.XLOOKUP($G54,Structures,ContentDamages),,-1)+(AY54-MAX(IF(Depths&lt;AY54,Depths)))*(_xlfn.XLOOKUP(AY54,Depths,_xlfn.XLOOKUP($G54,Structures,ContentDamages),,1)-_xlfn.XLOOKUP(AY54,Depths,_xlfn.XLOOKUP($G54,Structures,ContentDamages),,-1))/(MIN(IF(Depths&gt;AY54,Depths))-MAX(IF(Depths&lt;AY54,Depths))))</f>
        <v>#N/A</v>
      </c>
      <c r="BV209" s="87" t="e" cm="1">
        <f t="array" ref="BV209">IF(AZ54="no inundation",0,_xlfn.XLOOKUP(AZ54,Depths,_xlfn.XLOOKUP($G54,Structures,ContentDamages),,-1)+(AZ54-MAX(IF(Depths&lt;AZ54,Depths)))*(_xlfn.XLOOKUP(AZ54,Depths,_xlfn.XLOOKUP($G54,Structures,ContentDamages),,1)-_xlfn.XLOOKUP(AZ54,Depths,_xlfn.XLOOKUP($G54,Structures,ContentDamages),,-1))/(MIN(IF(Depths&gt;AZ54,Depths))-MAX(IF(Depths&lt;AZ54,Depths))))</f>
        <v>#N/A</v>
      </c>
      <c r="BW209" s="87" t="e" cm="1">
        <f t="array" ref="BW209">IF(BA54="no inundation",0,_xlfn.XLOOKUP(BA54,Depths,_xlfn.XLOOKUP($G54,Structures,ContentDamages),,-1)+(BA54-MAX(IF(Depths&lt;BA54,Depths)))*(_xlfn.XLOOKUP(BA54,Depths,_xlfn.XLOOKUP($G54,Structures,ContentDamages),,1)-_xlfn.XLOOKUP(BA54,Depths,_xlfn.XLOOKUP($G54,Structures,ContentDamages),,-1))/(MIN(IF(Depths&gt;BA54,Depths))-MAX(IF(Depths&lt;BA54,Depths))))</f>
        <v>#N/A</v>
      </c>
      <c r="BX209" s="87" t="e" cm="1">
        <f t="array" ref="BX209">IF(BB54="no inundation",0,_xlfn.XLOOKUP(BB54,Depths,_xlfn.XLOOKUP($G54,Structures,ContentDamages),,-1)+(BB54-MAX(IF(Depths&lt;BB54,Depths)))*(_xlfn.XLOOKUP(BB54,Depths,_xlfn.XLOOKUP($G54,Structures,ContentDamages),,1)-_xlfn.XLOOKUP(BB54,Depths,_xlfn.XLOOKUP($G54,Structures,ContentDamages),,-1))/(MIN(IF(Depths&gt;BB54,Depths))-MAX(IF(Depths&lt;BB54,Depths))))</f>
        <v>#N/A</v>
      </c>
      <c r="BY209" s="157" t="e" cm="1">
        <f t="array" ref="BY209">IF(BC54="no inundation",0,_xlfn.XLOOKUP(BC54,Depths,_xlfn.XLOOKUP($G54,Structures,ContentDamages),,-1)+(BC54-MAX(IF(Depths&lt;BC54,Depths)))*(_xlfn.XLOOKUP(BC54,Depths,_xlfn.XLOOKUP($G54,Structures,ContentDamages),,1)-_xlfn.XLOOKUP(BC54,Depths,_xlfn.XLOOKUP($G54,Structures,ContentDamages),,-1))/(MIN(IF(Depths&gt;BC54,Depths))-MAX(IF(Depths&lt;BC54,Depths))))</f>
        <v>#N/A</v>
      </c>
    </row>
    <row r="210" spans="21:77" x14ac:dyDescent="0.35">
      <c r="U210" s="2"/>
      <c r="W210" s="144"/>
      <c r="AI210" s="2"/>
      <c r="AJ210" s="2"/>
      <c r="AK210" s="2"/>
      <c r="AL210" s="2"/>
      <c r="AM210" s="2"/>
      <c r="AN210" s="2"/>
      <c r="AO210" s="2"/>
      <c r="AP210" s="2"/>
      <c r="AQ210" s="2"/>
      <c r="AR210" s="2"/>
      <c r="AS210" s="2"/>
      <c r="BC210" s="166" t="str">
        <f t="shared" si="196"/>
        <v>None</v>
      </c>
      <c r="BD210" s="157"/>
      <c r="BE210" s="166" t="e" cm="1">
        <f t="array" ref="BE210">IF(AT55="no inundation",0,_xlfn.XLOOKUP(AT55,Depths,_xlfn.XLOOKUP($G55,Structures,StructureDamages),,-1)+(AT55-MAX(IF(Depths&lt;AT55,Depths)))*(_xlfn.XLOOKUP(AT55,Depths,_xlfn.XLOOKUP($G55,Structures,StructureDamages),,1)-_xlfn.XLOOKUP(AT55,Depths,_xlfn.XLOOKUP($G55,Structures,StructureDamages),,-1))/(MIN(IF(Depths&gt;AT55,Depths))-MAX(IF(Depths&lt;AT55,Depths))))</f>
        <v>#N/A</v>
      </c>
      <c r="BF210" s="87" t="e" cm="1">
        <f t="array" ref="BF210">IF(AU55="no inundation",0,_xlfn.XLOOKUP(AU55,Depths,_xlfn.XLOOKUP($G55,Structures,StructureDamages),,-1)+(AU55-MAX(IF(Depths&lt;AU55,Depths)))*(_xlfn.XLOOKUP(AU55,Depths,_xlfn.XLOOKUP($G55,Structures,StructureDamages),,1)-_xlfn.XLOOKUP(AU55,Depths,_xlfn.XLOOKUP($G55,Structures,StructureDamages),,-1))/(MIN(IF(Depths&gt;AU55,Depths))-MAX(IF(Depths&lt;AU55,Depths))))</f>
        <v>#N/A</v>
      </c>
      <c r="BG210" s="87" t="e" cm="1">
        <f t="array" ref="BG210">IF(AV55="no inundation",0,_xlfn.XLOOKUP(AV55,Depths,_xlfn.XLOOKUP($G55,Structures,StructureDamages),,-1)+(AV55-MAX(IF(Depths&lt;AV55,Depths)))*(_xlfn.XLOOKUP(AV55,Depths,_xlfn.XLOOKUP($G55,Structures,StructureDamages),,1)-_xlfn.XLOOKUP(AV55,Depths,_xlfn.XLOOKUP($G55,Structures,StructureDamages),,-1))/(MIN(IF(Depths&gt;AV55,Depths))-MAX(IF(Depths&lt;AV55,Depths))))</f>
        <v>#N/A</v>
      </c>
      <c r="BH210" s="87" t="e" cm="1">
        <f t="array" ref="BH210">IF(AW55="no inundation",0,_xlfn.XLOOKUP(AW55,Depths,_xlfn.XLOOKUP($G55,Structures,StructureDamages),,-1)+(AW55-MAX(IF(Depths&lt;AW55,Depths)))*(_xlfn.XLOOKUP(AW55,Depths,_xlfn.XLOOKUP($G55,Structures,StructureDamages),,1)-_xlfn.XLOOKUP(AW55,Depths,_xlfn.XLOOKUP($G55,Structures,StructureDamages),,-1))/(MIN(IF(Depths&gt;AW55,Depths))-MAX(IF(Depths&lt;AW55,Depths))))</f>
        <v>#N/A</v>
      </c>
      <c r="BI210" s="87" t="e" cm="1">
        <f t="array" ref="BI210">IF(AX55="no inundation",0,_xlfn.XLOOKUP(AX55,Depths,_xlfn.XLOOKUP($G55,Structures,StructureDamages),,-1)+(AX55-MAX(IF(Depths&lt;AX55,Depths)))*(_xlfn.XLOOKUP(AX55,Depths,_xlfn.XLOOKUP($G55,Structures,StructureDamages),,1)-_xlfn.XLOOKUP(AX55,Depths,_xlfn.XLOOKUP($G55,Structures,StructureDamages),,-1))/(MIN(IF(Depths&gt;AX55,Depths))-MAX(IF(Depths&lt;AX55,Depths))))</f>
        <v>#N/A</v>
      </c>
      <c r="BJ210" s="87" t="e" cm="1">
        <f t="array" ref="BJ210">IF(AY55="no inundation",0,_xlfn.XLOOKUP(AY55,Depths,_xlfn.XLOOKUP($G55,Structures,StructureDamages),,-1)+(AY55-MAX(IF(Depths&lt;AY55,Depths)))*(_xlfn.XLOOKUP(AY55,Depths,_xlfn.XLOOKUP($G55,Structures,StructureDamages),,1)-_xlfn.XLOOKUP(AY55,Depths,_xlfn.XLOOKUP($G55,Structures,StructureDamages),,-1))/(MIN(IF(Depths&gt;AY55,Depths))-MAX(IF(Depths&lt;AY55,Depths))))</f>
        <v>#N/A</v>
      </c>
      <c r="BK210" s="87" t="e" cm="1">
        <f t="array" ref="BK210">IF(AZ55="no inundation",0,_xlfn.XLOOKUP(AZ55,Depths,_xlfn.XLOOKUP($G55,Structures,StructureDamages),,-1)+(AZ55-MAX(IF(Depths&lt;AZ55,Depths)))*(_xlfn.XLOOKUP(AZ55,Depths,_xlfn.XLOOKUP($G55,Structures,StructureDamages),,1)-_xlfn.XLOOKUP(AZ55,Depths,_xlfn.XLOOKUP($G55,Structures,StructureDamages),,-1))/(MIN(IF(Depths&gt;AZ55,Depths))-MAX(IF(Depths&lt;AZ55,Depths))))</f>
        <v>#N/A</v>
      </c>
      <c r="BL210" s="87" t="e" cm="1">
        <f t="array" ref="BL210">IF(BA55="no inundation",0,_xlfn.XLOOKUP(BA55,Depths,_xlfn.XLOOKUP($G55,Structures,StructureDamages),,-1)+(BA55-MAX(IF(Depths&lt;BA55,Depths)))*(_xlfn.XLOOKUP(BA55,Depths,_xlfn.XLOOKUP($G55,Structures,StructureDamages),,1)-_xlfn.XLOOKUP(BA55,Depths,_xlfn.XLOOKUP($G55,Structures,StructureDamages),,-1))/(MIN(IF(Depths&gt;BA55,Depths))-MAX(IF(Depths&lt;BA55,Depths))))</f>
        <v>#N/A</v>
      </c>
      <c r="BM210" s="87" t="e" cm="1">
        <f t="array" ref="BM210">IF(BB55="no inundation",0,_xlfn.XLOOKUP(BB55,Depths,_xlfn.XLOOKUP($G55,Structures,StructureDamages),,-1)+(BB55-MAX(IF(Depths&lt;BB55,Depths)))*(_xlfn.XLOOKUP(BB55,Depths,_xlfn.XLOOKUP($G55,Structures,StructureDamages),,1)-_xlfn.XLOOKUP(BB55,Depths,_xlfn.XLOOKUP($G55,Structures,StructureDamages),,-1))/(MIN(IF(Depths&gt;BB55,Depths))-MAX(IF(Depths&lt;BB55,Depths))))</f>
        <v>#N/A</v>
      </c>
      <c r="BN210" s="157" t="e" cm="1">
        <f t="array" ref="BN210">IF(BC55="no inundation",0,_xlfn.XLOOKUP(BC55,Depths,_xlfn.XLOOKUP($G55,Structures,StructureDamages),,-1)+(BC55-MAX(IF(Depths&lt;BC55,Depths)))*(_xlfn.XLOOKUP(BC55,Depths,_xlfn.XLOOKUP($G55,Structures,StructureDamages),,1)-_xlfn.XLOOKUP(BC55,Depths,_xlfn.XLOOKUP($G55,Structures,StructureDamages),,-1))/(MIN(IF(Depths&gt;BC55,Depths))-MAX(IF(Depths&lt;BC55,Depths))))</f>
        <v>#N/A</v>
      </c>
      <c r="BO210" s="167"/>
      <c r="BP210" s="166" t="e" cm="1">
        <f t="array" ref="BP210">IF(AT55="no inundation",0,_xlfn.XLOOKUP(AT55,Depths,_xlfn.XLOOKUP($G55,Structures,ContentDamages),,-1)+(AT55-MAX(IF(Depths&lt;AT55,Depths)))*(_xlfn.XLOOKUP(AT55,Depths,_xlfn.XLOOKUP($G55,Structures,ContentDamages),,1)-_xlfn.XLOOKUP(AT55,Depths,_xlfn.XLOOKUP($G55,Structures,ContentDamages),,-1))/(MIN(IF(Depths&gt;AT55,Depths))-MAX(IF(Depths&lt;AT55,Depths))))</f>
        <v>#N/A</v>
      </c>
      <c r="BQ210" s="87" t="e" cm="1">
        <f t="array" ref="BQ210">IF(AU55="no inundation",0,_xlfn.XLOOKUP(AU55,Depths,_xlfn.XLOOKUP($G55,Structures,ContentDamages),,-1)+(AU55-MAX(IF(Depths&lt;AU55,Depths)))*(_xlfn.XLOOKUP(AU55,Depths,_xlfn.XLOOKUP($G55,Structures,ContentDamages),,1)-_xlfn.XLOOKUP(AU55,Depths,_xlfn.XLOOKUP($G55,Structures,ContentDamages),,-1))/(MIN(IF(Depths&gt;AU55,Depths))-MAX(IF(Depths&lt;AU55,Depths))))</f>
        <v>#N/A</v>
      </c>
      <c r="BR210" s="87" t="e" cm="1">
        <f t="array" ref="BR210">IF(AV55="no inundation",0,_xlfn.XLOOKUP(AV55,Depths,_xlfn.XLOOKUP($G55,Structures,ContentDamages),,-1)+(AV55-MAX(IF(Depths&lt;AV55,Depths)))*(_xlfn.XLOOKUP(AV55,Depths,_xlfn.XLOOKUP($G55,Structures,ContentDamages),,1)-_xlfn.XLOOKUP(AV55,Depths,_xlfn.XLOOKUP($G55,Structures,ContentDamages),,-1))/(MIN(IF(Depths&gt;AV55,Depths))-MAX(IF(Depths&lt;AV55,Depths))))</f>
        <v>#N/A</v>
      </c>
      <c r="BS210" s="87" t="e" cm="1">
        <f t="array" ref="BS210">IF(AW55="no inundation",0,_xlfn.XLOOKUP(AW55,Depths,_xlfn.XLOOKUP($G55,Structures,ContentDamages),,-1)+(AW55-MAX(IF(Depths&lt;AW55,Depths)))*(_xlfn.XLOOKUP(AW55,Depths,_xlfn.XLOOKUP($G55,Structures,ContentDamages),,1)-_xlfn.XLOOKUP(AW55,Depths,_xlfn.XLOOKUP($G55,Structures,ContentDamages),,-1))/(MIN(IF(Depths&gt;AW55,Depths))-MAX(IF(Depths&lt;AW55,Depths))))</f>
        <v>#N/A</v>
      </c>
      <c r="BT210" s="87" t="e" cm="1">
        <f t="array" ref="BT210">IF(AX55="no inundation",0,_xlfn.XLOOKUP(AX55,Depths,_xlfn.XLOOKUP($G55,Structures,ContentDamages),,-1)+(AX55-MAX(IF(Depths&lt;AX55,Depths)))*(_xlfn.XLOOKUP(AX55,Depths,_xlfn.XLOOKUP($G55,Structures,ContentDamages),,1)-_xlfn.XLOOKUP(AX55,Depths,_xlfn.XLOOKUP($G55,Structures,ContentDamages),,-1))/(MIN(IF(Depths&gt;AX55,Depths))-MAX(IF(Depths&lt;AX55,Depths))))</f>
        <v>#N/A</v>
      </c>
      <c r="BU210" s="87" t="e" cm="1">
        <f t="array" ref="BU210">IF(AY55="no inundation",0,_xlfn.XLOOKUP(AY55,Depths,_xlfn.XLOOKUP($G55,Structures,ContentDamages),,-1)+(AY55-MAX(IF(Depths&lt;AY55,Depths)))*(_xlfn.XLOOKUP(AY55,Depths,_xlfn.XLOOKUP($G55,Structures,ContentDamages),,1)-_xlfn.XLOOKUP(AY55,Depths,_xlfn.XLOOKUP($G55,Structures,ContentDamages),,-1))/(MIN(IF(Depths&gt;AY55,Depths))-MAX(IF(Depths&lt;AY55,Depths))))</f>
        <v>#N/A</v>
      </c>
      <c r="BV210" s="87" t="e" cm="1">
        <f t="array" ref="BV210">IF(AZ55="no inundation",0,_xlfn.XLOOKUP(AZ55,Depths,_xlfn.XLOOKUP($G55,Structures,ContentDamages),,-1)+(AZ55-MAX(IF(Depths&lt;AZ55,Depths)))*(_xlfn.XLOOKUP(AZ55,Depths,_xlfn.XLOOKUP($G55,Structures,ContentDamages),,1)-_xlfn.XLOOKUP(AZ55,Depths,_xlfn.XLOOKUP($G55,Structures,ContentDamages),,-1))/(MIN(IF(Depths&gt;AZ55,Depths))-MAX(IF(Depths&lt;AZ55,Depths))))</f>
        <v>#N/A</v>
      </c>
      <c r="BW210" s="87" t="e" cm="1">
        <f t="array" ref="BW210">IF(BA55="no inundation",0,_xlfn.XLOOKUP(BA55,Depths,_xlfn.XLOOKUP($G55,Structures,ContentDamages),,-1)+(BA55-MAX(IF(Depths&lt;BA55,Depths)))*(_xlfn.XLOOKUP(BA55,Depths,_xlfn.XLOOKUP($G55,Structures,ContentDamages),,1)-_xlfn.XLOOKUP(BA55,Depths,_xlfn.XLOOKUP($G55,Structures,ContentDamages),,-1))/(MIN(IF(Depths&gt;BA55,Depths))-MAX(IF(Depths&lt;BA55,Depths))))</f>
        <v>#N/A</v>
      </c>
      <c r="BX210" s="87" t="e" cm="1">
        <f t="array" ref="BX210">IF(BB55="no inundation",0,_xlfn.XLOOKUP(BB55,Depths,_xlfn.XLOOKUP($G55,Structures,ContentDamages),,-1)+(BB55-MAX(IF(Depths&lt;BB55,Depths)))*(_xlfn.XLOOKUP(BB55,Depths,_xlfn.XLOOKUP($G55,Structures,ContentDamages),,1)-_xlfn.XLOOKUP(BB55,Depths,_xlfn.XLOOKUP($G55,Structures,ContentDamages),,-1))/(MIN(IF(Depths&gt;BB55,Depths))-MAX(IF(Depths&lt;BB55,Depths))))</f>
        <v>#N/A</v>
      </c>
      <c r="BY210" s="157" t="e" cm="1">
        <f t="array" ref="BY210">IF(BC55="no inundation",0,_xlfn.XLOOKUP(BC55,Depths,_xlfn.XLOOKUP($G55,Structures,ContentDamages),,-1)+(BC55-MAX(IF(Depths&lt;BC55,Depths)))*(_xlfn.XLOOKUP(BC55,Depths,_xlfn.XLOOKUP($G55,Structures,ContentDamages),,1)-_xlfn.XLOOKUP(BC55,Depths,_xlfn.XLOOKUP($G55,Structures,ContentDamages),,-1))/(MIN(IF(Depths&gt;BC55,Depths))-MAX(IF(Depths&lt;BC55,Depths))))</f>
        <v>#N/A</v>
      </c>
    </row>
    <row r="211" spans="21:77" x14ac:dyDescent="0.35">
      <c r="U211" s="2"/>
      <c r="W211" s="144"/>
      <c r="AI211" s="2"/>
      <c r="AJ211" s="2"/>
      <c r="AK211" s="2"/>
      <c r="AL211" s="2"/>
      <c r="AM211" s="2"/>
      <c r="AN211" s="2"/>
      <c r="AO211" s="2"/>
      <c r="AP211" s="2"/>
      <c r="AQ211" s="2"/>
      <c r="AR211" s="2"/>
      <c r="AS211" s="2"/>
      <c r="BC211" s="166" t="str">
        <f t="shared" si="196"/>
        <v>None</v>
      </c>
      <c r="BD211" s="157"/>
      <c r="BE211" s="166" t="e" cm="1">
        <f t="array" ref="BE211">IF(AT56="no inundation",0,_xlfn.XLOOKUP(AT56,Depths,_xlfn.XLOOKUP($G56,Structures,StructureDamages),,-1)+(AT56-MAX(IF(Depths&lt;AT56,Depths)))*(_xlfn.XLOOKUP(AT56,Depths,_xlfn.XLOOKUP($G56,Structures,StructureDamages),,1)-_xlfn.XLOOKUP(AT56,Depths,_xlfn.XLOOKUP($G56,Structures,StructureDamages),,-1))/(MIN(IF(Depths&gt;AT56,Depths))-MAX(IF(Depths&lt;AT56,Depths))))</f>
        <v>#N/A</v>
      </c>
      <c r="BF211" s="87" t="e" cm="1">
        <f t="array" ref="BF211">IF(AU56="no inundation",0,_xlfn.XLOOKUP(AU56,Depths,_xlfn.XLOOKUP($G56,Structures,StructureDamages),,-1)+(AU56-MAX(IF(Depths&lt;AU56,Depths)))*(_xlfn.XLOOKUP(AU56,Depths,_xlfn.XLOOKUP($G56,Structures,StructureDamages),,1)-_xlfn.XLOOKUP(AU56,Depths,_xlfn.XLOOKUP($G56,Structures,StructureDamages),,-1))/(MIN(IF(Depths&gt;AU56,Depths))-MAX(IF(Depths&lt;AU56,Depths))))</f>
        <v>#N/A</v>
      </c>
      <c r="BG211" s="87" t="e" cm="1">
        <f t="array" ref="BG211">IF(AV56="no inundation",0,_xlfn.XLOOKUP(AV56,Depths,_xlfn.XLOOKUP($G56,Structures,StructureDamages),,-1)+(AV56-MAX(IF(Depths&lt;AV56,Depths)))*(_xlfn.XLOOKUP(AV56,Depths,_xlfn.XLOOKUP($G56,Structures,StructureDamages),,1)-_xlfn.XLOOKUP(AV56,Depths,_xlfn.XLOOKUP($G56,Structures,StructureDamages),,-1))/(MIN(IF(Depths&gt;AV56,Depths))-MAX(IF(Depths&lt;AV56,Depths))))</f>
        <v>#N/A</v>
      </c>
      <c r="BH211" s="87" t="e" cm="1">
        <f t="array" ref="BH211">IF(AW56="no inundation",0,_xlfn.XLOOKUP(AW56,Depths,_xlfn.XLOOKUP($G56,Structures,StructureDamages),,-1)+(AW56-MAX(IF(Depths&lt;AW56,Depths)))*(_xlfn.XLOOKUP(AW56,Depths,_xlfn.XLOOKUP($G56,Structures,StructureDamages),,1)-_xlfn.XLOOKUP(AW56,Depths,_xlfn.XLOOKUP($G56,Structures,StructureDamages),,-1))/(MIN(IF(Depths&gt;AW56,Depths))-MAX(IF(Depths&lt;AW56,Depths))))</f>
        <v>#N/A</v>
      </c>
      <c r="BI211" s="87" t="e" cm="1">
        <f t="array" ref="BI211">IF(AX56="no inundation",0,_xlfn.XLOOKUP(AX56,Depths,_xlfn.XLOOKUP($G56,Structures,StructureDamages),,-1)+(AX56-MAX(IF(Depths&lt;AX56,Depths)))*(_xlfn.XLOOKUP(AX56,Depths,_xlfn.XLOOKUP($G56,Structures,StructureDamages),,1)-_xlfn.XLOOKUP(AX56,Depths,_xlfn.XLOOKUP($G56,Structures,StructureDamages),,-1))/(MIN(IF(Depths&gt;AX56,Depths))-MAX(IF(Depths&lt;AX56,Depths))))</f>
        <v>#N/A</v>
      </c>
      <c r="BJ211" s="87" t="e" cm="1">
        <f t="array" ref="BJ211">IF(AY56="no inundation",0,_xlfn.XLOOKUP(AY56,Depths,_xlfn.XLOOKUP($G56,Structures,StructureDamages),,-1)+(AY56-MAX(IF(Depths&lt;AY56,Depths)))*(_xlfn.XLOOKUP(AY56,Depths,_xlfn.XLOOKUP($G56,Structures,StructureDamages),,1)-_xlfn.XLOOKUP(AY56,Depths,_xlfn.XLOOKUP($G56,Structures,StructureDamages),,-1))/(MIN(IF(Depths&gt;AY56,Depths))-MAX(IF(Depths&lt;AY56,Depths))))</f>
        <v>#N/A</v>
      </c>
      <c r="BK211" s="87" t="e" cm="1">
        <f t="array" ref="BK211">IF(AZ56="no inundation",0,_xlfn.XLOOKUP(AZ56,Depths,_xlfn.XLOOKUP($G56,Structures,StructureDamages),,-1)+(AZ56-MAX(IF(Depths&lt;AZ56,Depths)))*(_xlfn.XLOOKUP(AZ56,Depths,_xlfn.XLOOKUP($G56,Structures,StructureDamages),,1)-_xlfn.XLOOKUP(AZ56,Depths,_xlfn.XLOOKUP($G56,Structures,StructureDamages),,-1))/(MIN(IF(Depths&gt;AZ56,Depths))-MAX(IF(Depths&lt;AZ56,Depths))))</f>
        <v>#N/A</v>
      </c>
      <c r="BL211" s="87" t="e" cm="1">
        <f t="array" ref="BL211">IF(BA56="no inundation",0,_xlfn.XLOOKUP(BA56,Depths,_xlfn.XLOOKUP($G56,Structures,StructureDamages),,-1)+(BA56-MAX(IF(Depths&lt;BA56,Depths)))*(_xlfn.XLOOKUP(BA56,Depths,_xlfn.XLOOKUP($G56,Structures,StructureDamages),,1)-_xlfn.XLOOKUP(BA56,Depths,_xlfn.XLOOKUP($G56,Structures,StructureDamages),,-1))/(MIN(IF(Depths&gt;BA56,Depths))-MAX(IF(Depths&lt;BA56,Depths))))</f>
        <v>#N/A</v>
      </c>
      <c r="BM211" s="87" t="e" cm="1">
        <f t="array" ref="BM211">IF(BB56="no inundation",0,_xlfn.XLOOKUP(BB56,Depths,_xlfn.XLOOKUP($G56,Structures,StructureDamages),,-1)+(BB56-MAX(IF(Depths&lt;BB56,Depths)))*(_xlfn.XLOOKUP(BB56,Depths,_xlfn.XLOOKUP($G56,Structures,StructureDamages),,1)-_xlfn.XLOOKUP(BB56,Depths,_xlfn.XLOOKUP($G56,Structures,StructureDamages),,-1))/(MIN(IF(Depths&gt;BB56,Depths))-MAX(IF(Depths&lt;BB56,Depths))))</f>
        <v>#N/A</v>
      </c>
      <c r="BN211" s="157" t="e" cm="1">
        <f t="array" ref="BN211">IF(BC56="no inundation",0,_xlfn.XLOOKUP(BC56,Depths,_xlfn.XLOOKUP($G56,Structures,StructureDamages),,-1)+(BC56-MAX(IF(Depths&lt;BC56,Depths)))*(_xlfn.XLOOKUP(BC56,Depths,_xlfn.XLOOKUP($G56,Structures,StructureDamages),,1)-_xlfn.XLOOKUP(BC56,Depths,_xlfn.XLOOKUP($G56,Structures,StructureDamages),,-1))/(MIN(IF(Depths&gt;BC56,Depths))-MAX(IF(Depths&lt;BC56,Depths))))</f>
        <v>#N/A</v>
      </c>
      <c r="BO211" s="167"/>
      <c r="BP211" s="166" t="e" cm="1">
        <f t="array" ref="BP211">IF(AT56="no inundation",0,_xlfn.XLOOKUP(AT56,Depths,_xlfn.XLOOKUP($G56,Structures,ContentDamages),,-1)+(AT56-MAX(IF(Depths&lt;AT56,Depths)))*(_xlfn.XLOOKUP(AT56,Depths,_xlfn.XLOOKUP($G56,Structures,ContentDamages),,1)-_xlfn.XLOOKUP(AT56,Depths,_xlfn.XLOOKUP($G56,Structures,ContentDamages),,-1))/(MIN(IF(Depths&gt;AT56,Depths))-MAX(IF(Depths&lt;AT56,Depths))))</f>
        <v>#N/A</v>
      </c>
      <c r="BQ211" s="87" t="e" cm="1">
        <f t="array" ref="BQ211">IF(AU56="no inundation",0,_xlfn.XLOOKUP(AU56,Depths,_xlfn.XLOOKUP($G56,Structures,ContentDamages),,-1)+(AU56-MAX(IF(Depths&lt;AU56,Depths)))*(_xlfn.XLOOKUP(AU56,Depths,_xlfn.XLOOKUP($G56,Structures,ContentDamages),,1)-_xlfn.XLOOKUP(AU56,Depths,_xlfn.XLOOKUP($G56,Structures,ContentDamages),,-1))/(MIN(IF(Depths&gt;AU56,Depths))-MAX(IF(Depths&lt;AU56,Depths))))</f>
        <v>#N/A</v>
      </c>
      <c r="BR211" s="87" t="e" cm="1">
        <f t="array" ref="BR211">IF(AV56="no inundation",0,_xlfn.XLOOKUP(AV56,Depths,_xlfn.XLOOKUP($G56,Structures,ContentDamages),,-1)+(AV56-MAX(IF(Depths&lt;AV56,Depths)))*(_xlfn.XLOOKUP(AV56,Depths,_xlfn.XLOOKUP($G56,Structures,ContentDamages),,1)-_xlfn.XLOOKUP(AV56,Depths,_xlfn.XLOOKUP($G56,Structures,ContentDamages),,-1))/(MIN(IF(Depths&gt;AV56,Depths))-MAX(IF(Depths&lt;AV56,Depths))))</f>
        <v>#N/A</v>
      </c>
      <c r="BS211" s="87" t="e" cm="1">
        <f t="array" ref="BS211">IF(AW56="no inundation",0,_xlfn.XLOOKUP(AW56,Depths,_xlfn.XLOOKUP($G56,Structures,ContentDamages),,-1)+(AW56-MAX(IF(Depths&lt;AW56,Depths)))*(_xlfn.XLOOKUP(AW56,Depths,_xlfn.XLOOKUP($G56,Structures,ContentDamages),,1)-_xlfn.XLOOKUP(AW56,Depths,_xlfn.XLOOKUP($G56,Structures,ContentDamages),,-1))/(MIN(IF(Depths&gt;AW56,Depths))-MAX(IF(Depths&lt;AW56,Depths))))</f>
        <v>#N/A</v>
      </c>
      <c r="BT211" s="87" t="e" cm="1">
        <f t="array" ref="BT211">IF(AX56="no inundation",0,_xlfn.XLOOKUP(AX56,Depths,_xlfn.XLOOKUP($G56,Structures,ContentDamages),,-1)+(AX56-MAX(IF(Depths&lt;AX56,Depths)))*(_xlfn.XLOOKUP(AX56,Depths,_xlfn.XLOOKUP($G56,Structures,ContentDamages),,1)-_xlfn.XLOOKUP(AX56,Depths,_xlfn.XLOOKUP($G56,Structures,ContentDamages),,-1))/(MIN(IF(Depths&gt;AX56,Depths))-MAX(IF(Depths&lt;AX56,Depths))))</f>
        <v>#N/A</v>
      </c>
      <c r="BU211" s="87" t="e" cm="1">
        <f t="array" ref="BU211">IF(AY56="no inundation",0,_xlfn.XLOOKUP(AY56,Depths,_xlfn.XLOOKUP($G56,Structures,ContentDamages),,-1)+(AY56-MAX(IF(Depths&lt;AY56,Depths)))*(_xlfn.XLOOKUP(AY56,Depths,_xlfn.XLOOKUP($G56,Structures,ContentDamages),,1)-_xlfn.XLOOKUP(AY56,Depths,_xlfn.XLOOKUP($G56,Structures,ContentDamages),,-1))/(MIN(IF(Depths&gt;AY56,Depths))-MAX(IF(Depths&lt;AY56,Depths))))</f>
        <v>#N/A</v>
      </c>
      <c r="BV211" s="87" t="e" cm="1">
        <f t="array" ref="BV211">IF(AZ56="no inundation",0,_xlfn.XLOOKUP(AZ56,Depths,_xlfn.XLOOKUP($G56,Structures,ContentDamages),,-1)+(AZ56-MAX(IF(Depths&lt;AZ56,Depths)))*(_xlfn.XLOOKUP(AZ56,Depths,_xlfn.XLOOKUP($G56,Structures,ContentDamages),,1)-_xlfn.XLOOKUP(AZ56,Depths,_xlfn.XLOOKUP($G56,Structures,ContentDamages),,-1))/(MIN(IF(Depths&gt;AZ56,Depths))-MAX(IF(Depths&lt;AZ56,Depths))))</f>
        <v>#N/A</v>
      </c>
      <c r="BW211" s="87" t="e" cm="1">
        <f t="array" ref="BW211">IF(BA56="no inundation",0,_xlfn.XLOOKUP(BA56,Depths,_xlfn.XLOOKUP($G56,Structures,ContentDamages),,-1)+(BA56-MAX(IF(Depths&lt;BA56,Depths)))*(_xlfn.XLOOKUP(BA56,Depths,_xlfn.XLOOKUP($G56,Structures,ContentDamages),,1)-_xlfn.XLOOKUP(BA56,Depths,_xlfn.XLOOKUP($G56,Structures,ContentDamages),,-1))/(MIN(IF(Depths&gt;BA56,Depths))-MAX(IF(Depths&lt;BA56,Depths))))</f>
        <v>#N/A</v>
      </c>
      <c r="BX211" s="87" t="e" cm="1">
        <f t="array" ref="BX211">IF(BB56="no inundation",0,_xlfn.XLOOKUP(BB56,Depths,_xlfn.XLOOKUP($G56,Structures,ContentDamages),,-1)+(BB56-MAX(IF(Depths&lt;BB56,Depths)))*(_xlfn.XLOOKUP(BB56,Depths,_xlfn.XLOOKUP($G56,Structures,ContentDamages),,1)-_xlfn.XLOOKUP(BB56,Depths,_xlfn.XLOOKUP($G56,Structures,ContentDamages),,-1))/(MIN(IF(Depths&gt;BB56,Depths))-MAX(IF(Depths&lt;BB56,Depths))))</f>
        <v>#N/A</v>
      </c>
      <c r="BY211" s="157" t="e" cm="1">
        <f t="array" ref="BY211">IF(BC56="no inundation",0,_xlfn.XLOOKUP(BC56,Depths,_xlfn.XLOOKUP($G56,Structures,ContentDamages),,-1)+(BC56-MAX(IF(Depths&lt;BC56,Depths)))*(_xlfn.XLOOKUP(BC56,Depths,_xlfn.XLOOKUP($G56,Structures,ContentDamages),,1)-_xlfn.XLOOKUP(BC56,Depths,_xlfn.XLOOKUP($G56,Structures,ContentDamages),,-1))/(MIN(IF(Depths&gt;BC56,Depths))-MAX(IF(Depths&lt;BC56,Depths))))</f>
        <v>#N/A</v>
      </c>
    </row>
    <row r="212" spans="21:77" x14ac:dyDescent="0.35">
      <c r="U212" s="2"/>
      <c r="W212" s="144"/>
      <c r="AI212" s="2"/>
      <c r="AJ212" s="2"/>
      <c r="AK212" s="2"/>
      <c r="AL212" s="2"/>
      <c r="AM212" s="2"/>
      <c r="AN212" s="2"/>
      <c r="AO212" s="2"/>
      <c r="AP212" s="2"/>
      <c r="AQ212" s="2"/>
      <c r="AR212" s="2"/>
      <c r="AS212" s="2"/>
      <c r="BC212" s="166" t="str">
        <f t="shared" si="196"/>
        <v>None</v>
      </c>
      <c r="BD212" s="157"/>
      <c r="BE212" s="166" t="e" cm="1">
        <f t="array" ref="BE212">IF(AT57="no inundation",0,_xlfn.XLOOKUP(AT57,Depths,_xlfn.XLOOKUP($G57,Structures,StructureDamages),,-1)+(AT57-MAX(IF(Depths&lt;AT57,Depths)))*(_xlfn.XLOOKUP(AT57,Depths,_xlfn.XLOOKUP($G57,Structures,StructureDamages),,1)-_xlfn.XLOOKUP(AT57,Depths,_xlfn.XLOOKUP($G57,Structures,StructureDamages),,-1))/(MIN(IF(Depths&gt;AT57,Depths))-MAX(IF(Depths&lt;AT57,Depths))))</f>
        <v>#N/A</v>
      </c>
      <c r="BF212" s="87" t="e" cm="1">
        <f t="array" ref="BF212">IF(AU57="no inundation",0,_xlfn.XLOOKUP(AU57,Depths,_xlfn.XLOOKUP($G57,Structures,StructureDamages),,-1)+(AU57-MAX(IF(Depths&lt;AU57,Depths)))*(_xlfn.XLOOKUP(AU57,Depths,_xlfn.XLOOKUP($G57,Structures,StructureDamages),,1)-_xlfn.XLOOKUP(AU57,Depths,_xlfn.XLOOKUP($G57,Structures,StructureDamages),,-1))/(MIN(IF(Depths&gt;AU57,Depths))-MAX(IF(Depths&lt;AU57,Depths))))</f>
        <v>#N/A</v>
      </c>
      <c r="BG212" s="87" t="e" cm="1">
        <f t="array" ref="BG212">IF(AV57="no inundation",0,_xlfn.XLOOKUP(AV57,Depths,_xlfn.XLOOKUP($G57,Structures,StructureDamages),,-1)+(AV57-MAX(IF(Depths&lt;AV57,Depths)))*(_xlfn.XLOOKUP(AV57,Depths,_xlfn.XLOOKUP($G57,Structures,StructureDamages),,1)-_xlfn.XLOOKUP(AV57,Depths,_xlfn.XLOOKUP($G57,Structures,StructureDamages),,-1))/(MIN(IF(Depths&gt;AV57,Depths))-MAX(IF(Depths&lt;AV57,Depths))))</f>
        <v>#N/A</v>
      </c>
      <c r="BH212" s="87" t="e" cm="1">
        <f t="array" ref="BH212">IF(AW57="no inundation",0,_xlfn.XLOOKUP(AW57,Depths,_xlfn.XLOOKUP($G57,Structures,StructureDamages),,-1)+(AW57-MAX(IF(Depths&lt;AW57,Depths)))*(_xlfn.XLOOKUP(AW57,Depths,_xlfn.XLOOKUP($G57,Structures,StructureDamages),,1)-_xlfn.XLOOKUP(AW57,Depths,_xlfn.XLOOKUP($G57,Structures,StructureDamages),,-1))/(MIN(IF(Depths&gt;AW57,Depths))-MAX(IF(Depths&lt;AW57,Depths))))</f>
        <v>#N/A</v>
      </c>
      <c r="BI212" s="87" t="e" cm="1">
        <f t="array" ref="BI212">IF(AX57="no inundation",0,_xlfn.XLOOKUP(AX57,Depths,_xlfn.XLOOKUP($G57,Structures,StructureDamages),,-1)+(AX57-MAX(IF(Depths&lt;AX57,Depths)))*(_xlfn.XLOOKUP(AX57,Depths,_xlfn.XLOOKUP($G57,Structures,StructureDamages),,1)-_xlfn.XLOOKUP(AX57,Depths,_xlfn.XLOOKUP($G57,Structures,StructureDamages),,-1))/(MIN(IF(Depths&gt;AX57,Depths))-MAX(IF(Depths&lt;AX57,Depths))))</f>
        <v>#N/A</v>
      </c>
      <c r="BJ212" s="87" t="e" cm="1">
        <f t="array" ref="BJ212">IF(AY57="no inundation",0,_xlfn.XLOOKUP(AY57,Depths,_xlfn.XLOOKUP($G57,Structures,StructureDamages),,-1)+(AY57-MAX(IF(Depths&lt;AY57,Depths)))*(_xlfn.XLOOKUP(AY57,Depths,_xlfn.XLOOKUP($G57,Structures,StructureDamages),,1)-_xlfn.XLOOKUP(AY57,Depths,_xlfn.XLOOKUP($G57,Structures,StructureDamages),,-1))/(MIN(IF(Depths&gt;AY57,Depths))-MAX(IF(Depths&lt;AY57,Depths))))</f>
        <v>#N/A</v>
      </c>
      <c r="BK212" s="87" t="e" cm="1">
        <f t="array" ref="BK212">IF(AZ57="no inundation",0,_xlfn.XLOOKUP(AZ57,Depths,_xlfn.XLOOKUP($G57,Structures,StructureDamages),,-1)+(AZ57-MAX(IF(Depths&lt;AZ57,Depths)))*(_xlfn.XLOOKUP(AZ57,Depths,_xlfn.XLOOKUP($G57,Structures,StructureDamages),,1)-_xlfn.XLOOKUP(AZ57,Depths,_xlfn.XLOOKUP($G57,Structures,StructureDamages),,-1))/(MIN(IF(Depths&gt;AZ57,Depths))-MAX(IF(Depths&lt;AZ57,Depths))))</f>
        <v>#N/A</v>
      </c>
      <c r="BL212" s="87" t="e" cm="1">
        <f t="array" ref="BL212">IF(BA57="no inundation",0,_xlfn.XLOOKUP(BA57,Depths,_xlfn.XLOOKUP($G57,Structures,StructureDamages),,-1)+(BA57-MAX(IF(Depths&lt;BA57,Depths)))*(_xlfn.XLOOKUP(BA57,Depths,_xlfn.XLOOKUP($G57,Structures,StructureDamages),,1)-_xlfn.XLOOKUP(BA57,Depths,_xlfn.XLOOKUP($G57,Structures,StructureDamages),,-1))/(MIN(IF(Depths&gt;BA57,Depths))-MAX(IF(Depths&lt;BA57,Depths))))</f>
        <v>#N/A</v>
      </c>
      <c r="BM212" s="87" t="e" cm="1">
        <f t="array" ref="BM212">IF(BB57="no inundation",0,_xlfn.XLOOKUP(BB57,Depths,_xlfn.XLOOKUP($G57,Structures,StructureDamages),,-1)+(BB57-MAX(IF(Depths&lt;BB57,Depths)))*(_xlfn.XLOOKUP(BB57,Depths,_xlfn.XLOOKUP($G57,Structures,StructureDamages),,1)-_xlfn.XLOOKUP(BB57,Depths,_xlfn.XLOOKUP($G57,Structures,StructureDamages),,-1))/(MIN(IF(Depths&gt;BB57,Depths))-MAX(IF(Depths&lt;BB57,Depths))))</f>
        <v>#N/A</v>
      </c>
      <c r="BN212" s="157" t="e" cm="1">
        <f t="array" ref="BN212">IF(BC57="no inundation",0,_xlfn.XLOOKUP(BC57,Depths,_xlfn.XLOOKUP($G57,Structures,StructureDamages),,-1)+(BC57-MAX(IF(Depths&lt;BC57,Depths)))*(_xlfn.XLOOKUP(BC57,Depths,_xlfn.XLOOKUP($G57,Structures,StructureDamages),,1)-_xlfn.XLOOKUP(BC57,Depths,_xlfn.XLOOKUP($G57,Structures,StructureDamages),,-1))/(MIN(IF(Depths&gt;BC57,Depths))-MAX(IF(Depths&lt;BC57,Depths))))</f>
        <v>#N/A</v>
      </c>
      <c r="BO212" s="167"/>
      <c r="BP212" s="166" t="e" cm="1">
        <f t="array" ref="BP212">IF(AT57="no inundation",0,_xlfn.XLOOKUP(AT57,Depths,_xlfn.XLOOKUP($G57,Structures,ContentDamages),,-1)+(AT57-MAX(IF(Depths&lt;AT57,Depths)))*(_xlfn.XLOOKUP(AT57,Depths,_xlfn.XLOOKUP($G57,Structures,ContentDamages),,1)-_xlfn.XLOOKUP(AT57,Depths,_xlfn.XLOOKUP($G57,Structures,ContentDamages),,-1))/(MIN(IF(Depths&gt;AT57,Depths))-MAX(IF(Depths&lt;AT57,Depths))))</f>
        <v>#N/A</v>
      </c>
      <c r="BQ212" s="87" t="e" cm="1">
        <f t="array" ref="BQ212">IF(AU57="no inundation",0,_xlfn.XLOOKUP(AU57,Depths,_xlfn.XLOOKUP($G57,Structures,ContentDamages),,-1)+(AU57-MAX(IF(Depths&lt;AU57,Depths)))*(_xlfn.XLOOKUP(AU57,Depths,_xlfn.XLOOKUP($G57,Structures,ContentDamages),,1)-_xlfn.XLOOKUP(AU57,Depths,_xlfn.XLOOKUP($G57,Structures,ContentDamages),,-1))/(MIN(IF(Depths&gt;AU57,Depths))-MAX(IF(Depths&lt;AU57,Depths))))</f>
        <v>#N/A</v>
      </c>
      <c r="BR212" s="87" t="e" cm="1">
        <f t="array" ref="BR212">IF(AV57="no inundation",0,_xlfn.XLOOKUP(AV57,Depths,_xlfn.XLOOKUP($G57,Structures,ContentDamages),,-1)+(AV57-MAX(IF(Depths&lt;AV57,Depths)))*(_xlfn.XLOOKUP(AV57,Depths,_xlfn.XLOOKUP($G57,Structures,ContentDamages),,1)-_xlfn.XLOOKUP(AV57,Depths,_xlfn.XLOOKUP($G57,Structures,ContentDamages),,-1))/(MIN(IF(Depths&gt;AV57,Depths))-MAX(IF(Depths&lt;AV57,Depths))))</f>
        <v>#N/A</v>
      </c>
      <c r="BS212" s="87" t="e" cm="1">
        <f t="array" ref="BS212">IF(AW57="no inundation",0,_xlfn.XLOOKUP(AW57,Depths,_xlfn.XLOOKUP($G57,Structures,ContentDamages),,-1)+(AW57-MAX(IF(Depths&lt;AW57,Depths)))*(_xlfn.XLOOKUP(AW57,Depths,_xlfn.XLOOKUP($G57,Structures,ContentDamages),,1)-_xlfn.XLOOKUP(AW57,Depths,_xlfn.XLOOKUP($G57,Structures,ContentDamages),,-1))/(MIN(IF(Depths&gt;AW57,Depths))-MAX(IF(Depths&lt;AW57,Depths))))</f>
        <v>#N/A</v>
      </c>
      <c r="BT212" s="87" t="e" cm="1">
        <f t="array" ref="BT212">IF(AX57="no inundation",0,_xlfn.XLOOKUP(AX57,Depths,_xlfn.XLOOKUP($G57,Structures,ContentDamages),,-1)+(AX57-MAX(IF(Depths&lt;AX57,Depths)))*(_xlfn.XLOOKUP(AX57,Depths,_xlfn.XLOOKUP($G57,Structures,ContentDamages),,1)-_xlfn.XLOOKUP(AX57,Depths,_xlfn.XLOOKUP($G57,Structures,ContentDamages),,-1))/(MIN(IF(Depths&gt;AX57,Depths))-MAX(IF(Depths&lt;AX57,Depths))))</f>
        <v>#N/A</v>
      </c>
      <c r="BU212" s="87" t="e" cm="1">
        <f t="array" ref="BU212">IF(AY57="no inundation",0,_xlfn.XLOOKUP(AY57,Depths,_xlfn.XLOOKUP($G57,Structures,ContentDamages),,-1)+(AY57-MAX(IF(Depths&lt;AY57,Depths)))*(_xlfn.XLOOKUP(AY57,Depths,_xlfn.XLOOKUP($G57,Structures,ContentDamages),,1)-_xlfn.XLOOKUP(AY57,Depths,_xlfn.XLOOKUP($G57,Structures,ContentDamages),,-1))/(MIN(IF(Depths&gt;AY57,Depths))-MAX(IF(Depths&lt;AY57,Depths))))</f>
        <v>#N/A</v>
      </c>
      <c r="BV212" s="87" t="e" cm="1">
        <f t="array" ref="BV212">IF(AZ57="no inundation",0,_xlfn.XLOOKUP(AZ57,Depths,_xlfn.XLOOKUP($G57,Structures,ContentDamages),,-1)+(AZ57-MAX(IF(Depths&lt;AZ57,Depths)))*(_xlfn.XLOOKUP(AZ57,Depths,_xlfn.XLOOKUP($G57,Structures,ContentDamages),,1)-_xlfn.XLOOKUP(AZ57,Depths,_xlfn.XLOOKUP($G57,Structures,ContentDamages),,-1))/(MIN(IF(Depths&gt;AZ57,Depths))-MAX(IF(Depths&lt;AZ57,Depths))))</f>
        <v>#N/A</v>
      </c>
      <c r="BW212" s="87" t="e" cm="1">
        <f t="array" ref="BW212">IF(BA57="no inundation",0,_xlfn.XLOOKUP(BA57,Depths,_xlfn.XLOOKUP($G57,Structures,ContentDamages),,-1)+(BA57-MAX(IF(Depths&lt;BA57,Depths)))*(_xlfn.XLOOKUP(BA57,Depths,_xlfn.XLOOKUP($G57,Structures,ContentDamages),,1)-_xlfn.XLOOKUP(BA57,Depths,_xlfn.XLOOKUP($G57,Structures,ContentDamages),,-1))/(MIN(IF(Depths&gt;BA57,Depths))-MAX(IF(Depths&lt;BA57,Depths))))</f>
        <v>#N/A</v>
      </c>
      <c r="BX212" s="87" t="e" cm="1">
        <f t="array" ref="BX212">IF(BB57="no inundation",0,_xlfn.XLOOKUP(BB57,Depths,_xlfn.XLOOKUP($G57,Structures,ContentDamages),,-1)+(BB57-MAX(IF(Depths&lt;BB57,Depths)))*(_xlfn.XLOOKUP(BB57,Depths,_xlfn.XLOOKUP($G57,Structures,ContentDamages),,1)-_xlfn.XLOOKUP(BB57,Depths,_xlfn.XLOOKUP($G57,Structures,ContentDamages),,-1))/(MIN(IF(Depths&gt;BB57,Depths))-MAX(IF(Depths&lt;BB57,Depths))))</f>
        <v>#N/A</v>
      </c>
      <c r="BY212" s="157" t="e" cm="1">
        <f t="array" ref="BY212">IF(BC57="no inundation",0,_xlfn.XLOOKUP(BC57,Depths,_xlfn.XLOOKUP($G57,Structures,ContentDamages),,-1)+(BC57-MAX(IF(Depths&lt;BC57,Depths)))*(_xlfn.XLOOKUP(BC57,Depths,_xlfn.XLOOKUP($G57,Structures,ContentDamages),,1)-_xlfn.XLOOKUP(BC57,Depths,_xlfn.XLOOKUP($G57,Structures,ContentDamages),,-1))/(MIN(IF(Depths&gt;BC57,Depths))-MAX(IF(Depths&lt;BC57,Depths))))</f>
        <v>#N/A</v>
      </c>
    </row>
    <row r="213" spans="21:77" x14ac:dyDescent="0.35">
      <c r="U213" s="2"/>
      <c r="W213" s="144"/>
      <c r="AI213" s="2"/>
      <c r="AJ213" s="2"/>
      <c r="AK213" s="2"/>
      <c r="AL213" s="2"/>
      <c r="AM213" s="2"/>
      <c r="AN213" s="2"/>
      <c r="AO213" s="2"/>
      <c r="AP213" s="2"/>
      <c r="AQ213" s="2"/>
      <c r="AR213" s="2"/>
      <c r="AS213" s="2"/>
      <c r="BC213" s="166" t="str">
        <f t="shared" si="196"/>
        <v>None</v>
      </c>
      <c r="BD213" s="157"/>
      <c r="BE213" s="166" t="e" cm="1">
        <f t="array" ref="BE213">IF(AT58="no inundation",0,_xlfn.XLOOKUP(AT58,Depths,_xlfn.XLOOKUP($G58,Structures,StructureDamages),,-1)+(AT58-MAX(IF(Depths&lt;AT58,Depths)))*(_xlfn.XLOOKUP(AT58,Depths,_xlfn.XLOOKUP($G58,Structures,StructureDamages),,1)-_xlfn.XLOOKUP(AT58,Depths,_xlfn.XLOOKUP($G58,Structures,StructureDamages),,-1))/(MIN(IF(Depths&gt;AT58,Depths))-MAX(IF(Depths&lt;AT58,Depths))))</f>
        <v>#N/A</v>
      </c>
      <c r="BF213" s="87" t="e" cm="1">
        <f t="array" ref="BF213">IF(AU58="no inundation",0,_xlfn.XLOOKUP(AU58,Depths,_xlfn.XLOOKUP($G58,Structures,StructureDamages),,-1)+(AU58-MAX(IF(Depths&lt;AU58,Depths)))*(_xlfn.XLOOKUP(AU58,Depths,_xlfn.XLOOKUP($G58,Structures,StructureDamages),,1)-_xlfn.XLOOKUP(AU58,Depths,_xlfn.XLOOKUP($G58,Structures,StructureDamages),,-1))/(MIN(IF(Depths&gt;AU58,Depths))-MAX(IF(Depths&lt;AU58,Depths))))</f>
        <v>#N/A</v>
      </c>
      <c r="BG213" s="87" t="e" cm="1">
        <f t="array" ref="BG213">IF(AV58="no inundation",0,_xlfn.XLOOKUP(AV58,Depths,_xlfn.XLOOKUP($G58,Structures,StructureDamages),,-1)+(AV58-MAX(IF(Depths&lt;AV58,Depths)))*(_xlfn.XLOOKUP(AV58,Depths,_xlfn.XLOOKUP($G58,Structures,StructureDamages),,1)-_xlfn.XLOOKUP(AV58,Depths,_xlfn.XLOOKUP($G58,Structures,StructureDamages),,-1))/(MIN(IF(Depths&gt;AV58,Depths))-MAX(IF(Depths&lt;AV58,Depths))))</f>
        <v>#N/A</v>
      </c>
      <c r="BH213" s="87" t="e" cm="1">
        <f t="array" ref="BH213">IF(AW58="no inundation",0,_xlfn.XLOOKUP(AW58,Depths,_xlfn.XLOOKUP($G58,Structures,StructureDamages),,-1)+(AW58-MAX(IF(Depths&lt;AW58,Depths)))*(_xlfn.XLOOKUP(AW58,Depths,_xlfn.XLOOKUP($G58,Structures,StructureDamages),,1)-_xlfn.XLOOKUP(AW58,Depths,_xlfn.XLOOKUP($G58,Structures,StructureDamages),,-1))/(MIN(IF(Depths&gt;AW58,Depths))-MAX(IF(Depths&lt;AW58,Depths))))</f>
        <v>#N/A</v>
      </c>
      <c r="BI213" s="87" t="e" cm="1">
        <f t="array" ref="BI213">IF(AX58="no inundation",0,_xlfn.XLOOKUP(AX58,Depths,_xlfn.XLOOKUP($G58,Structures,StructureDamages),,-1)+(AX58-MAX(IF(Depths&lt;AX58,Depths)))*(_xlfn.XLOOKUP(AX58,Depths,_xlfn.XLOOKUP($G58,Structures,StructureDamages),,1)-_xlfn.XLOOKUP(AX58,Depths,_xlfn.XLOOKUP($G58,Structures,StructureDamages),,-1))/(MIN(IF(Depths&gt;AX58,Depths))-MAX(IF(Depths&lt;AX58,Depths))))</f>
        <v>#N/A</v>
      </c>
      <c r="BJ213" s="87" t="e" cm="1">
        <f t="array" ref="BJ213">IF(AY58="no inundation",0,_xlfn.XLOOKUP(AY58,Depths,_xlfn.XLOOKUP($G58,Structures,StructureDamages),,-1)+(AY58-MAX(IF(Depths&lt;AY58,Depths)))*(_xlfn.XLOOKUP(AY58,Depths,_xlfn.XLOOKUP($G58,Structures,StructureDamages),,1)-_xlfn.XLOOKUP(AY58,Depths,_xlfn.XLOOKUP($G58,Structures,StructureDamages),,-1))/(MIN(IF(Depths&gt;AY58,Depths))-MAX(IF(Depths&lt;AY58,Depths))))</f>
        <v>#N/A</v>
      </c>
      <c r="BK213" s="87" t="e" cm="1">
        <f t="array" ref="BK213">IF(AZ58="no inundation",0,_xlfn.XLOOKUP(AZ58,Depths,_xlfn.XLOOKUP($G58,Structures,StructureDamages),,-1)+(AZ58-MAX(IF(Depths&lt;AZ58,Depths)))*(_xlfn.XLOOKUP(AZ58,Depths,_xlfn.XLOOKUP($G58,Structures,StructureDamages),,1)-_xlfn.XLOOKUP(AZ58,Depths,_xlfn.XLOOKUP($G58,Structures,StructureDamages),,-1))/(MIN(IF(Depths&gt;AZ58,Depths))-MAX(IF(Depths&lt;AZ58,Depths))))</f>
        <v>#N/A</v>
      </c>
      <c r="BL213" s="87" t="e" cm="1">
        <f t="array" ref="BL213">IF(BA58="no inundation",0,_xlfn.XLOOKUP(BA58,Depths,_xlfn.XLOOKUP($G58,Structures,StructureDamages),,-1)+(BA58-MAX(IF(Depths&lt;BA58,Depths)))*(_xlfn.XLOOKUP(BA58,Depths,_xlfn.XLOOKUP($G58,Structures,StructureDamages),,1)-_xlfn.XLOOKUP(BA58,Depths,_xlfn.XLOOKUP($G58,Structures,StructureDamages),,-1))/(MIN(IF(Depths&gt;BA58,Depths))-MAX(IF(Depths&lt;BA58,Depths))))</f>
        <v>#N/A</v>
      </c>
      <c r="BM213" s="87" t="e" cm="1">
        <f t="array" ref="BM213">IF(BB58="no inundation",0,_xlfn.XLOOKUP(BB58,Depths,_xlfn.XLOOKUP($G58,Structures,StructureDamages),,-1)+(BB58-MAX(IF(Depths&lt;BB58,Depths)))*(_xlfn.XLOOKUP(BB58,Depths,_xlfn.XLOOKUP($G58,Structures,StructureDamages),,1)-_xlfn.XLOOKUP(BB58,Depths,_xlfn.XLOOKUP($G58,Structures,StructureDamages),,-1))/(MIN(IF(Depths&gt;BB58,Depths))-MAX(IF(Depths&lt;BB58,Depths))))</f>
        <v>#N/A</v>
      </c>
      <c r="BN213" s="157" t="e" cm="1">
        <f t="array" ref="BN213">IF(BC58="no inundation",0,_xlfn.XLOOKUP(BC58,Depths,_xlfn.XLOOKUP($G58,Structures,StructureDamages),,-1)+(BC58-MAX(IF(Depths&lt;BC58,Depths)))*(_xlfn.XLOOKUP(BC58,Depths,_xlfn.XLOOKUP($G58,Structures,StructureDamages),,1)-_xlfn.XLOOKUP(BC58,Depths,_xlfn.XLOOKUP($G58,Structures,StructureDamages),,-1))/(MIN(IF(Depths&gt;BC58,Depths))-MAX(IF(Depths&lt;BC58,Depths))))</f>
        <v>#N/A</v>
      </c>
      <c r="BO213" s="167"/>
      <c r="BP213" s="166" t="e" cm="1">
        <f t="array" ref="BP213">IF(AT58="no inundation",0,_xlfn.XLOOKUP(AT58,Depths,_xlfn.XLOOKUP($G58,Structures,ContentDamages),,-1)+(AT58-MAX(IF(Depths&lt;AT58,Depths)))*(_xlfn.XLOOKUP(AT58,Depths,_xlfn.XLOOKUP($G58,Structures,ContentDamages),,1)-_xlfn.XLOOKUP(AT58,Depths,_xlfn.XLOOKUP($G58,Structures,ContentDamages),,-1))/(MIN(IF(Depths&gt;AT58,Depths))-MAX(IF(Depths&lt;AT58,Depths))))</f>
        <v>#N/A</v>
      </c>
      <c r="BQ213" s="87" t="e" cm="1">
        <f t="array" ref="BQ213">IF(AU58="no inundation",0,_xlfn.XLOOKUP(AU58,Depths,_xlfn.XLOOKUP($G58,Structures,ContentDamages),,-1)+(AU58-MAX(IF(Depths&lt;AU58,Depths)))*(_xlfn.XLOOKUP(AU58,Depths,_xlfn.XLOOKUP($G58,Structures,ContentDamages),,1)-_xlfn.XLOOKUP(AU58,Depths,_xlfn.XLOOKUP($G58,Structures,ContentDamages),,-1))/(MIN(IF(Depths&gt;AU58,Depths))-MAX(IF(Depths&lt;AU58,Depths))))</f>
        <v>#N/A</v>
      </c>
      <c r="BR213" s="87" t="e" cm="1">
        <f t="array" ref="BR213">IF(AV58="no inundation",0,_xlfn.XLOOKUP(AV58,Depths,_xlfn.XLOOKUP($G58,Structures,ContentDamages),,-1)+(AV58-MAX(IF(Depths&lt;AV58,Depths)))*(_xlfn.XLOOKUP(AV58,Depths,_xlfn.XLOOKUP($G58,Structures,ContentDamages),,1)-_xlfn.XLOOKUP(AV58,Depths,_xlfn.XLOOKUP($G58,Structures,ContentDamages),,-1))/(MIN(IF(Depths&gt;AV58,Depths))-MAX(IF(Depths&lt;AV58,Depths))))</f>
        <v>#N/A</v>
      </c>
      <c r="BS213" s="87" t="e" cm="1">
        <f t="array" ref="BS213">IF(AW58="no inundation",0,_xlfn.XLOOKUP(AW58,Depths,_xlfn.XLOOKUP($G58,Structures,ContentDamages),,-1)+(AW58-MAX(IF(Depths&lt;AW58,Depths)))*(_xlfn.XLOOKUP(AW58,Depths,_xlfn.XLOOKUP($G58,Structures,ContentDamages),,1)-_xlfn.XLOOKUP(AW58,Depths,_xlfn.XLOOKUP($G58,Structures,ContentDamages),,-1))/(MIN(IF(Depths&gt;AW58,Depths))-MAX(IF(Depths&lt;AW58,Depths))))</f>
        <v>#N/A</v>
      </c>
      <c r="BT213" s="87" t="e" cm="1">
        <f t="array" ref="BT213">IF(AX58="no inundation",0,_xlfn.XLOOKUP(AX58,Depths,_xlfn.XLOOKUP($G58,Structures,ContentDamages),,-1)+(AX58-MAX(IF(Depths&lt;AX58,Depths)))*(_xlfn.XLOOKUP(AX58,Depths,_xlfn.XLOOKUP($G58,Structures,ContentDamages),,1)-_xlfn.XLOOKUP(AX58,Depths,_xlfn.XLOOKUP($G58,Structures,ContentDamages),,-1))/(MIN(IF(Depths&gt;AX58,Depths))-MAX(IF(Depths&lt;AX58,Depths))))</f>
        <v>#N/A</v>
      </c>
      <c r="BU213" s="87" t="e" cm="1">
        <f t="array" ref="BU213">IF(AY58="no inundation",0,_xlfn.XLOOKUP(AY58,Depths,_xlfn.XLOOKUP($G58,Structures,ContentDamages),,-1)+(AY58-MAX(IF(Depths&lt;AY58,Depths)))*(_xlfn.XLOOKUP(AY58,Depths,_xlfn.XLOOKUP($G58,Structures,ContentDamages),,1)-_xlfn.XLOOKUP(AY58,Depths,_xlfn.XLOOKUP($G58,Structures,ContentDamages),,-1))/(MIN(IF(Depths&gt;AY58,Depths))-MAX(IF(Depths&lt;AY58,Depths))))</f>
        <v>#N/A</v>
      </c>
      <c r="BV213" s="87" t="e" cm="1">
        <f t="array" ref="BV213">IF(AZ58="no inundation",0,_xlfn.XLOOKUP(AZ58,Depths,_xlfn.XLOOKUP($G58,Structures,ContentDamages),,-1)+(AZ58-MAX(IF(Depths&lt;AZ58,Depths)))*(_xlfn.XLOOKUP(AZ58,Depths,_xlfn.XLOOKUP($G58,Structures,ContentDamages),,1)-_xlfn.XLOOKUP(AZ58,Depths,_xlfn.XLOOKUP($G58,Structures,ContentDamages),,-1))/(MIN(IF(Depths&gt;AZ58,Depths))-MAX(IF(Depths&lt;AZ58,Depths))))</f>
        <v>#N/A</v>
      </c>
      <c r="BW213" s="87" t="e" cm="1">
        <f t="array" ref="BW213">IF(BA58="no inundation",0,_xlfn.XLOOKUP(BA58,Depths,_xlfn.XLOOKUP($G58,Structures,ContentDamages),,-1)+(BA58-MAX(IF(Depths&lt;BA58,Depths)))*(_xlfn.XLOOKUP(BA58,Depths,_xlfn.XLOOKUP($G58,Structures,ContentDamages),,1)-_xlfn.XLOOKUP(BA58,Depths,_xlfn.XLOOKUP($G58,Structures,ContentDamages),,-1))/(MIN(IF(Depths&gt;BA58,Depths))-MAX(IF(Depths&lt;BA58,Depths))))</f>
        <v>#N/A</v>
      </c>
      <c r="BX213" s="87" t="e" cm="1">
        <f t="array" ref="BX213">IF(BB58="no inundation",0,_xlfn.XLOOKUP(BB58,Depths,_xlfn.XLOOKUP($G58,Structures,ContentDamages),,-1)+(BB58-MAX(IF(Depths&lt;BB58,Depths)))*(_xlfn.XLOOKUP(BB58,Depths,_xlfn.XLOOKUP($G58,Structures,ContentDamages),,1)-_xlfn.XLOOKUP(BB58,Depths,_xlfn.XLOOKUP($G58,Structures,ContentDamages),,-1))/(MIN(IF(Depths&gt;BB58,Depths))-MAX(IF(Depths&lt;BB58,Depths))))</f>
        <v>#N/A</v>
      </c>
      <c r="BY213" s="157" t="e" cm="1">
        <f t="array" ref="BY213">IF(BC58="no inundation",0,_xlfn.XLOOKUP(BC58,Depths,_xlfn.XLOOKUP($G58,Structures,ContentDamages),,-1)+(BC58-MAX(IF(Depths&lt;BC58,Depths)))*(_xlfn.XLOOKUP(BC58,Depths,_xlfn.XLOOKUP($G58,Structures,ContentDamages),,1)-_xlfn.XLOOKUP(BC58,Depths,_xlfn.XLOOKUP($G58,Structures,ContentDamages),,-1))/(MIN(IF(Depths&gt;BC58,Depths))-MAX(IF(Depths&lt;BC58,Depths))))</f>
        <v>#N/A</v>
      </c>
    </row>
    <row r="214" spans="21:77" x14ac:dyDescent="0.35">
      <c r="U214" s="2"/>
      <c r="W214" s="144"/>
      <c r="AI214" s="2"/>
      <c r="AJ214" s="2"/>
      <c r="AK214" s="2"/>
      <c r="AL214" s="2"/>
      <c r="AM214" s="2"/>
      <c r="AN214" s="2"/>
      <c r="AO214" s="2"/>
      <c r="AP214" s="2"/>
      <c r="AQ214" s="2"/>
      <c r="AR214" s="2"/>
      <c r="AS214" s="2"/>
      <c r="BC214" s="166" t="str">
        <f t="shared" si="196"/>
        <v>None</v>
      </c>
      <c r="BD214" s="157"/>
      <c r="BE214" s="166" t="e" cm="1">
        <f t="array" ref="BE214">IF(AT59="no inundation",0,_xlfn.XLOOKUP(AT59,Depths,_xlfn.XLOOKUP($G59,Structures,StructureDamages),,-1)+(AT59-MAX(IF(Depths&lt;AT59,Depths)))*(_xlfn.XLOOKUP(AT59,Depths,_xlfn.XLOOKUP($G59,Structures,StructureDamages),,1)-_xlfn.XLOOKUP(AT59,Depths,_xlfn.XLOOKUP($G59,Structures,StructureDamages),,-1))/(MIN(IF(Depths&gt;AT59,Depths))-MAX(IF(Depths&lt;AT59,Depths))))</f>
        <v>#N/A</v>
      </c>
      <c r="BF214" s="87" t="e" cm="1">
        <f t="array" ref="BF214">IF(AU59="no inundation",0,_xlfn.XLOOKUP(AU59,Depths,_xlfn.XLOOKUP($G59,Structures,StructureDamages),,-1)+(AU59-MAX(IF(Depths&lt;AU59,Depths)))*(_xlfn.XLOOKUP(AU59,Depths,_xlfn.XLOOKUP($G59,Structures,StructureDamages),,1)-_xlfn.XLOOKUP(AU59,Depths,_xlfn.XLOOKUP($G59,Structures,StructureDamages),,-1))/(MIN(IF(Depths&gt;AU59,Depths))-MAX(IF(Depths&lt;AU59,Depths))))</f>
        <v>#N/A</v>
      </c>
      <c r="BG214" s="87" t="e" cm="1">
        <f t="array" ref="BG214">IF(AV59="no inundation",0,_xlfn.XLOOKUP(AV59,Depths,_xlfn.XLOOKUP($G59,Structures,StructureDamages),,-1)+(AV59-MAX(IF(Depths&lt;AV59,Depths)))*(_xlfn.XLOOKUP(AV59,Depths,_xlfn.XLOOKUP($G59,Structures,StructureDamages),,1)-_xlfn.XLOOKUP(AV59,Depths,_xlfn.XLOOKUP($G59,Structures,StructureDamages),,-1))/(MIN(IF(Depths&gt;AV59,Depths))-MAX(IF(Depths&lt;AV59,Depths))))</f>
        <v>#N/A</v>
      </c>
      <c r="BH214" s="87" t="e" cm="1">
        <f t="array" ref="BH214">IF(AW59="no inundation",0,_xlfn.XLOOKUP(AW59,Depths,_xlfn.XLOOKUP($G59,Structures,StructureDamages),,-1)+(AW59-MAX(IF(Depths&lt;AW59,Depths)))*(_xlfn.XLOOKUP(AW59,Depths,_xlfn.XLOOKUP($G59,Structures,StructureDamages),,1)-_xlfn.XLOOKUP(AW59,Depths,_xlfn.XLOOKUP($G59,Structures,StructureDamages),,-1))/(MIN(IF(Depths&gt;AW59,Depths))-MAX(IF(Depths&lt;AW59,Depths))))</f>
        <v>#N/A</v>
      </c>
      <c r="BI214" s="87" t="e" cm="1">
        <f t="array" ref="BI214">IF(AX59="no inundation",0,_xlfn.XLOOKUP(AX59,Depths,_xlfn.XLOOKUP($G59,Structures,StructureDamages),,-1)+(AX59-MAX(IF(Depths&lt;AX59,Depths)))*(_xlfn.XLOOKUP(AX59,Depths,_xlfn.XLOOKUP($G59,Structures,StructureDamages),,1)-_xlfn.XLOOKUP(AX59,Depths,_xlfn.XLOOKUP($G59,Structures,StructureDamages),,-1))/(MIN(IF(Depths&gt;AX59,Depths))-MAX(IF(Depths&lt;AX59,Depths))))</f>
        <v>#N/A</v>
      </c>
      <c r="BJ214" s="87" t="e" cm="1">
        <f t="array" ref="BJ214">IF(AY59="no inundation",0,_xlfn.XLOOKUP(AY59,Depths,_xlfn.XLOOKUP($G59,Structures,StructureDamages),,-1)+(AY59-MAX(IF(Depths&lt;AY59,Depths)))*(_xlfn.XLOOKUP(AY59,Depths,_xlfn.XLOOKUP($G59,Structures,StructureDamages),,1)-_xlfn.XLOOKUP(AY59,Depths,_xlfn.XLOOKUP($G59,Structures,StructureDamages),,-1))/(MIN(IF(Depths&gt;AY59,Depths))-MAX(IF(Depths&lt;AY59,Depths))))</f>
        <v>#N/A</v>
      </c>
      <c r="BK214" s="87" t="e" cm="1">
        <f t="array" ref="BK214">IF(AZ59="no inundation",0,_xlfn.XLOOKUP(AZ59,Depths,_xlfn.XLOOKUP($G59,Structures,StructureDamages),,-1)+(AZ59-MAX(IF(Depths&lt;AZ59,Depths)))*(_xlfn.XLOOKUP(AZ59,Depths,_xlfn.XLOOKUP($G59,Structures,StructureDamages),,1)-_xlfn.XLOOKUP(AZ59,Depths,_xlfn.XLOOKUP($G59,Structures,StructureDamages),,-1))/(MIN(IF(Depths&gt;AZ59,Depths))-MAX(IF(Depths&lt;AZ59,Depths))))</f>
        <v>#N/A</v>
      </c>
      <c r="BL214" s="87" t="e" cm="1">
        <f t="array" ref="BL214">IF(BA59="no inundation",0,_xlfn.XLOOKUP(BA59,Depths,_xlfn.XLOOKUP($G59,Structures,StructureDamages),,-1)+(BA59-MAX(IF(Depths&lt;BA59,Depths)))*(_xlfn.XLOOKUP(BA59,Depths,_xlfn.XLOOKUP($G59,Structures,StructureDamages),,1)-_xlfn.XLOOKUP(BA59,Depths,_xlfn.XLOOKUP($G59,Structures,StructureDamages),,-1))/(MIN(IF(Depths&gt;BA59,Depths))-MAX(IF(Depths&lt;BA59,Depths))))</f>
        <v>#N/A</v>
      </c>
      <c r="BM214" s="87" t="e" cm="1">
        <f t="array" ref="BM214">IF(BB59="no inundation",0,_xlfn.XLOOKUP(BB59,Depths,_xlfn.XLOOKUP($G59,Structures,StructureDamages),,-1)+(BB59-MAX(IF(Depths&lt;BB59,Depths)))*(_xlfn.XLOOKUP(BB59,Depths,_xlfn.XLOOKUP($G59,Structures,StructureDamages),,1)-_xlfn.XLOOKUP(BB59,Depths,_xlfn.XLOOKUP($G59,Structures,StructureDamages),,-1))/(MIN(IF(Depths&gt;BB59,Depths))-MAX(IF(Depths&lt;BB59,Depths))))</f>
        <v>#N/A</v>
      </c>
      <c r="BN214" s="157" t="e" cm="1">
        <f t="array" ref="BN214">IF(BC59="no inundation",0,_xlfn.XLOOKUP(BC59,Depths,_xlfn.XLOOKUP($G59,Structures,StructureDamages),,-1)+(BC59-MAX(IF(Depths&lt;BC59,Depths)))*(_xlfn.XLOOKUP(BC59,Depths,_xlfn.XLOOKUP($G59,Structures,StructureDamages),,1)-_xlfn.XLOOKUP(BC59,Depths,_xlfn.XLOOKUP($G59,Structures,StructureDamages),,-1))/(MIN(IF(Depths&gt;BC59,Depths))-MAX(IF(Depths&lt;BC59,Depths))))</f>
        <v>#N/A</v>
      </c>
      <c r="BO214" s="167"/>
      <c r="BP214" s="166" t="e" cm="1">
        <f t="array" ref="BP214">IF(AT59="no inundation",0,_xlfn.XLOOKUP(AT59,Depths,_xlfn.XLOOKUP($G59,Structures,ContentDamages),,-1)+(AT59-MAX(IF(Depths&lt;AT59,Depths)))*(_xlfn.XLOOKUP(AT59,Depths,_xlfn.XLOOKUP($G59,Structures,ContentDamages),,1)-_xlfn.XLOOKUP(AT59,Depths,_xlfn.XLOOKUP($G59,Structures,ContentDamages),,-1))/(MIN(IF(Depths&gt;AT59,Depths))-MAX(IF(Depths&lt;AT59,Depths))))</f>
        <v>#N/A</v>
      </c>
      <c r="BQ214" s="87" t="e" cm="1">
        <f t="array" ref="BQ214">IF(AU59="no inundation",0,_xlfn.XLOOKUP(AU59,Depths,_xlfn.XLOOKUP($G59,Structures,ContentDamages),,-1)+(AU59-MAX(IF(Depths&lt;AU59,Depths)))*(_xlfn.XLOOKUP(AU59,Depths,_xlfn.XLOOKUP($G59,Structures,ContentDamages),,1)-_xlfn.XLOOKUP(AU59,Depths,_xlfn.XLOOKUP($G59,Structures,ContentDamages),,-1))/(MIN(IF(Depths&gt;AU59,Depths))-MAX(IF(Depths&lt;AU59,Depths))))</f>
        <v>#N/A</v>
      </c>
      <c r="BR214" s="87" t="e" cm="1">
        <f t="array" ref="BR214">IF(AV59="no inundation",0,_xlfn.XLOOKUP(AV59,Depths,_xlfn.XLOOKUP($G59,Structures,ContentDamages),,-1)+(AV59-MAX(IF(Depths&lt;AV59,Depths)))*(_xlfn.XLOOKUP(AV59,Depths,_xlfn.XLOOKUP($G59,Structures,ContentDamages),,1)-_xlfn.XLOOKUP(AV59,Depths,_xlfn.XLOOKUP($G59,Structures,ContentDamages),,-1))/(MIN(IF(Depths&gt;AV59,Depths))-MAX(IF(Depths&lt;AV59,Depths))))</f>
        <v>#N/A</v>
      </c>
      <c r="BS214" s="87" t="e" cm="1">
        <f t="array" ref="BS214">IF(AW59="no inundation",0,_xlfn.XLOOKUP(AW59,Depths,_xlfn.XLOOKUP($G59,Structures,ContentDamages),,-1)+(AW59-MAX(IF(Depths&lt;AW59,Depths)))*(_xlfn.XLOOKUP(AW59,Depths,_xlfn.XLOOKUP($G59,Structures,ContentDamages),,1)-_xlfn.XLOOKUP(AW59,Depths,_xlfn.XLOOKUP($G59,Structures,ContentDamages),,-1))/(MIN(IF(Depths&gt;AW59,Depths))-MAX(IF(Depths&lt;AW59,Depths))))</f>
        <v>#N/A</v>
      </c>
      <c r="BT214" s="87" t="e" cm="1">
        <f t="array" ref="BT214">IF(AX59="no inundation",0,_xlfn.XLOOKUP(AX59,Depths,_xlfn.XLOOKUP($G59,Structures,ContentDamages),,-1)+(AX59-MAX(IF(Depths&lt;AX59,Depths)))*(_xlfn.XLOOKUP(AX59,Depths,_xlfn.XLOOKUP($G59,Structures,ContentDamages),,1)-_xlfn.XLOOKUP(AX59,Depths,_xlfn.XLOOKUP($G59,Structures,ContentDamages),,-1))/(MIN(IF(Depths&gt;AX59,Depths))-MAX(IF(Depths&lt;AX59,Depths))))</f>
        <v>#N/A</v>
      </c>
      <c r="BU214" s="87" t="e" cm="1">
        <f t="array" ref="BU214">IF(AY59="no inundation",0,_xlfn.XLOOKUP(AY59,Depths,_xlfn.XLOOKUP($G59,Structures,ContentDamages),,-1)+(AY59-MAX(IF(Depths&lt;AY59,Depths)))*(_xlfn.XLOOKUP(AY59,Depths,_xlfn.XLOOKUP($G59,Structures,ContentDamages),,1)-_xlfn.XLOOKUP(AY59,Depths,_xlfn.XLOOKUP($G59,Structures,ContentDamages),,-1))/(MIN(IF(Depths&gt;AY59,Depths))-MAX(IF(Depths&lt;AY59,Depths))))</f>
        <v>#N/A</v>
      </c>
      <c r="BV214" s="87" t="e" cm="1">
        <f t="array" ref="BV214">IF(AZ59="no inundation",0,_xlfn.XLOOKUP(AZ59,Depths,_xlfn.XLOOKUP($G59,Structures,ContentDamages),,-1)+(AZ59-MAX(IF(Depths&lt;AZ59,Depths)))*(_xlfn.XLOOKUP(AZ59,Depths,_xlfn.XLOOKUP($G59,Structures,ContentDamages),,1)-_xlfn.XLOOKUP(AZ59,Depths,_xlfn.XLOOKUP($G59,Structures,ContentDamages),,-1))/(MIN(IF(Depths&gt;AZ59,Depths))-MAX(IF(Depths&lt;AZ59,Depths))))</f>
        <v>#N/A</v>
      </c>
      <c r="BW214" s="87" t="e" cm="1">
        <f t="array" ref="BW214">IF(BA59="no inundation",0,_xlfn.XLOOKUP(BA59,Depths,_xlfn.XLOOKUP($G59,Structures,ContentDamages),,-1)+(BA59-MAX(IF(Depths&lt;BA59,Depths)))*(_xlfn.XLOOKUP(BA59,Depths,_xlfn.XLOOKUP($G59,Structures,ContentDamages),,1)-_xlfn.XLOOKUP(BA59,Depths,_xlfn.XLOOKUP($G59,Structures,ContentDamages),,-1))/(MIN(IF(Depths&gt;BA59,Depths))-MAX(IF(Depths&lt;BA59,Depths))))</f>
        <v>#N/A</v>
      </c>
      <c r="BX214" s="87" t="e" cm="1">
        <f t="array" ref="BX214">IF(BB59="no inundation",0,_xlfn.XLOOKUP(BB59,Depths,_xlfn.XLOOKUP($G59,Structures,ContentDamages),,-1)+(BB59-MAX(IF(Depths&lt;BB59,Depths)))*(_xlfn.XLOOKUP(BB59,Depths,_xlfn.XLOOKUP($G59,Structures,ContentDamages),,1)-_xlfn.XLOOKUP(BB59,Depths,_xlfn.XLOOKUP($G59,Structures,ContentDamages),,-1))/(MIN(IF(Depths&gt;BB59,Depths))-MAX(IF(Depths&lt;BB59,Depths))))</f>
        <v>#N/A</v>
      </c>
      <c r="BY214" s="157" t="e" cm="1">
        <f t="array" ref="BY214">IF(BC59="no inundation",0,_xlfn.XLOOKUP(BC59,Depths,_xlfn.XLOOKUP($G59,Structures,ContentDamages),,-1)+(BC59-MAX(IF(Depths&lt;BC59,Depths)))*(_xlfn.XLOOKUP(BC59,Depths,_xlfn.XLOOKUP($G59,Structures,ContentDamages),,1)-_xlfn.XLOOKUP(BC59,Depths,_xlfn.XLOOKUP($G59,Structures,ContentDamages),,-1))/(MIN(IF(Depths&gt;BC59,Depths))-MAX(IF(Depths&lt;BC59,Depths))))</f>
        <v>#N/A</v>
      </c>
    </row>
    <row r="215" spans="21:77" x14ac:dyDescent="0.35">
      <c r="U215" s="2"/>
      <c r="W215" s="144"/>
      <c r="AI215" s="2"/>
      <c r="AJ215" s="2"/>
      <c r="AK215" s="2"/>
      <c r="AL215" s="2"/>
      <c r="AM215" s="2"/>
      <c r="AN215" s="2"/>
      <c r="AO215" s="2"/>
      <c r="AP215" s="2"/>
      <c r="AQ215" s="2"/>
      <c r="AR215" s="2"/>
      <c r="AS215" s="2"/>
      <c r="BC215" s="166" t="str">
        <f t="shared" si="196"/>
        <v>None</v>
      </c>
      <c r="BD215" s="157"/>
      <c r="BE215" s="166" t="e" cm="1">
        <f t="array" ref="BE215">IF(AT60="no inundation",0,_xlfn.XLOOKUP(AT60,Depths,_xlfn.XLOOKUP($G60,Structures,StructureDamages),,-1)+(AT60-MAX(IF(Depths&lt;AT60,Depths)))*(_xlfn.XLOOKUP(AT60,Depths,_xlfn.XLOOKUP($G60,Structures,StructureDamages),,1)-_xlfn.XLOOKUP(AT60,Depths,_xlfn.XLOOKUP($G60,Structures,StructureDamages),,-1))/(MIN(IF(Depths&gt;AT60,Depths))-MAX(IF(Depths&lt;AT60,Depths))))</f>
        <v>#N/A</v>
      </c>
      <c r="BF215" s="87" t="e" cm="1">
        <f t="array" ref="BF215">IF(AU60="no inundation",0,_xlfn.XLOOKUP(AU60,Depths,_xlfn.XLOOKUP($G60,Structures,StructureDamages),,-1)+(AU60-MAX(IF(Depths&lt;AU60,Depths)))*(_xlfn.XLOOKUP(AU60,Depths,_xlfn.XLOOKUP($G60,Structures,StructureDamages),,1)-_xlfn.XLOOKUP(AU60,Depths,_xlfn.XLOOKUP($G60,Structures,StructureDamages),,-1))/(MIN(IF(Depths&gt;AU60,Depths))-MAX(IF(Depths&lt;AU60,Depths))))</f>
        <v>#N/A</v>
      </c>
      <c r="BG215" s="87" t="e" cm="1">
        <f t="array" ref="BG215">IF(AV60="no inundation",0,_xlfn.XLOOKUP(AV60,Depths,_xlfn.XLOOKUP($G60,Structures,StructureDamages),,-1)+(AV60-MAX(IF(Depths&lt;AV60,Depths)))*(_xlfn.XLOOKUP(AV60,Depths,_xlfn.XLOOKUP($G60,Structures,StructureDamages),,1)-_xlfn.XLOOKUP(AV60,Depths,_xlfn.XLOOKUP($G60,Structures,StructureDamages),,-1))/(MIN(IF(Depths&gt;AV60,Depths))-MAX(IF(Depths&lt;AV60,Depths))))</f>
        <v>#N/A</v>
      </c>
      <c r="BH215" s="87" t="e" cm="1">
        <f t="array" ref="BH215">IF(AW60="no inundation",0,_xlfn.XLOOKUP(AW60,Depths,_xlfn.XLOOKUP($G60,Structures,StructureDamages),,-1)+(AW60-MAX(IF(Depths&lt;AW60,Depths)))*(_xlfn.XLOOKUP(AW60,Depths,_xlfn.XLOOKUP($G60,Structures,StructureDamages),,1)-_xlfn.XLOOKUP(AW60,Depths,_xlfn.XLOOKUP($G60,Structures,StructureDamages),,-1))/(MIN(IF(Depths&gt;AW60,Depths))-MAX(IF(Depths&lt;AW60,Depths))))</f>
        <v>#N/A</v>
      </c>
      <c r="BI215" s="87" t="e" cm="1">
        <f t="array" ref="BI215">IF(AX60="no inundation",0,_xlfn.XLOOKUP(AX60,Depths,_xlfn.XLOOKUP($G60,Structures,StructureDamages),,-1)+(AX60-MAX(IF(Depths&lt;AX60,Depths)))*(_xlfn.XLOOKUP(AX60,Depths,_xlfn.XLOOKUP($G60,Structures,StructureDamages),,1)-_xlfn.XLOOKUP(AX60,Depths,_xlfn.XLOOKUP($G60,Structures,StructureDamages),,-1))/(MIN(IF(Depths&gt;AX60,Depths))-MAX(IF(Depths&lt;AX60,Depths))))</f>
        <v>#N/A</v>
      </c>
      <c r="BJ215" s="87" t="e" cm="1">
        <f t="array" ref="BJ215">IF(AY60="no inundation",0,_xlfn.XLOOKUP(AY60,Depths,_xlfn.XLOOKUP($G60,Structures,StructureDamages),,-1)+(AY60-MAX(IF(Depths&lt;AY60,Depths)))*(_xlfn.XLOOKUP(AY60,Depths,_xlfn.XLOOKUP($G60,Structures,StructureDamages),,1)-_xlfn.XLOOKUP(AY60,Depths,_xlfn.XLOOKUP($G60,Structures,StructureDamages),,-1))/(MIN(IF(Depths&gt;AY60,Depths))-MAX(IF(Depths&lt;AY60,Depths))))</f>
        <v>#N/A</v>
      </c>
      <c r="BK215" s="87" t="e" cm="1">
        <f t="array" ref="BK215">IF(AZ60="no inundation",0,_xlfn.XLOOKUP(AZ60,Depths,_xlfn.XLOOKUP($G60,Structures,StructureDamages),,-1)+(AZ60-MAX(IF(Depths&lt;AZ60,Depths)))*(_xlfn.XLOOKUP(AZ60,Depths,_xlfn.XLOOKUP($G60,Structures,StructureDamages),,1)-_xlfn.XLOOKUP(AZ60,Depths,_xlfn.XLOOKUP($G60,Structures,StructureDamages),,-1))/(MIN(IF(Depths&gt;AZ60,Depths))-MAX(IF(Depths&lt;AZ60,Depths))))</f>
        <v>#N/A</v>
      </c>
      <c r="BL215" s="87" t="e" cm="1">
        <f t="array" ref="BL215">IF(BA60="no inundation",0,_xlfn.XLOOKUP(BA60,Depths,_xlfn.XLOOKUP($G60,Structures,StructureDamages),,-1)+(BA60-MAX(IF(Depths&lt;BA60,Depths)))*(_xlfn.XLOOKUP(BA60,Depths,_xlfn.XLOOKUP($G60,Structures,StructureDamages),,1)-_xlfn.XLOOKUP(BA60,Depths,_xlfn.XLOOKUP($G60,Structures,StructureDamages),,-1))/(MIN(IF(Depths&gt;BA60,Depths))-MAX(IF(Depths&lt;BA60,Depths))))</f>
        <v>#N/A</v>
      </c>
      <c r="BM215" s="87" t="e" cm="1">
        <f t="array" ref="BM215">IF(BB60="no inundation",0,_xlfn.XLOOKUP(BB60,Depths,_xlfn.XLOOKUP($G60,Structures,StructureDamages),,-1)+(BB60-MAX(IF(Depths&lt;BB60,Depths)))*(_xlfn.XLOOKUP(BB60,Depths,_xlfn.XLOOKUP($G60,Structures,StructureDamages),,1)-_xlfn.XLOOKUP(BB60,Depths,_xlfn.XLOOKUP($G60,Structures,StructureDamages),,-1))/(MIN(IF(Depths&gt;BB60,Depths))-MAX(IF(Depths&lt;BB60,Depths))))</f>
        <v>#N/A</v>
      </c>
      <c r="BN215" s="157" t="e" cm="1">
        <f t="array" ref="BN215">IF(BC60="no inundation",0,_xlfn.XLOOKUP(BC60,Depths,_xlfn.XLOOKUP($G60,Structures,StructureDamages),,-1)+(BC60-MAX(IF(Depths&lt;BC60,Depths)))*(_xlfn.XLOOKUP(BC60,Depths,_xlfn.XLOOKUP($G60,Structures,StructureDamages),,1)-_xlfn.XLOOKUP(BC60,Depths,_xlfn.XLOOKUP($G60,Structures,StructureDamages),,-1))/(MIN(IF(Depths&gt;BC60,Depths))-MAX(IF(Depths&lt;BC60,Depths))))</f>
        <v>#N/A</v>
      </c>
      <c r="BO215" s="167"/>
      <c r="BP215" s="166" t="e" cm="1">
        <f t="array" ref="BP215">IF(AT60="no inundation",0,_xlfn.XLOOKUP(AT60,Depths,_xlfn.XLOOKUP($G60,Structures,ContentDamages),,-1)+(AT60-MAX(IF(Depths&lt;AT60,Depths)))*(_xlfn.XLOOKUP(AT60,Depths,_xlfn.XLOOKUP($G60,Structures,ContentDamages),,1)-_xlfn.XLOOKUP(AT60,Depths,_xlfn.XLOOKUP($G60,Structures,ContentDamages),,-1))/(MIN(IF(Depths&gt;AT60,Depths))-MAX(IF(Depths&lt;AT60,Depths))))</f>
        <v>#N/A</v>
      </c>
      <c r="BQ215" s="87" t="e" cm="1">
        <f t="array" ref="BQ215">IF(AU60="no inundation",0,_xlfn.XLOOKUP(AU60,Depths,_xlfn.XLOOKUP($G60,Structures,ContentDamages),,-1)+(AU60-MAX(IF(Depths&lt;AU60,Depths)))*(_xlfn.XLOOKUP(AU60,Depths,_xlfn.XLOOKUP($G60,Structures,ContentDamages),,1)-_xlfn.XLOOKUP(AU60,Depths,_xlfn.XLOOKUP($G60,Structures,ContentDamages),,-1))/(MIN(IF(Depths&gt;AU60,Depths))-MAX(IF(Depths&lt;AU60,Depths))))</f>
        <v>#N/A</v>
      </c>
      <c r="BR215" s="87" t="e" cm="1">
        <f t="array" ref="BR215">IF(AV60="no inundation",0,_xlfn.XLOOKUP(AV60,Depths,_xlfn.XLOOKUP($G60,Structures,ContentDamages),,-1)+(AV60-MAX(IF(Depths&lt;AV60,Depths)))*(_xlfn.XLOOKUP(AV60,Depths,_xlfn.XLOOKUP($G60,Structures,ContentDamages),,1)-_xlfn.XLOOKUP(AV60,Depths,_xlfn.XLOOKUP($G60,Structures,ContentDamages),,-1))/(MIN(IF(Depths&gt;AV60,Depths))-MAX(IF(Depths&lt;AV60,Depths))))</f>
        <v>#N/A</v>
      </c>
      <c r="BS215" s="87" t="e" cm="1">
        <f t="array" ref="BS215">IF(AW60="no inundation",0,_xlfn.XLOOKUP(AW60,Depths,_xlfn.XLOOKUP($G60,Structures,ContentDamages),,-1)+(AW60-MAX(IF(Depths&lt;AW60,Depths)))*(_xlfn.XLOOKUP(AW60,Depths,_xlfn.XLOOKUP($G60,Structures,ContentDamages),,1)-_xlfn.XLOOKUP(AW60,Depths,_xlfn.XLOOKUP($G60,Structures,ContentDamages),,-1))/(MIN(IF(Depths&gt;AW60,Depths))-MAX(IF(Depths&lt;AW60,Depths))))</f>
        <v>#N/A</v>
      </c>
      <c r="BT215" s="87" t="e" cm="1">
        <f t="array" ref="BT215">IF(AX60="no inundation",0,_xlfn.XLOOKUP(AX60,Depths,_xlfn.XLOOKUP($G60,Structures,ContentDamages),,-1)+(AX60-MAX(IF(Depths&lt;AX60,Depths)))*(_xlfn.XLOOKUP(AX60,Depths,_xlfn.XLOOKUP($G60,Structures,ContentDamages),,1)-_xlfn.XLOOKUP(AX60,Depths,_xlfn.XLOOKUP($G60,Structures,ContentDamages),,-1))/(MIN(IF(Depths&gt;AX60,Depths))-MAX(IF(Depths&lt;AX60,Depths))))</f>
        <v>#N/A</v>
      </c>
      <c r="BU215" s="87" t="e" cm="1">
        <f t="array" ref="BU215">IF(AY60="no inundation",0,_xlfn.XLOOKUP(AY60,Depths,_xlfn.XLOOKUP($G60,Structures,ContentDamages),,-1)+(AY60-MAX(IF(Depths&lt;AY60,Depths)))*(_xlfn.XLOOKUP(AY60,Depths,_xlfn.XLOOKUP($G60,Structures,ContentDamages),,1)-_xlfn.XLOOKUP(AY60,Depths,_xlfn.XLOOKUP($G60,Structures,ContentDamages),,-1))/(MIN(IF(Depths&gt;AY60,Depths))-MAX(IF(Depths&lt;AY60,Depths))))</f>
        <v>#N/A</v>
      </c>
      <c r="BV215" s="87" t="e" cm="1">
        <f t="array" ref="BV215">IF(AZ60="no inundation",0,_xlfn.XLOOKUP(AZ60,Depths,_xlfn.XLOOKUP($G60,Structures,ContentDamages),,-1)+(AZ60-MAX(IF(Depths&lt;AZ60,Depths)))*(_xlfn.XLOOKUP(AZ60,Depths,_xlfn.XLOOKUP($G60,Structures,ContentDamages),,1)-_xlfn.XLOOKUP(AZ60,Depths,_xlfn.XLOOKUP($G60,Structures,ContentDamages),,-1))/(MIN(IF(Depths&gt;AZ60,Depths))-MAX(IF(Depths&lt;AZ60,Depths))))</f>
        <v>#N/A</v>
      </c>
      <c r="BW215" s="87" t="e" cm="1">
        <f t="array" ref="BW215">IF(BA60="no inundation",0,_xlfn.XLOOKUP(BA60,Depths,_xlfn.XLOOKUP($G60,Structures,ContentDamages),,-1)+(BA60-MAX(IF(Depths&lt;BA60,Depths)))*(_xlfn.XLOOKUP(BA60,Depths,_xlfn.XLOOKUP($G60,Structures,ContentDamages),,1)-_xlfn.XLOOKUP(BA60,Depths,_xlfn.XLOOKUP($G60,Structures,ContentDamages),,-1))/(MIN(IF(Depths&gt;BA60,Depths))-MAX(IF(Depths&lt;BA60,Depths))))</f>
        <v>#N/A</v>
      </c>
      <c r="BX215" s="87" t="e" cm="1">
        <f t="array" ref="BX215">IF(BB60="no inundation",0,_xlfn.XLOOKUP(BB60,Depths,_xlfn.XLOOKUP($G60,Structures,ContentDamages),,-1)+(BB60-MAX(IF(Depths&lt;BB60,Depths)))*(_xlfn.XLOOKUP(BB60,Depths,_xlfn.XLOOKUP($G60,Structures,ContentDamages),,1)-_xlfn.XLOOKUP(BB60,Depths,_xlfn.XLOOKUP($G60,Structures,ContentDamages),,-1))/(MIN(IF(Depths&gt;BB60,Depths))-MAX(IF(Depths&lt;BB60,Depths))))</f>
        <v>#N/A</v>
      </c>
      <c r="BY215" s="157" t="e" cm="1">
        <f t="array" ref="BY215">IF(BC60="no inundation",0,_xlfn.XLOOKUP(BC60,Depths,_xlfn.XLOOKUP($G60,Structures,ContentDamages),,-1)+(BC60-MAX(IF(Depths&lt;BC60,Depths)))*(_xlfn.XLOOKUP(BC60,Depths,_xlfn.XLOOKUP($G60,Structures,ContentDamages),,1)-_xlfn.XLOOKUP(BC60,Depths,_xlfn.XLOOKUP($G60,Structures,ContentDamages),,-1))/(MIN(IF(Depths&gt;BC60,Depths))-MAX(IF(Depths&lt;BC60,Depths))))</f>
        <v>#N/A</v>
      </c>
    </row>
    <row r="216" spans="21:77" x14ac:dyDescent="0.35">
      <c r="U216" s="2"/>
      <c r="W216" s="144"/>
      <c r="AI216" s="2"/>
      <c r="AJ216" s="2"/>
      <c r="AK216" s="2"/>
      <c r="AL216" s="2"/>
      <c r="AM216" s="2"/>
      <c r="AN216" s="2"/>
      <c r="AO216" s="2"/>
      <c r="AP216" s="2"/>
      <c r="AQ216" s="2"/>
      <c r="AR216" s="2"/>
      <c r="AS216" s="2"/>
      <c r="BC216" s="166" t="str">
        <f t="shared" si="196"/>
        <v>None</v>
      </c>
      <c r="BD216" s="157"/>
      <c r="BE216" s="166" t="e" cm="1">
        <f t="array" ref="BE216">IF(AT61="no inundation",0,_xlfn.XLOOKUP(AT61,Depths,_xlfn.XLOOKUP($G61,Structures,StructureDamages),,-1)+(AT61-MAX(IF(Depths&lt;AT61,Depths)))*(_xlfn.XLOOKUP(AT61,Depths,_xlfn.XLOOKUP($G61,Structures,StructureDamages),,1)-_xlfn.XLOOKUP(AT61,Depths,_xlfn.XLOOKUP($G61,Structures,StructureDamages),,-1))/(MIN(IF(Depths&gt;AT61,Depths))-MAX(IF(Depths&lt;AT61,Depths))))</f>
        <v>#N/A</v>
      </c>
      <c r="BF216" s="87" t="e" cm="1">
        <f t="array" ref="BF216">IF(AU61="no inundation",0,_xlfn.XLOOKUP(AU61,Depths,_xlfn.XLOOKUP($G61,Structures,StructureDamages),,-1)+(AU61-MAX(IF(Depths&lt;AU61,Depths)))*(_xlfn.XLOOKUP(AU61,Depths,_xlfn.XLOOKUP($G61,Structures,StructureDamages),,1)-_xlfn.XLOOKUP(AU61,Depths,_xlfn.XLOOKUP($G61,Structures,StructureDamages),,-1))/(MIN(IF(Depths&gt;AU61,Depths))-MAX(IF(Depths&lt;AU61,Depths))))</f>
        <v>#N/A</v>
      </c>
      <c r="BG216" s="87" t="e" cm="1">
        <f t="array" ref="BG216">IF(AV61="no inundation",0,_xlfn.XLOOKUP(AV61,Depths,_xlfn.XLOOKUP($G61,Structures,StructureDamages),,-1)+(AV61-MAX(IF(Depths&lt;AV61,Depths)))*(_xlfn.XLOOKUP(AV61,Depths,_xlfn.XLOOKUP($G61,Structures,StructureDamages),,1)-_xlfn.XLOOKUP(AV61,Depths,_xlfn.XLOOKUP($G61,Structures,StructureDamages),,-1))/(MIN(IF(Depths&gt;AV61,Depths))-MAX(IF(Depths&lt;AV61,Depths))))</f>
        <v>#N/A</v>
      </c>
      <c r="BH216" s="87" t="e" cm="1">
        <f t="array" ref="BH216">IF(AW61="no inundation",0,_xlfn.XLOOKUP(AW61,Depths,_xlfn.XLOOKUP($G61,Structures,StructureDamages),,-1)+(AW61-MAX(IF(Depths&lt;AW61,Depths)))*(_xlfn.XLOOKUP(AW61,Depths,_xlfn.XLOOKUP($G61,Structures,StructureDamages),,1)-_xlfn.XLOOKUP(AW61,Depths,_xlfn.XLOOKUP($G61,Structures,StructureDamages),,-1))/(MIN(IF(Depths&gt;AW61,Depths))-MAX(IF(Depths&lt;AW61,Depths))))</f>
        <v>#N/A</v>
      </c>
      <c r="BI216" s="87" t="e" cm="1">
        <f t="array" ref="BI216">IF(AX61="no inundation",0,_xlfn.XLOOKUP(AX61,Depths,_xlfn.XLOOKUP($G61,Structures,StructureDamages),,-1)+(AX61-MAX(IF(Depths&lt;AX61,Depths)))*(_xlfn.XLOOKUP(AX61,Depths,_xlfn.XLOOKUP($G61,Structures,StructureDamages),,1)-_xlfn.XLOOKUP(AX61,Depths,_xlfn.XLOOKUP($G61,Structures,StructureDamages),,-1))/(MIN(IF(Depths&gt;AX61,Depths))-MAX(IF(Depths&lt;AX61,Depths))))</f>
        <v>#N/A</v>
      </c>
      <c r="BJ216" s="87" t="e" cm="1">
        <f t="array" ref="BJ216">IF(AY61="no inundation",0,_xlfn.XLOOKUP(AY61,Depths,_xlfn.XLOOKUP($G61,Structures,StructureDamages),,-1)+(AY61-MAX(IF(Depths&lt;AY61,Depths)))*(_xlfn.XLOOKUP(AY61,Depths,_xlfn.XLOOKUP($G61,Structures,StructureDamages),,1)-_xlfn.XLOOKUP(AY61,Depths,_xlfn.XLOOKUP($G61,Structures,StructureDamages),,-1))/(MIN(IF(Depths&gt;AY61,Depths))-MAX(IF(Depths&lt;AY61,Depths))))</f>
        <v>#N/A</v>
      </c>
      <c r="BK216" s="87" t="e" cm="1">
        <f t="array" ref="BK216">IF(AZ61="no inundation",0,_xlfn.XLOOKUP(AZ61,Depths,_xlfn.XLOOKUP($G61,Structures,StructureDamages),,-1)+(AZ61-MAX(IF(Depths&lt;AZ61,Depths)))*(_xlfn.XLOOKUP(AZ61,Depths,_xlfn.XLOOKUP($G61,Structures,StructureDamages),,1)-_xlfn.XLOOKUP(AZ61,Depths,_xlfn.XLOOKUP($G61,Structures,StructureDamages),,-1))/(MIN(IF(Depths&gt;AZ61,Depths))-MAX(IF(Depths&lt;AZ61,Depths))))</f>
        <v>#N/A</v>
      </c>
      <c r="BL216" s="87" t="e" cm="1">
        <f t="array" ref="BL216">IF(BA61="no inundation",0,_xlfn.XLOOKUP(BA61,Depths,_xlfn.XLOOKUP($G61,Structures,StructureDamages),,-1)+(BA61-MAX(IF(Depths&lt;BA61,Depths)))*(_xlfn.XLOOKUP(BA61,Depths,_xlfn.XLOOKUP($G61,Structures,StructureDamages),,1)-_xlfn.XLOOKUP(BA61,Depths,_xlfn.XLOOKUP($G61,Structures,StructureDamages),,-1))/(MIN(IF(Depths&gt;BA61,Depths))-MAX(IF(Depths&lt;BA61,Depths))))</f>
        <v>#N/A</v>
      </c>
      <c r="BM216" s="87" t="e" cm="1">
        <f t="array" ref="BM216">IF(BB61="no inundation",0,_xlfn.XLOOKUP(BB61,Depths,_xlfn.XLOOKUP($G61,Structures,StructureDamages),,-1)+(BB61-MAX(IF(Depths&lt;BB61,Depths)))*(_xlfn.XLOOKUP(BB61,Depths,_xlfn.XLOOKUP($G61,Structures,StructureDamages),,1)-_xlfn.XLOOKUP(BB61,Depths,_xlfn.XLOOKUP($G61,Structures,StructureDamages),,-1))/(MIN(IF(Depths&gt;BB61,Depths))-MAX(IF(Depths&lt;BB61,Depths))))</f>
        <v>#N/A</v>
      </c>
      <c r="BN216" s="157" t="e" cm="1">
        <f t="array" ref="BN216">IF(BC61="no inundation",0,_xlfn.XLOOKUP(BC61,Depths,_xlfn.XLOOKUP($G61,Structures,StructureDamages),,-1)+(BC61-MAX(IF(Depths&lt;BC61,Depths)))*(_xlfn.XLOOKUP(BC61,Depths,_xlfn.XLOOKUP($G61,Structures,StructureDamages),,1)-_xlfn.XLOOKUP(BC61,Depths,_xlfn.XLOOKUP($G61,Structures,StructureDamages),,-1))/(MIN(IF(Depths&gt;BC61,Depths))-MAX(IF(Depths&lt;BC61,Depths))))</f>
        <v>#N/A</v>
      </c>
      <c r="BO216" s="167"/>
      <c r="BP216" s="166" t="e" cm="1">
        <f t="array" ref="BP216">IF(AT61="no inundation",0,_xlfn.XLOOKUP(AT61,Depths,_xlfn.XLOOKUP($G61,Structures,ContentDamages),,-1)+(AT61-MAX(IF(Depths&lt;AT61,Depths)))*(_xlfn.XLOOKUP(AT61,Depths,_xlfn.XLOOKUP($G61,Structures,ContentDamages),,1)-_xlfn.XLOOKUP(AT61,Depths,_xlfn.XLOOKUP($G61,Structures,ContentDamages),,-1))/(MIN(IF(Depths&gt;AT61,Depths))-MAX(IF(Depths&lt;AT61,Depths))))</f>
        <v>#N/A</v>
      </c>
      <c r="BQ216" s="87" t="e" cm="1">
        <f t="array" ref="BQ216">IF(AU61="no inundation",0,_xlfn.XLOOKUP(AU61,Depths,_xlfn.XLOOKUP($G61,Structures,ContentDamages),,-1)+(AU61-MAX(IF(Depths&lt;AU61,Depths)))*(_xlfn.XLOOKUP(AU61,Depths,_xlfn.XLOOKUP($G61,Structures,ContentDamages),,1)-_xlfn.XLOOKUP(AU61,Depths,_xlfn.XLOOKUP($G61,Structures,ContentDamages),,-1))/(MIN(IF(Depths&gt;AU61,Depths))-MAX(IF(Depths&lt;AU61,Depths))))</f>
        <v>#N/A</v>
      </c>
      <c r="BR216" s="87" t="e" cm="1">
        <f t="array" ref="BR216">IF(AV61="no inundation",0,_xlfn.XLOOKUP(AV61,Depths,_xlfn.XLOOKUP($G61,Structures,ContentDamages),,-1)+(AV61-MAX(IF(Depths&lt;AV61,Depths)))*(_xlfn.XLOOKUP(AV61,Depths,_xlfn.XLOOKUP($G61,Structures,ContentDamages),,1)-_xlfn.XLOOKUP(AV61,Depths,_xlfn.XLOOKUP($G61,Structures,ContentDamages),,-1))/(MIN(IF(Depths&gt;AV61,Depths))-MAX(IF(Depths&lt;AV61,Depths))))</f>
        <v>#N/A</v>
      </c>
      <c r="BS216" s="87" t="e" cm="1">
        <f t="array" ref="BS216">IF(AW61="no inundation",0,_xlfn.XLOOKUP(AW61,Depths,_xlfn.XLOOKUP($G61,Structures,ContentDamages),,-1)+(AW61-MAX(IF(Depths&lt;AW61,Depths)))*(_xlfn.XLOOKUP(AW61,Depths,_xlfn.XLOOKUP($G61,Structures,ContentDamages),,1)-_xlfn.XLOOKUP(AW61,Depths,_xlfn.XLOOKUP($G61,Structures,ContentDamages),,-1))/(MIN(IF(Depths&gt;AW61,Depths))-MAX(IF(Depths&lt;AW61,Depths))))</f>
        <v>#N/A</v>
      </c>
      <c r="BT216" s="87" t="e" cm="1">
        <f t="array" ref="BT216">IF(AX61="no inundation",0,_xlfn.XLOOKUP(AX61,Depths,_xlfn.XLOOKUP($G61,Structures,ContentDamages),,-1)+(AX61-MAX(IF(Depths&lt;AX61,Depths)))*(_xlfn.XLOOKUP(AX61,Depths,_xlfn.XLOOKUP($G61,Structures,ContentDamages),,1)-_xlfn.XLOOKUP(AX61,Depths,_xlfn.XLOOKUP($G61,Structures,ContentDamages),,-1))/(MIN(IF(Depths&gt;AX61,Depths))-MAX(IF(Depths&lt;AX61,Depths))))</f>
        <v>#N/A</v>
      </c>
      <c r="BU216" s="87" t="e" cm="1">
        <f t="array" ref="BU216">IF(AY61="no inundation",0,_xlfn.XLOOKUP(AY61,Depths,_xlfn.XLOOKUP($G61,Structures,ContentDamages),,-1)+(AY61-MAX(IF(Depths&lt;AY61,Depths)))*(_xlfn.XLOOKUP(AY61,Depths,_xlfn.XLOOKUP($G61,Structures,ContentDamages),,1)-_xlfn.XLOOKUP(AY61,Depths,_xlfn.XLOOKUP($G61,Structures,ContentDamages),,-1))/(MIN(IF(Depths&gt;AY61,Depths))-MAX(IF(Depths&lt;AY61,Depths))))</f>
        <v>#N/A</v>
      </c>
      <c r="BV216" s="87" t="e" cm="1">
        <f t="array" ref="BV216">IF(AZ61="no inundation",0,_xlfn.XLOOKUP(AZ61,Depths,_xlfn.XLOOKUP($G61,Structures,ContentDamages),,-1)+(AZ61-MAX(IF(Depths&lt;AZ61,Depths)))*(_xlfn.XLOOKUP(AZ61,Depths,_xlfn.XLOOKUP($G61,Structures,ContentDamages),,1)-_xlfn.XLOOKUP(AZ61,Depths,_xlfn.XLOOKUP($G61,Structures,ContentDamages),,-1))/(MIN(IF(Depths&gt;AZ61,Depths))-MAX(IF(Depths&lt;AZ61,Depths))))</f>
        <v>#N/A</v>
      </c>
      <c r="BW216" s="87" t="e" cm="1">
        <f t="array" ref="BW216">IF(BA61="no inundation",0,_xlfn.XLOOKUP(BA61,Depths,_xlfn.XLOOKUP($G61,Structures,ContentDamages),,-1)+(BA61-MAX(IF(Depths&lt;BA61,Depths)))*(_xlfn.XLOOKUP(BA61,Depths,_xlfn.XLOOKUP($G61,Structures,ContentDamages),,1)-_xlfn.XLOOKUP(BA61,Depths,_xlfn.XLOOKUP($G61,Structures,ContentDamages),,-1))/(MIN(IF(Depths&gt;BA61,Depths))-MAX(IF(Depths&lt;BA61,Depths))))</f>
        <v>#N/A</v>
      </c>
      <c r="BX216" s="87" t="e" cm="1">
        <f t="array" ref="BX216">IF(BB61="no inundation",0,_xlfn.XLOOKUP(BB61,Depths,_xlfn.XLOOKUP($G61,Structures,ContentDamages),,-1)+(BB61-MAX(IF(Depths&lt;BB61,Depths)))*(_xlfn.XLOOKUP(BB61,Depths,_xlfn.XLOOKUP($G61,Structures,ContentDamages),,1)-_xlfn.XLOOKUP(BB61,Depths,_xlfn.XLOOKUP($G61,Structures,ContentDamages),,-1))/(MIN(IF(Depths&gt;BB61,Depths))-MAX(IF(Depths&lt;BB61,Depths))))</f>
        <v>#N/A</v>
      </c>
      <c r="BY216" s="157" t="e" cm="1">
        <f t="array" ref="BY216">IF(BC61="no inundation",0,_xlfn.XLOOKUP(BC61,Depths,_xlfn.XLOOKUP($G61,Structures,ContentDamages),,-1)+(BC61-MAX(IF(Depths&lt;BC61,Depths)))*(_xlfn.XLOOKUP(BC61,Depths,_xlfn.XLOOKUP($G61,Structures,ContentDamages),,1)-_xlfn.XLOOKUP(BC61,Depths,_xlfn.XLOOKUP($G61,Structures,ContentDamages),,-1))/(MIN(IF(Depths&gt;BC61,Depths))-MAX(IF(Depths&lt;BC61,Depths))))</f>
        <v>#N/A</v>
      </c>
    </row>
    <row r="217" spans="21:77" x14ac:dyDescent="0.35">
      <c r="U217" s="2"/>
      <c r="W217" s="144"/>
      <c r="AI217" s="2"/>
      <c r="AJ217" s="2"/>
      <c r="AK217" s="2"/>
      <c r="AL217" s="2"/>
      <c r="AM217" s="2"/>
      <c r="AN217" s="2"/>
      <c r="AO217" s="2"/>
      <c r="AP217" s="2"/>
      <c r="AQ217" s="2"/>
      <c r="AR217" s="2"/>
      <c r="AS217" s="2"/>
      <c r="BC217" s="166" t="str">
        <f t="shared" si="196"/>
        <v>None</v>
      </c>
      <c r="BD217" s="157"/>
      <c r="BE217" s="166" t="e" cm="1">
        <f t="array" ref="BE217">IF(AT62="no inundation",0,_xlfn.XLOOKUP(AT62,Depths,_xlfn.XLOOKUP($G62,Structures,StructureDamages),,-1)+(AT62-MAX(IF(Depths&lt;AT62,Depths)))*(_xlfn.XLOOKUP(AT62,Depths,_xlfn.XLOOKUP($G62,Structures,StructureDamages),,1)-_xlfn.XLOOKUP(AT62,Depths,_xlfn.XLOOKUP($G62,Structures,StructureDamages),,-1))/(MIN(IF(Depths&gt;AT62,Depths))-MAX(IF(Depths&lt;AT62,Depths))))</f>
        <v>#N/A</v>
      </c>
      <c r="BF217" s="87" t="e" cm="1">
        <f t="array" ref="BF217">IF(AU62="no inundation",0,_xlfn.XLOOKUP(AU62,Depths,_xlfn.XLOOKUP($G62,Structures,StructureDamages),,-1)+(AU62-MAX(IF(Depths&lt;AU62,Depths)))*(_xlfn.XLOOKUP(AU62,Depths,_xlfn.XLOOKUP($G62,Structures,StructureDamages),,1)-_xlfn.XLOOKUP(AU62,Depths,_xlfn.XLOOKUP($G62,Structures,StructureDamages),,-1))/(MIN(IF(Depths&gt;AU62,Depths))-MAX(IF(Depths&lt;AU62,Depths))))</f>
        <v>#N/A</v>
      </c>
      <c r="BG217" s="87" t="e" cm="1">
        <f t="array" ref="BG217">IF(AV62="no inundation",0,_xlfn.XLOOKUP(AV62,Depths,_xlfn.XLOOKUP($G62,Structures,StructureDamages),,-1)+(AV62-MAX(IF(Depths&lt;AV62,Depths)))*(_xlfn.XLOOKUP(AV62,Depths,_xlfn.XLOOKUP($G62,Structures,StructureDamages),,1)-_xlfn.XLOOKUP(AV62,Depths,_xlfn.XLOOKUP($G62,Structures,StructureDamages),,-1))/(MIN(IF(Depths&gt;AV62,Depths))-MAX(IF(Depths&lt;AV62,Depths))))</f>
        <v>#N/A</v>
      </c>
      <c r="BH217" s="87" t="e" cm="1">
        <f t="array" ref="BH217">IF(AW62="no inundation",0,_xlfn.XLOOKUP(AW62,Depths,_xlfn.XLOOKUP($G62,Structures,StructureDamages),,-1)+(AW62-MAX(IF(Depths&lt;AW62,Depths)))*(_xlfn.XLOOKUP(AW62,Depths,_xlfn.XLOOKUP($G62,Structures,StructureDamages),,1)-_xlfn.XLOOKUP(AW62,Depths,_xlfn.XLOOKUP($G62,Structures,StructureDamages),,-1))/(MIN(IF(Depths&gt;AW62,Depths))-MAX(IF(Depths&lt;AW62,Depths))))</f>
        <v>#N/A</v>
      </c>
      <c r="BI217" s="87" t="e" cm="1">
        <f t="array" ref="BI217">IF(AX62="no inundation",0,_xlfn.XLOOKUP(AX62,Depths,_xlfn.XLOOKUP($G62,Structures,StructureDamages),,-1)+(AX62-MAX(IF(Depths&lt;AX62,Depths)))*(_xlfn.XLOOKUP(AX62,Depths,_xlfn.XLOOKUP($G62,Structures,StructureDamages),,1)-_xlfn.XLOOKUP(AX62,Depths,_xlfn.XLOOKUP($G62,Structures,StructureDamages),,-1))/(MIN(IF(Depths&gt;AX62,Depths))-MAX(IF(Depths&lt;AX62,Depths))))</f>
        <v>#N/A</v>
      </c>
      <c r="BJ217" s="87" t="e" cm="1">
        <f t="array" ref="BJ217">IF(AY62="no inundation",0,_xlfn.XLOOKUP(AY62,Depths,_xlfn.XLOOKUP($G62,Structures,StructureDamages),,-1)+(AY62-MAX(IF(Depths&lt;AY62,Depths)))*(_xlfn.XLOOKUP(AY62,Depths,_xlfn.XLOOKUP($G62,Structures,StructureDamages),,1)-_xlfn.XLOOKUP(AY62,Depths,_xlfn.XLOOKUP($G62,Structures,StructureDamages),,-1))/(MIN(IF(Depths&gt;AY62,Depths))-MAX(IF(Depths&lt;AY62,Depths))))</f>
        <v>#N/A</v>
      </c>
      <c r="BK217" s="87" t="e" cm="1">
        <f t="array" ref="BK217">IF(AZ62="no inundation",0,_xlfn.XLOOKUP(AZ62,Depths,_xlfn.XLOOKUP($G62,Structures,StructureDamages),,-1)+(AZ62-MAX(IF(Depths&lt;AZ62,Depths)))*(_xlfn.XLOOKUP(AZ62,Depths,_xlfn.XLOOKUP($G62,Structures,StructureDamages),,1)-_xlfn.XLOOKUP(AZ62,Depths,_xlfn.XLOOKUP($G62,Structures,StructureDamages),,-1))/(MIN(IF(Depths&gt;AZ62,Depths))-MAX(IF(Depths&lt;AZ62,Depths))))</f>
        <v>#N/A</v>
      </c>
      <c r="BL217" s="87" t="e" cm="1">
        <f t="array" ref="BL217">IF(BA62="no inundation",0,_xlfn.XLOOKUP(BA62,Depths,_xlfn.XLOOKUP($G62,Structures,StructureDamages),,-1)+(BA62-MAX(IF(Depths&lt;BA62,Depths)))*(_xlfn.XLOOKUP(BA62,Depths,_xlfn.XLOOKUP($G62,Structures,StructureDamages),,1)-_xlfn.XLOOKUP(BA62,Depths,_xlfn.XLOOKUP($G62,Structures,StructureDamages),,-1))/(MIN(IF(Depths&gt;BA62,Depths))-MAX(IF(Depths&lt;BA62,Depths))))</f>
        <v>#N/A</v>
      </c>
      <c r="BM217" s="87" t="e" cm="1">
        <f t="array" ref="BM217">IF(BB62="no inundation",0,_xlfn.XLOOKUP(BB62,Depths,_xlfn.XLOOKUP($G62,Structures,StructureDamages),,-1)+(BB62-MAX(IF(Depths&lt;BB62,Depths)))*(_xlfn.XLOOKUP(BB62,Depths,_xlfn.XLOOKUP($G62,Structures,StructureDamages),,1)-_xlfn.XLOOKUP(BB62,Depths,_xlfn.XLOOKUP($G62,Structures,StructureDamages),,-1))/(MIN(IF(Depths&gt;BB62,Depths))-MAX(IF(Depths&lt;BB62,Depths))))</f>
        <v>#N/A</v>
      </c>
      <c r="BN217" s="157" t="e" cm="1">
        <f t="array" ref="BN217">IF(BC62="no inundation",0,_xlfn.XLOOKUP(BC62,Depths,_xlfn.XLOOKUP($G62,Structures,StructureDamages),,-1)+(BC62-MAX(IF(Depths&lt;BC62,Depths)))*(_xlfn.XLOOKUP(BC62,Depths,_xlfn.XLOOKUP($G62,Structures,StructureDamages),,1)-_xlfn.XLOOKUP(BC62,Depths,_xlfn.XLOOKUP($G62,Structures,StructureDamages),,-1))/(MIN(IF(Depths&gt;BC62,Depths))-MAX(IF(Depths&lt;BC62,Depths))))</f>
        <v>#N/A</v>
      </c>
      <c r="BO217" s="167"/>
      <c r="BP217" s="166" t="e" cm="1">
        <f t="array" ref="BP217">IF(AT62="no inundation",0,_xlfn.XLOOKUP(AT62,Depths,_xlfn.XLOOKUP($G62,Structures,ContentDamages),,-1)+(AT62-MAX(IF(Depths&lt;AT62,Depths)))*(_xlfn.XLOOKUP(AT62,Depths,_xlfn.XLOOKUP($G62,Structures,ContentDamages),,1)-_xlfn.XLOOKUP(AT62,Depths,_xlfn.XLOOKUP($G62,Structures,ContentDamages),,-1))/(MIN(IF(Depths&gt;AT62,Depths))-MAX(IF(Depths&lt;AT62,Depths))))</f>
        <v>#N/A</v>
      </c>
      <c r="BQ217" s="87" t="e" cm="1">
        <f t="array" ref="BQ217">IF(AU62="no inundation",0,_xlfn.XLOOKUP(AU62,Depths,_xlfn.XLOOKUP($G62,Structures,ContentDamages),,-1)+(AU62-MAX(IF(Depths&lt;AU62,Depths)))*(_xlfn.XLOOKUP(AU62,Depths,_xlfn.XLOOKUP($G62,Structures,ContentDamages),,1)-_xlfn.XLOOKUP(AU62,Depths,_xlfn.XLOOKUP($G62,Structures,ContentDamages),,-1))/(MIN(IF(Depths&gt;AU62,Depths))-MAX(IF(Depths&lt;AU62,Depths))))</f>
        <v>#N/A</v>
      </c>
      <c r="BR217" s="87" t="e" cm="1">
        <f t="array" ref="BR217">IF(AV62="no inundation",0,_xlfn.XLOOKUP(AV62,Depths,_xlfn.XLOOKUP($G62,Structures,ContentDamages),,-1)+(AV62-MAX(IF(Depths&lt;AV62,Depths)))*(_xlfn.XLOOKUP(AV62,Depths,_xlfn.XLOOKUP($G62,Structures,ContentDamages),,1)-_xlfn.XLOOKUP(AV62,Depths,_xlfn.XLOOKUP($G62,Structures,ContentDamages),,-1))/(MIN(IF(Depths&gt;AV62,Depths))-MAX(IF(Depths&lt;AV62,Depths))))</f>
        <v>#N/A</v>
      </c>
      <c r="BS217" s="87" t="e" cm="1">
        <f t="array" ref="BS217">IF(AW62="no inundation",0,_xlfn.XLOOKUP(AW62,Depths,_xlfn.XLOOKUP($G62,Structures,ContentDamages),,-1)+(AW62-MAX(IF(Depths&lt;AW62,Depths)))*(_xlfn.XLOOKUP(AW62,Depths,_xlfn.XLOOKUP($G62,Structures,ContentDamages),,1)-_xlfn.XLOOKUP(AW62,Depths,_xlfn.XLOOKUP($G62,Structures,ContentDamages),,-1))/(MIN(IF(Depths&gt;AW62,Depths))-MAX(IF(Depths&lt;AW62,Depths))))</f>
        <v>#N/A</v>
      </c>
      <c r="BT217" s="87" t="e" cm="1">
        <f t="array" ref="BT217">IF(AX62="no inundation",0,_xlfn.XLOOKUP(AX62,Depths,_xlfn.XLOOKUP($G62,Structures,ContentDamages),,-1)+(AX62-MAX(IF(Depths&lt;AX62,Depths)))*(_xlfn.XLOOKUP(AX62,Depths,_xlfn.XLOOKUP($G62,Structures,ContentDamages),,1)-_xlfn.XLOOKUP(AX62,Depths,_xlfn.XLOOKUP($G62,Structures,ContentDamages),,-1))/(MIN(IF(Depths&gt;AX62,Depths))-MAX(IF(Depths&lt;AX62,Depths))))</f>
        <v>#N/A</v>
      </c>
      <c r="BU217" s="87" t="e" cm="1">
        <f t="array" ref="BU217">IF(AY62="no inundation",0,_xlfn.XLOOKUP(AY62,Depths,_xlfn.XLOOKUP($G62,Structures,ContentDamages),,-1)+(AY62-MAX(IF(Depths&lt;AY62,Depths)))*(_xlfn.XLOOKUP(AY62,Depths,_xlfn.XLOOKUP($G62,Structures,ContentDamages),,1)-_xlfn.XLOOKUP(AY62,Depths,_xlfn.XLOOKUP($G62,Structures,ContentDamages),,-1))/(MIN(IF(Depths&gt;AY62,Depths))-MAX(IF(Depths&lt;AY62,Depths))))</f>
        <v>#N/A</v>
      </c>
      <c r="BV217" s="87" t="e" cm="1">
        <f t="array" ref="BV217">IF(AZ62="no inundation",0,_xlfn.XLOOKUP(AZ62,Depths,_xlfn.XLOOKUP($G62,Structures,ContentDamages),,-1)+(AZ62-MAX(IF(Depths&lt;AZ62,Depths)))*(_xlfn.XLOOKUP(AZ62,Depths,_xlfn.XLOOKUP($G62,Structures,ContentDamages),,1)-_xlfn.XLOOKUP(AZ62,Depths,_xlfn.XLOOKUP($G62,Structures,ContentDamages),,-1))/(MIN(IF(Depths&gt;AZ62,Depths))-MAX(IF(Depths&lt;AZ62,Depths))))</f>
        <v>#N/A</v>
      </c>
      <c r="BW217" s="87" t="e" cm="1">
        <f t="array" ref="BW217">IF(BA62="no inundation",0,_xlfn.XLOOKUP(BA62,Depths,_xlfn.XLOOKUP($G62,Structures,ContentDamages),,-1)+(BA62-MAX(IF(Depths&lt;BA62,Depths)))*(_xlfn.XLOOKUP(BA62,Depths,_xlfn.XLOOKUP($G62,Structures,ContentDamages),,1)-_xlfn.XLOOKUP(BA62,Depths,_xlfn.XLOOKUP($G62,Structures,ContentDamages),,-1))/(MIN(IF(Depths&gt;BA62,Depths))-MAX(IF(Depths&lt;BA62,Depths))))</f>
        <v>#N/A</v>
      </c>
      <c r="BX217" s="87" t="e" cm="1">
        <f t="array" ref="BX217">IF(BB62="no inundation",0,_xlfn.XLOOKUP(BB62,Depths,_xlfn.XLOOKUP($G62,Structures,ContentDamages),,-1)+(BB62-MAX(IF(Depths&lt;BB62,Depths)))*(_xlfn.XLOOKUP(BB62,Depths,_xlfn.XLOOKUP($G62,Structures,ContentDamages),,1)-_xlfn.XLOOKUP(BB62,Depths,_xlfn.XLOOKUP($G62,Structures,ContentDamages),,-1))/(MIN(IF(Depths&gt;BB62,Depths))-MAX(IF(Depths&lt;BB62,Depths))))</f>
        <v>#N/A</v>
      </c>
      <c r="BY217" s="157" t="e" cm="1">
        <f t="array" ref="BY217">IF(BC62="no inundation",0,_xlfn.XLOOKUP(BC62,Depths,_xlfn.XLOOKUP($G62,Structures,ContentDamages),,-1)+(BC62-MAX(IF(Depths&lt;BC62,Depths)))*(_xlfn.XLOOKUP(BC62,Depths,_xlfn.XLOOKUP($G62,Structures,ContentDamages),,1)-_xlfn.XLOOKUP(BC62,Depths,_xlfn.XLOOKUP($G62,Structures,ContentDamages),,-1))/(MIN(IF(Depths&gt;BC62,Depths))-MAX(IF(Depths&lt;BC62,Depths))))</f>
        <v>#N/A</v>
      </c>
    </row>
    <row r="218" spans="21:77" x14ac:dyDescent="0.35">
      <c r="U218" s="2"/>
      <c r="W218" s="144"/>
      <c r="AI218" s="2"/>
      <c r="AJ218" s="2"/>
      <c r="AK218" s="2"/>
      <c r="AL218" s="2"/>
      <c r="AM218" s="2"/>
      <c r="AN218" s="2"/>
      <c r="AO218" s="2"/>
      <c r="AP218" s="2"/>
      <c r="AQ218" s="2"/>
      <c r="AR218" s="2"/>
      <c r="AS218" s="2"/>
      <c r="BC218" s="166" t="str">
        <f t="shared" si="196"/>
        <v>None</v>
      </c>
      <c r="BD218" s="157"/>
      <c r="BE218" s="166" t="e" cm="1">
        <f t="array" ref="BE218">IF(AT63="no inundation",0,_xlfn.XLOOKUP(AT63,Depths,_xlfn.XLOOKUP($G63,Structures,StructureDamages),,-1)+(AT63-MAX(IF(Depths&lt;AT63,Depths)))*(_xlfn.XLOOKUP(AT63,Depths,_xlfn.XLOOKUP($G63,Structures,StructureDamages),,1)-_xlfn.XLOOKUP(AT63,Depths,_xlfn.XLOOKUP($G63,Structures,StructureDamages),,-1))/(MIN(IF(Depths&gt;AT63,Depths))-MAX(IF(Depths&lt;AT63,Depths))))</f>
        <v>#N/A</v>
      </c>
      <c r="BF218" s="87" t="e" cm="1">
        <f t="array" ref="BF218">IF(AU63="no inundation",0,_xlfn.XLOOKUP(AU63,Depths,_xlfn.XLOOKUP($G63,Structures,StructureDamages),,-1)+(AU63-MAX(IF(Depths&lt;AU63,Depths)))*(_xlfn.XLOOKUP(AU63,Depths,_xlfn.XLOOKUP($G63,Structures,StructureDamages),,1)-_xlfn.XLOOKUP(AU63,Depths,_xlfn.XLOOKUP($G63,Structures,StructureDamages),,-1))/(MIN(IF(Depths&gt;AU63,Depths))-MAX(IF(Depths&lt;AU63,Depths))))</f>
        <v>#N/A</v>
      </c>
      <c r="BG218" s="87" t="e" cm="1">
        <f t="array" ref="BG218">IF(AV63="no inundation",0,_xlfn.XLOOKUP(AV63,Depths,_xlfn.XLOOKUP($G63,Structures,StructureDamages),,-1)+(AV63-MAX(IF(Depths&lt;AV63,Depths)))*(_xlfn.XLOOKUP(AV63,Depths,_xlfn.XLOOKUP($G63,Structures,StructureDamages),,1)-_xlfn.XLOOKUP(AV63,Depths,_xlfn.XLOOKUP($G63,Structures,StructureDamages),,-1))/(MIN(IF(Depths&gt;AV63,Depths))-MAX(IF(Depths&lt;AV63,Depths))))</f>
        <v>#N/A</v>
      </c>
      <c r="BH218" s="87" t="e" cm="1">
        <f t="array" ref="BH218">IF(AW63="no inundation",0,_xlfn.XLOOKUP(AW63,Depths,_xlfn.XLOOKUP($G63,Structures,StructureDamages),,-1)+(AW63-MAX(IF(Depths&lt;AW63,Depths)))*(_xlfn.XLOOKUP(AW63,Depths,_xlfn.XLOOKUP($G63,Structures,StructureDamages),,1)-_xlfn.XLOOKUP(AW63,Depths,_xlfn.XLOOKUP($G63,Structures,StructureDamages),,-1))/(MIN(IF(Depths&gt;AW63,Depths))-MAX(IF(Depths&lt;AW63,Depths))))</f>
        <v>#N/A</v>
      </c>
      <c r="BI218" s="87" t="e" cm="1">
        <f t="array" ref="BI218">IF(AX63="no inundation",0,_xlfn.XLOOKUP(AX63,Depths,_xlfn.XLOOKUP($G63,Structures,StructureDamages),,-1)+(AX63-MAX(IF(Depths&lt;AX63,Depths)))*(_xlfn.XLOOKUP(AX63,Depths,_xlfn.XLOOKUP($G63,Structures,StructureDamages),,1)-_xlfn.XLOOKUP(AX63,Depths,_xlfn.XLOOKUP($G63,Structures,StructureDamages),,-1))/(MIN(IF(Depths&gt;AX63,Depths))-MAX(IF(Depths&lt;AX63,Depths))))</f>
        <v>#N/A</v>
      </c>
      <c r="BJ218" s="87" t="e" cm="1">
        <f t="array" ref="BJ218">IF(AY63="no inundation",0,_xlfn.XLOOKUP(AY63,Depths,_xlfn.XLOOKUP($G63,Structures,StructureDamages),,-1)+(AY63-MAX(IF(Depths&lt;AY63,Depths)))*(_xlfn.XLOOKUP(AY63,Depths,_xlfn.XLOOKUP($G63,Structures,StructureDamages),,1)-_xlfn.XLOOKUP(AY63,Depths,_xlfn.XLOOKUP($G63,Structures,StructureDamages),,-1))/(MIN(IF(Depths&gt;AY63,Depths))-MAX(IF(Depths&lt;AY63,Depths))))</f>
        <v>#N/A</v>
      </c>
      <c r="BK218" s="87" t="e" cm="1">
        <f t="array" ref="BK218">IF(AZ63="no inundation",0,_xlfn.XLOOKUP(AZ63,Depths,_xlfn.XLOOKUP($G63,Structures,StructureDamages),,-1)+(AZ63-MAX(IF(Depths&lt;AZ63,Depths)))*(_xlfn.XLOOKUP(AZ63,Depths,_xlfn.XLOOKUP($G63,Structures,StructureDamages),,1)-_xlfn.XLOOKUP(AZ63,Depths,_xlfn.XLOOKUP($G63,Structures,StructureDamages),,-1))/(MIN(IF(Depths&gt;AZ63,Depths))-MAX(IF(Depths&lt;AZ63,Depths))))</f>
        <v>#N/A</v>
      </c>
      <c r="BL218" s="87" t="e" cm="1">
        <f t="array" ref="BL218">IF(BA63="no inundation",0,_xlfn.XLOOKUP(BA63,Depths,_xlfn.XLOOKUP($G63,Structures,StructureDamages),,-1)+(BA63-MAX(IF(Depths&lt;BA63,Depths)))*(_xlfn.XLOOKUP(BA63,Depths,_xlfn.XLOOKUP($G63,Structures,StructureDamages),,1)-_xlfn.XLOOKUP(BA63,Depths,_xlfn.XLOOKUP($G63,Structures,StructureDamages),,-1))/(MIN(IF(Depths&gt;BA63,Depths))-MAX(IF(Depths&lt;BA63,Depths))))</f>
        <v>#N/A</v>
      </c>
      <c r="BM218" s="87" t="e" cm="1">
        <f t="array" ref="BM218">IF(BB63="no inundation",0,_xlfn.XLOOKUP(BB63,Depths,_xlfn.XLOOKUP($G63,Structures,StructureDamages),,-1)+(BB63-MAX(IF(Depths&lt;BB63,Depths)))*(_xlfn.XLOOKUP(BB63,Depths,_xlfn.XLOOKUP($G63,Structures,StructureDamages),,1)-_xlfn.XLOOKUP(BB63,Depths,_xlfn.XLOOKUP($G63,Structures,StructureDamages),,-1))/(MIN(IF(Depths&gt;BB63,Depths))-MAX(IF(Depths&lt;BB63,Depths))))</f>
        <v>#N/A</v>
      </c>
      <c r="BN218" s="157" t="e" cm="1">
        <f t="array" ref="BN218">IF(BC63="no inundation",0,_xlfn.XLOOKUP(BC63,Depths,_xlfn.XLOOKUP($G63,Structures,StructureDamages),,-1)+(BC63-MAX(IF(Depths&lt;BC63,Depths)))*(_xlfn.XLOOKUP(BC63,Depths,_xlfn.XLOOKUP($G63,Structures,StructureDamages),,1)-_xlfn.XLOOKUP(BC63,Depths,_xlfn.XLOOKUP($G63,Structures,StructureDamages),,-1))/(MIN(IF(Depths&gt;BC63,Depths))-MAX(IF(Depths&lt;BC63,Depths))))</f>
        <v>#N/A</v>
      </c>
      <c r="BO218" s="167"/>
      <c r="BP218" s="166" t="e" cm="1">
        <f t="array" ref="BP218">IF(AT63="no inundation",0,_xlfn.XLOOKUP(AT63,Depths,_xlfn.XLOOKUP($G63,Structures,ContentDamages),,-1)+(AT63-MAX(IF(Depths&lt;AT63,Depths)))*(_xlfn.XLOOKUP(AT63,Depths,_xlfn.XLOOKUP($G63,Structures,ContentDamages),,1)-_xlfn.XLOOKUP(AT63,Depths,_xlfn.XLOOKUP($G63,Structures,ContentDamages),,-1))/(MIN(IF(Depths&gt;AT63,Depths))-MAX(IF(Depths&lt;AT63,Depths))))</f>
        <v>#N/A</v>
      </c>
      <c r="BQ218" s="87" t="e" cm="1">
        <f t="array" ref="BQ218">IF(AU63="no inundation",0,_xlfn.XLOOKUP(AU63,Depths,_xlfn.XLOOKUP($G63,Structures,ContentDamages),,-1)+(AU63-MAX(IF(Depths&lt;AU63,Depths)))*(_xlfn.XLOOKUP(AU63,Depths,_xlfn.XLOOKUP($G63,Structures,ContentDamages),,1)-_xlfn.XLOOKUP(AU63,Depths,_xlfn.XLOOKUP($G63,Structures,ContentDamages),,-1))/(MIN(IF(Depths&gt;AU63,Depths))-MAX(IF(Depths&lt;AU63,Depths))))</f>
        <v>#N/A</v>
      </c>
      <c r="BR218" s="87" t="e" cm="1">
        <f t="array" ref="BR218">IF(AV63="no inundation",0,_xlfn.XLOOKUP(AV63,Depths,_xlfn.XLOOKUP($G63,Structures,ContentDamages),,-1)+(AV63-MAX(IF(Depths&lt;AV63,Depths)))*(_xlfn.XLOOKUP(AV63,Depths,_xlfn.XLOOKUP($G63,Structures,ContentDamages),,1)-_xlfn.XLOOKUP(AV63,Depths,_xlfn.XLOOKUP($G63,Structures,ContentDamages),,-1))/(MIN(IF(Depths&gt;AV63,Depths))-MAX(IF(Depths&lt;AV63,Depths))))</f>
        <v>#N/A</v>
      </c>
      <c r="BS218" s="87" t="e" cm="1">
        <f t="array" ref="BS218">IF(AW63="no inundation",0,_xlfn.XLOOKUP(AW63,Depths,_xlfn.XLOOKUP($G63,Structures,ContentDamages),,-1)+(AW63-MAX(IF(Depths&lt;AW63,Depths)))*(_xlfn.XLOOKUP(AW63,Depths,_xlfn.XLOOKUP($G63,Structures,ContentDamages),,1)-_xlfn.XLOOKUP(AW63,Depths,_xlfn.XLOOKUP($G63,Structures,ContentDamages),,-1))/(MIN(IF(Depths&gt;AW63,Depths))-MAX(IF(Depths&lt;AW63,Depths))))</f>
        <v>#N/A</v>
      </c>
      <c r="BT218" s="87" t="e" cm="1">
        <f t="array" ref="BT218">IF(AX63="no inundation",0,_xlfn.XLOOKUP(AX63,Depths,_xlfn.XLOOKUP($G63,Structures,ContentDamages),,-1)+(AX63-MAX(IF(Depths&lt;AX63,Depths)))*(_xlfn.XLOOKUP(AX63,Depths,_xlfn.XLOOKUP($G63,Structures,ContentDamages),,1)-_xlfn.XLOOKUP(AX63,Depths,_xlfn.XLOOKUP($G63,Structures,ContentDamages),,-1))/(MIN(IF(Depths&gt;AX63,Depths))-MAX(IF(Depths&lt;AX63,Depths))))</f>
        <v>#N/A</v>
      </c>
      <c r="BU218" s="87" t="e" cm="1">
        <f t="array" ref="BU218">IF(AY63="no inundation",0,_xlfn.XLOOKUP(AY63,Depths,_xlfn.XLOOKUP($G63,Structures,ContentDamages),,-1)+(AY63-MAX(IF(Depths&lt;AY63,Depths)))*(_xlfn.XLOOKUP(AY63,Depths,_xlfn.XLOOKUP($G63,Structures,ContentDamages),,1)-_xlfn.XLOOKUP(AY63,Depths,_xlfn.XLOOKUP($G63,Structures,ContentDamages),,-1))/(MIN(IF(Depths&gt;AY63,Depths))-MAX(IF(Depths&lt;AY63,Depths))))</f>
        <v>#N/A</v>
      </c>
      <c r="BV218" s="87" t="e" cm="1">
        <f t="array" ref="BV218">IF(AZ63="no inundation",0,_xlfn.XLOOKUP(AZ63,Depths,_xlfn.XLOOKUP($G63,Structures,ContentDamages),,-1)+(AZ63-MAX(IF(Depths&lt;AZ63,Depths)))*(_xlfn.XLOOKUP(AZ63,Depths,_xlfn.XLOOKUP($G63,Structures,ContentDamages),,1)-_xlfn.XLOOKUP(AZ63,Depths,_xlfn.XLOOKUP($G63,Structures,ContentDamages),,-1))/(MIN(IF(Depths&gt;AZ63,Depths))-MAX(IF(Depths&lt;AZ63,Depths))))</f>
        <v>#N/A</v>
      </c>
      <c r="BW218" s="87" t="e" cm="1">
        <f t="array" ref="BW218">IF(BA63="no inundation",0,_xlfn.XLOOKUP(BA63,Depths,_xlfn.XLOOKUP($G63,Structures,ContentDamages),,-1)+(BA63-MAX(IF(Depths&lt;BA63,Depths)))*(_xlfn.XLOOKUP(BA63,Depths,_xlfn.XLOOKUP($G63,Structures,ContentDamages),,1)-_xlfn.XLOOKUP(BA63,Depths,_xlfn.XLOOKUP($G63,Structures,ContentDamages),,-1))/(MIN(IF(Depths&gt;BA63,Depths))-MAX(IF(Depths&lt;BA63,Depths))))</f>
        <v>#N/A</v>
      </c>
      <c r="BX218" s="87" t="e" cm="1">
        <f t="array" ref="BX218">IF(BB63="no inundation",0,_xlfn.XLOOKUP(BB63,Depths,_xlfn.XLOOKUP($G63,Structures,ContentDamages),,-1)+(BB63-MAX(IF(Depths&lt;BB63,Depths)))*(_xlfn.XLOOKUP(BB63,Depths,_xlfn.XLOOKUP($G63,Structures,ContentDamages),,1)-_xlfn.XLOOKUP(BB63,Depths,_xlfn.XLOOKUP($G63,Structures,ContentDamages),,-1))/(MIN(IF(Depths&gt;BB63,Depths))-MAX(IF(Depths&lt;BB63,Depths))))</f>
        <v>#N/A</v>
      </c>
      <c r="BY218" s="157" t="e" cm="1">
        <f t="array" ref="BY218">IF(BC63="no inundation",0,_xlfn.XLOOKUP(BC63,Depths,_xlfn.XLOOKUP($G63,Structures,ContentDamages),,-1)+(BC63-MAX(IF(Depths&lt;BC63,Depths)))*(_xlfn.XLOOKUP(BC63,Depths,_xlfn.XLOOKUP($G63,Structures,ContentDamages),,1)-_xlfn.XLOOKUP(BC63,Depths,_xlfn.XLOOKUP($G63,Structures,ContentDamages),,-1))/(MIN(IF(Depths&gt;BC63,Depths))-MAX(IF(Depths&lt;BC63,Depths))))</f>
        <v>#N/A</v>
      </c>
    </row>
    <row r="219" spans="21:77" x14ac:dyDescent="0.35">
      <c r="U219" s="2"/>
      <c r="W219" s="144"/>
      <c r="AI219" s="2"/>
      <c r="AJ219" s="2"/>
      <c r="AK219" s="2"/>
      <c r="AL219" s="2"/>
      <c r="AM219" s="2"/>
      <c r="AN219" s="2"/>
      <c r="AO219" s="2"/>
      <c r="AP219" s="2"/>
      <c r="AQ219" s="2"/>
      <c r="AR219" s="2"/>
      <c r="AS219" s="2"/>
      <c r="BC219" s="166" t="str">
        <f t="shared" si="196"/>
        <v>None</v>
      </c>
      <c r="BD219" s="157"/>
      <c r="BE219" s="166" t="e" cm="1">
        <f t="array" ref="BE219">IF(AT64="no inundation",0,_xlfn.XLOOKUP(AT64,Depths,_xlfn.XLOOKUP($G64,Structures,StructureDamages),,-1)+(AT64-MAX(IF(Depths&lt;AT64,Depths)))*(_xlfn.XLOOKUP(AT64,Depths,_xlfn.XLOOKUP($G64,Structures,StructureDamages),,1)-_xlfn.XLOOKUP(AT64,Depths,_xlfn.XLOOKUP($G64,Structures,StructureDamages),,-1))/(MIN(IF(Depths&gt;AT64,Depths))-MAX(IF(Depths&lt;AT64,Depths))))</f>
        <v>#N/A</v>
      </c>
      <c r="BF219" s="87" t="e" cm="1">
        <f t="array" ref="BF219">IF(AU64="no inundation",0,_xlfn.XLOOKUP(AU64,Depths,_xlfn.XLOOKUP($G64,Structures,StructureDamages),,-1)+(AU64-MAX(IF(Depths&lt;AU64,Depths)))*(_xlfn.XLOOKUP(AU64,Depths,_xlfn.XLOOKUP($G64,Structures,StructureDamages),,1)-_xlfn.XLOOKUP(AU64,Depths,_xlfn.XLOOKUP($G64,Structures,StructureDamages),,-1))/(MIN(IF(Depths&gt;AU64,Depths))-MAX(IF(Depths&lt;AU64,Depths))))</f>
        <v>#N/A</v>
      </c>
      <c r="BG219" s="87" t="e" cm="1">
        <f t="array" ref="BG219">IF(AV64="no inundation",0,_xlfn.XLOOKUP(AV64,Depths,_xlfn.XLOOKUP($G64,Structures,StructureDamages),,-1)+(AV64-MAX(IF(Depths&lt;AV64,Depths)))*(_xlfn.XLOOKUP(AV64,Depths,_xlfn.XLOOKUP($G64,Structures,StructureDamages),,1)-_xlfn.XLOOKUP(AV64,Depths,_xlfn.XLOOKUP($G64,Structures,StructureDamages),,-1))/(MIN(IF(Depths&gt;AV64,Depths))-MAX(IF(Depths&lt;AV64,Depths))))</f>
        <v>#N/A</v>
      </c>
      <c r="BH219" s="87" t="e" cm="1">
        <f t="array" ref="BH219">IF(AW64="no inundation",0,_xlfn.XLOOKUP(AW64,Depths,_xlfn.XLOOKUP($G64,Structures,StructureDamages),,-1)+(AW64-MAX(IF(Depths&lt;AW64,Depths)))*(_xlfn.XLOOKUP(AW64,Depths,_xlfn.XLOOKUP($G64,Structures,StructureDamages),,1)-_xlfn.XLOOKUP(AW64,Depths,_xlfn.XLOOKUP($G64,Structures,StructureDamages),,-1))/(MIN(IF(Depths&gt;AW64,Depths))-MAX(IF(Depths&lt;AW64,Depths))))</f>
        <v>#N/A</v>
      </c>
      <c r="BI219" s="87" t="e" cm="1">
        <f t="array" ref="BI219">IF(AX64="no inundation",0,_xlfn.XLOOKUP(AX64,Depths,_xlfn.XLOOKUP($G64,Structures,StructureDamages),,-1)+(AX64-MAX(IF(Depths&lt;AX64,Depths)))*(_xlfn.XLOOKUP(AX64,Depths,_xlfn.XLOOKUP($G64,Structures,StructureDamages),,1)-_xlfn.XLOOKUP(AX64,Depths,_xlfn.XLOOKUP($G64,Structures,StructureDamages),,-1))/(MIN(IF(Depths&gt;AX64,Depths))-MAX(IF(Depths&lt;AX64,Depths))))</f>
        <v>#N/A</v>
      </c>
      <c r="BJ219" s="87" t="e" cm="1">
        <f t="array" ref="BJ219">IF(AY64="no inundation",0,_xlfn.XLOOKUP(AY64,Depths,_xlfn.XLOOKUP($G64,Structures,StructureDamages),,-1)+(AY64-MAX(IF(Depths&lt;AY64,Depths)))*(_xlfn.XLOOKUP(AY64,Depths,_xlfn.XLOOKUP($G64,Structures,StructureDamages),,1)-_xlfn.XLOOKUP(AY64,Depths,_xlfn.XLOOKUP($G64,Structures,StructureDamages),,-1))/(MIN(IF(Depths&gt;AY64,Depths))-MAX(IF(Depths&lt;AY64,Depths))))</f>
        <v>#N/A</v>
      </c>
      <c r="BK219" s="87" t="e" cm="1">
        <f t="array" ref="BK219">IF(AZ64="no inundation",0,_xlfn.XLOOKUP(AZ64,Depths,_xlfn.XLOOKUP($G64,Structures,StructureDamages),,-1)+(AZ64-MAX(IF(Depths&lt;AZ64,Depths)))*(_xlfn.XLOOKUP(AZ64,Depths,_xlfn.XLOOKUP($G64,Structures,StructureDamages),,1)-_xlfn.XLOOKUP(AZ64,Depths,_xlfn.XLOOKUP($G64,Structures,StructureDamages),,-1))/(MIN(IF(Depths&gt;AZ64,Depths))-MAX(IF(Depths&lt;AZ64,Depths))))</f>
        <v>#N/A</v>
      </c>
      <c r="BL219" s="87" t="e" cm="1">
        <f t="array" ref="BL219">IF(BA64="no inundation",0,_xlfn.XLOOKUP(BA64,Depths,_xlfn.XLOOKUP($G64,Structures,StructureDamages),,-1)+(BA64-MAX(IF(Depths&lt;BA64,Depths)))*(_xlfn.XLOOKUP(BA64,Depths,_xlfn.XLOOKUP($G64,Structures,StructureDamages),,1)-_xlfn.XLOOKUP(BA64,Depths,_xlfn.XLOOKUP($G64,Structures,StructureDamages),,-1))/(MIN(IF(Depths&gt;BA64,Depths))-MAX(IF(Depths&lt;BA64,Depths))))</f>
        <v>#N/A</v>
      </c>
      <c r="BM219" s="87" t="e" cm="1">
        <f t="array" ref="BM219">IF(BB64="no inundation",0,_xlfn.XLOOKUP(BB64,Depths,_xlfn.XLOOKUP($G64,Structures,StructureDamages),,-1)+(BB64-MAX(IF(Depths&lt;BB64,Depths)))*(_xlfn.XLOOKUP(BB64,Depths,_xlfn.XLOOKUP($G64,Structures,StructureDamages),,1)-_xlfn.XLOOKUP(BB64,Depths,_xlfn.XLOOKUP($G64,Structures,StructureDamages),,-1))/(MIN(IF(Depths&gt;BB64,Depths))-MAX(IF(Depths&lt;BB64,Depths))))</f>
        <v>#N/A</v>
      </c>
      <c r="BN219" s="157" t="e" cm="1">
        <f t="array" ref="BN219">IF(BC64="no inundation",0,_xlfn.XLOOKUP(BC64,Depths,_xlfn.XLOOKUP($G64,Structures,StructureDamages),,-1)+(BC64-MAX(IF(Depths&lt;BC64,Depths)))*(_xlfn.XLOOKUP(BC64,Depths,_xlfn.XLOOKUP($G64,Structures,StructureDamages),,1)-_xlfn.XLOOKUP(BC64,Depths,_xlfn.XLOOKUP($G64,Structures,StructureDamages),,-1))/(MIN(IF(Depths&gt;BC64,Depths))-MAX(IF(Depths&lt;BC64,Depths))))</f>
        <v>#N/A</v>
      </c>
      <c r="BO219" s="167"/>
      <c r="BP219" s="166" t="e" cm="1">
        <f t="array" ref="BP219">IF(AT64="no inundation",0,_xlfn.XLOOKUP(AT64,Depths,_xlfn.XLOOKUP($G64,Structures,ContentDamages),,-1)+(AT64-MAX(IF(Depths&lt;AT64,Depths)))*(_xlfn.XLOOKUP(AT64,Depths,_xlfn.XLOOKUP($G64,Structures,ContentDamages),,1)-_xlfn.XLOOKUP(AT64,Depths,_xlfn.XLOOKUP($G64,Structures,ContentDamages),,-1))/(MIN(IF(Depths&gt;AT64,Depths))-MAX(IF(Depths&lt;AT64,Depths))))</f>
        <v>#N/A</v>
      </c>
      <c r="BQ219" s="87" t="e" cm="1">
        <f t="array" ref="BQ219">IF(AU64="no inundation",0,_xlfn.XLOOKUP(AU64,Depths,_xlfn.XLOOKUP($G64,Structures,ContentDamages),,-1)+(AU64-MAX(IF(Depths&lt;AU64,Depths)))*(_xlfn.XLOOKUP(AU64,Depths,_xlfn.XLOOKUP($G64,Structures,ContentDamages),,1)-_xlfn.XLOOKUP(AU64,Depths,_xlfn.XLOOKUP($G64,Structures,ContentDamages),,-1))/(MIN(IF(Depths&gt;AU64,Depths))-MAX(IF(Depths&lt;AU64,Depths))))</f>
        <v>#N/A</v>
      </c>
      <c r="BR219" s="87" t="e" cm="1">
        <f t="array" ref="BR219">IF(AV64="no inundation",0,_xlfn.XLOOKUP(AV64,Depths,_xlfn.XLOOKUP($G64,Structures,ContentDamages),,-1)+(AV64-MAX(IF(Depths&lt;AV64,Depths)))*(_xlfn.XLOOKUP(AV64,Depths,_xlfn.XLOOKUP($G64,Structures,ContentDamages),,1)-_xlfn.XLOOKUP(AV64,Depths,_xlfn.XLOOKUP($G64,Structures,ContentDamages),,-1))/(MIN(IF(Depths&gt;AV64,Depths))-MAX(IF(Depths&lt;AV64,Depths))))</f>
        <v>#N/A</v>
      </c>
      <c r="BS219" s="87" t="e" cm="1">
        <f t="array" ref="BS219">IF(AW64="no inundation",0,_xlfn.XLOOKUP(AW64,Depths,_xlfn.XLOOKUP($G64,Structures,ContentDamages),,-1)+(AW64-MAX(IF(Depths&lt;AW64,Depths)))*(_xlfn.XLOOKUP(AW64,Depths,_xlfn.XLOOKUP($G64,Structures,ContentDamages),,1)-_xlfn.XLOOKUP(AW64,Depths,_xlfn.XLOOKUP($G64,Structures,ContentDamages),,-1))/(MIN(IF(Depths&gt;AW64,Depths))-MAX(IF(Depths&lt;AW64,Depths))))</f>
        <v>#N/A</v>
      </c>
      <c r="BT219" s="87" t="e" cm="1">
        <f t="array" ref="BT219">IF(AX64="no inundation",0,_xlfn.XLOOKUP(AX64,Depths,_xlfn.XLOOKUP($G64,Structures,ContentDamages),,-1)+(AX64-MAX(IF(Depths&lt;AX64,Depths)))*(_xlfn.XLOOKUP(AX64,Depths,_xlfn.XLOOKUP($G64,Structures,ContentDamages),,1)-_xlfn.XLOOKUP(AX64,Depths,_xlfn.XLOOKUP($G64,Structures,ContentDamages),,-1))/(MIN(IF(Depths&gt;AX64,Depths))-MAX(IF(Depths&lt;AX64,Depths))))</f>
        <v>#N/A</v>
      </c>
      <c r="BU219" s="87" t="e" cm="1">
        <f t="array" ref="BU219">IF(AY64="no inundation",0,_xlfn.XLOOKUP(AY64,Depths,_xlfn.XLOOKUP($G64,Structures,ContentDamages),,-1)+(AY64-MAX(IF(Depths&lt;AY64,Depths)))*(_xlfn.XLOOKUP(AY64,Depths,_xlfn.XLOOKUP($G64,Structures,ContentDamages),,1)-_xlfn.XLOOKUP(AY64,Depths,_xlfn.XLOOKUP($G64,Structures,ContentDamages),,-1))/(MIN(IF(Depths&gt;AY64,Depths))-MAX(IF(Depths&lt;AY64,Depths))))</f>
        <v>#N/A</v>
      </c>
      <c r="BV219" s="87" t="e" cm="1">
        <f t="array" ref="BV219">IF(AZ64="no inundation",0,_xlfn.XLOOKUP(AZ64,Depths,_xlfn.XLOOKUP($G64,Structures,ContentDamages),,-1)+(AZ64-MAX(IF(Depths&lt;AZ64,Depths)))*(_xlfn.XLOOKUP(AZ64,Depths,_xlfn.XLOOKUP($G64,Structures,ContentDamages),,1)-_xlfn.XLOOKUP(AZ64,Depths,_xlfn.XLOOKUP($G64,Structures,ContentDamages),,-1))/(MIN(IF(Depths&gt;AZ64,Depths))-MAX(IF(Depths&lt;AZ64,Depths))))</f>
        <v>#N/A</v>
      </c>
      <c r="BW219" s="87" t="e" cm="1">
        <f t="array" ref="BW219">IF(BA64="no inundation",0,_xlfn.XLOOKUP(BA64,Depths,_xlfn.XLOOKUP($G64,Structures,ContentDamages),,-1)+(BA64-MAX(IF(Depths&lt;BA64,Depths)))*(_xlfn.XLOOKUP(BA64,Depths,_xlfn.XLOOKUP($G64,Structures,ContentDamages),,1)-_xlfn.XLOOKUP(BA64,Depths,_xlfn.XLOOKUP($G64,Structures,ContentDamages),,-1))/(MIN(IF(Depths&gt;BA64,Depths))-MAX(IF(Depths&lt;BA64,Depths))))</f>
        <v>#N/A</v>
      </c>
      <c r="BX219" s="87" t="e" cm="1">
        <f t="array" ref="BX219">IF(BB64="no inundation",0,_xlfn.XLOOKUP(BB64,Depths,_xlfn.XLOOKUP($G64,Structures,ContentDamages),,-1)+(BB64-MAX(IF(Depths&lt;BB64,Depths)))*(_xlfn.XLOOKUP(BB64,Depths,_xlfn.XLOOKUP($G64,Structures,ContentDamages),,1)-_xlfn.XLOOKUP(BB64,Depths,_xlfn.XLOOKUP($G64,Structures,ContentDamages),,-1))/(MIN(IF(Depths&gt;BB64,Depths))-MAX(IF(Depths&lt;BB64,Depths))))</f>
        <v>#N/A</v>
      </c>
      <c r="BY219" s="157" t="e" cm="1">
        <f t="array" ref="BY219">IF(BC64="no inundation",0,_xlfn.XLOOKUP(BC64,Depths,_xlfn.XLOOKUP($G64,Structures,ContentDamages),,-1)+(BC64-MAX(IF(Depths&lt;BC64,Depths)))*(_xlfn.XLOOKUP(BC64,Depths,_xlfn.XLOOKUP($G64,Structures,ContentDamages),,1)-_xlfn.XLOOKUP(BC64,Depths,_xlfn.XLOOKUP($G64,Structures,ContentDamages),,-1))/(MIN(IF(Depths&gt;BC64,Depths))-MAX(IF(Depths&lt;BC64,Depths))))</f>
        <v>#N/A</v>
      </c>
    </row>
    <row r="220" spans="21:77" x14ac:dyDescent="0.35">
      <c r="U220" s="2"/>
      <c r="W220" s="144"/>
      <c r="AI220" s="2"/>
      <c r="AJ220" s="2"/>
      <c r="AK220" s="2"/>
      <c r="AL220" s="2"/>
      <c r="AM220" s="2"/>
      <c r="AN220" s="2"/>
      <c r="AO220" s="2"/>
      <c r="AP220" s="2"/>
      <c r="AQ220" s="2"/>
      <c r="AR220" s="2"/>
      <c r="AS220" s="2"/>
      <c r="BC220" s="166" t="str">
        <f t="shared" si="196"/>
        <v>None</v>
      </c>
      <c r="BD220" s="157"/>
      <c r="BE220" s="166" t="e" cm="1">
        <f t="array" ref="BE220">IF(AT65="no inundation",0,_xlfn.XLOOKUP(AT65,Depths,_xlfn.XLOOKUP($G65,Structures,StructureDamages),,-1)+(AT65-MAX(IF(Depths&lt;AT65,Depths)))*(_xlfn.XLOOKUP(AT65,Depths,_xlfn.XLOOKUP($G65,Structures,StructureDamages),,1)-_xlfn.XLOOKUP(AT65,Depths,_xlfn.XLOOKUP($G65,Structures,StructureDamages),,-1))/(MIN(IF(Depths&gt;AT65,Depths))-MAX(IF(Depths&lt;AT65,Depths))))</f>
        <v>#N/A</v>
      </c>
      <c r="BF220" s="87" t="e" cm="1">
        <f t="array" ref="BF220">IF(AU65="no inundation",0,_xlfn.XLOOKUP(AU65,Depths,_xlfn.XLOOKUP($G65,Structures,StructureDamages),,-1)+(AU65-MAX(IF(Depths&lt;AU65,Depths)))*(_xlfn.XLOOKUP(AU65,Depths,_xlfn.XLOOKUP($G65,Structures,StructureDamages),,1)-_xlfn.XLOOKUP(AU65,Depths,_xlfn.XLOOKUP($G65,Structures,StructureDamages),,-1))/(MIN(IF(Depths&gt;AU65,Depths))-MAX(IF(Depths&lt;AU65,Depths))))</f>
        <v>#N/A</v>
      </c>
      <c r="BG220" s="87" t="e" cm="1">
        <f t="array" ref="BG220">IF(AV65="no inundation",0,_xlfn.XLOOKUP(AV65,Depths,_xlfn.XLOOKUP($G65,Structures,StructureDamages),,-1)+(AV65-MAX(IF(Depths&lt;AV65,Depths)))*(_xlfn.XLOOKUP(AV65,Depths,_xlfn.XLOOKUP($G65,Structures,StructureDamages),,1)-_xlfn.XLOOKUP(AV65,Depths,_xlfn.XLOOKUP($G65,Structures,StructureDamages),,-1))/(MIN(IF(Depths&gt;AV65,Depths))-MAX(IF(Depths&lt;AV65,Depths))))</f>
        <v>#N/A</v>
      </c>
      <c r="BH220" s="87" t="e" cm="1">
        <f t="array" ref="BH220">IF(AW65="no inundation",0,_xlfn.XLOOKUP(AW65,Depths,_xlfn.XLOOKUP($G65,Structures,StructureDamages),,-1)+(AW65-MAX(IF(Depths&lt;AW65,Depths)))*(_xlfn.XLOOKUP(AW65,Depths,_xlfn.XLOOKUP($G65,Structures,StructureDamages),,1)-_xlfn.XLOOKUP(AW65,Depths,_xlfn.XLOOKUP($G65,Structures,StructureDamages),,-1))/(MIN(IF(Depths&gt;AW65,Depths))-MAX(IF(Depths&lt;AW65,Depths))))</f>
        <v>#N/A</v>
      </c>
      <c r="BI220" s="87" t="e" cm="1">
        <f t="array" ref="BI220">IF(AX65="no inundation",0,_xlfn.XLOOKUP(AX65,Depths,_xlfn.XLOOKUP($G65,Structures,StructureDamages),,-1)+(AX65-MAX(IF(Depths&lt;AX65,Depths)))*(_xlfn.XLOOKUP(AX65,Depths,_xlfn.XLOOKUP($G65,Structures,StructureDamages),,1)-_xlfn.XLOOKUP(AX65,Depths,_xlfn.XLOOKUP($G65,Structures,StructureDamages),,-1))/(MIN(IF(Depths&gt;AX65,Depths))-MAX(IF(Depths&lt;AX65,Depths))))</f>
        <v>#N/A</v>
      </c>
      <c r="BJ220" s="87" t="e" cm="1">
        <f t="array" ref="BJ220">IF(AY65="no inundation",0,_xlfn.XLOOKUP(AY65,Depths,_xlfn.XLOOKUP($G65,Structures,StructureDamages),,-1)+(AY65-MAX(IF(Depths&lt;AY65,Depths)))*(_xlfn.XLOOKUP(AY65,Depths,_xlfn.XLOOKUP($G65,Structures,StructureDamages),,1)-_xlfn.XLOOKUP(AY65,Depths,_xlfn.XLOOKUP($G65,Structures,StructureDamages),,-1))/(MIN(IF(Depths&gt;AY65,Depths))-MAX(IF(Depths&lt;AY65,Depths))))</f>
        <v>#N/A</v>
      </c>
      <c r="BK220" s="87" t="e" cm="1">
        <f t="array" ref="BK220">IF(AZ65="no inundation",0,_xlfn.XLOOKUP(AZ65,Depths,_xlfn.XLOOKUP($G65,Structures,StructureDamages),,-1)+(AZ65-MAX(IF(Depths&lt;AZ65,Depths)))*(_xlfn.XLOOKUP(AZ65,Depths,_xlfn.XLOOKUP($G65,Structures,StructureDamages),,1)-_xlfn.XLOOKUP(AZ65,Depths,_xlfn.XLOOKUP($G65,Structures,StructureDamages),,-1))/(MIN(IF(Depths&gt;AZ65,Depths))-MAX(IF(Depths&lt;AZ65,Depths))))</f>
        <v>#N/A</v>
      </c>
      <c r="BL220" s="87" t="e" cm="1">
        <f t="array" ref="BL220">IF(BA65="no inundation",0,_xlfn.XLOOKUP(BA65,Depths,_xlfn.XLOOKUP($G65,Structures,StructureDamages),,-1)+(BA65-MAX(IF(Depths&lt;BA65,Depths)))*(_xlfn.XLOOKUP(BA65,Depths,_xlfn.XLOOKUP($G65,Structures,StructureDamages),,1)-_xlfn.XLOOKUP(BA65,Depths,_xlfn.XLOOKUP($G65,Structures,StructureDamages),,-1))/(MIN(IF(Depths&gt;BA65,Depths))-MAX(IF(Depths&lt;BA65,Depths))))</f>
        <v>#N/A</v>
      </c>
      <c r="BM220" s="87" t="e" cm="1">
        <f t="array" ref="BM220">IF(BB65="no inundation",0,_xlfn.XLOOKUP(BB65,Depths,_xlfn.XLOOKUP($G65,Structures,StructureDamages),,-1)+(BB65-MAX(IF(Depths&lt;BB65,Depths)))*(_xlfn.XLOOKUP(BB65,Depths,_xlfn.XLOOKUP($G65,Structures,StructureDamages),,1)-_xlfn.XLOOKUP(BB65,Depths,_xlfn.XLOOKUP($G65,Structures,StructureDamages),,-1))/(MIN(IF(Depths&gt;BB65,Depths))-MAX(IF(Depths&lt;BB65,Depths))))</f>
        <v>#N/A</v>
      </c>
      <c r="BN220" s="157" t="e" cm="1">
        <f t="array" ref="BN220">IF(BC65="no inundation",0,_xlfn.XLOOKUP(BC65,Depths,_xlfn.XLOOKUP($G65,Structures,StructureDamages),,-1)+(BC65-MAX(IF(Depths&lt;BC65,Depths)))*(_xlfn.XLOOKUP(BC65,Depths,_xlfn.XLOOKUP($G65,Structures,StructureDamages),,1)-_xlfn.XLOOKUP(BC65,Depths,_xlfn.XLOOKUP($G65,Structures,StructureDamages),,-1))/(MIN(IF(Depths&gt;BC65,Depths))-MAX(IF(Depths&lt;BC65,Depths))))</f>
        <v>#N/A</v>
      </c>
      <c r="BO220" s="167"/>
      <c r="BP220" s="166" t="e" cm="1">
        <f t="array" ref="BP220">IF(AT65="no inundation",0,_xlfn.XLOOKUP(AT65,Depths,_xlfn.XLOOKUP($G65,Structures,ContentDamages),,-1)+(AT65-MAX(IF(Depths&lt;AT65,Depths)))*(_xlfn.XLOOKUP(AT65,Depths,_xlfn.XLOOKUP($G65,Structures,ContentDamages),,1)-_xlfn.XLOOKUP(AT65,Depths,_xlfn.XLOOKUP($G65,Structures,ContentDamages),,-1))/(MIN(IF(Depths&gt;AT65,Depths))-MAX(IF(Depths&lt;AT65,Depths))))</f>
        <v>#N/A</v>
      </c>
      <c r="BQ220" s="87" t="e" cm="1">
        <f t="array" ref="BQ220">IF(AU65="no inundation",0,_xlfn.XLOOKUP(AU65,Depths,_xlfn.XLOOKUP($G65,Structures,ContentDamages),,-1)+(AU65-MAX(IF(Depths&lt;AU65,Depths)))*(_xlfn.XLOOKUP(AU65,Depths,_xlfn.XLOOKUP($G65,Structures,ContentDamages),,1)-_xlfn.XLOOKUP(AU65,Depths,_xlfn.XLOOKUP($G65,Structures,ContentDamages),,-1))/(MIN(IF(Depths&gt;AU65,Depths))-MAX(IF(Depths&lt;AU65,Depths))))</f>
        <v>#N/A</v>
      </c>
      <c r="BR220" s="87" t="e" cm="1">
        <f t="array" ref="BR220">IF(AV65="no inundation",0,_xlfn.XLOOKUP(AV65,Depths,_xlfn.XLOOKUP($G65,Structures,ContentDamages),,-1)+(AV65-MAX(IF(Depths&lt;AV65,Depths)))*(_xlfn.XLOOKUP(AV65,Depths,_xlfn.XLOOKUP($G65,Structures,ContentDamages),,1)-_xlfn.XLOOKUP(AV65,Depths,_xlfn.XLOOKUP($G65,Structures,ContentDamages),,-1))/(MIN(IF(Depths&gt;AV65,Depths))-MAX(IF(Depths&lt;AV65,Depths))))</f>
        <v>#N/A</v>
      </c>
      <c r="BS220" s="87" t="e" cm="1">
        <f t="array" ref="BS220">IF(AW65="no inundation",0,_xlfn.XLOOKUP(AW65,Depths,_xlfn.XLOOKUP($G65,Structures,ContentDamages),,-1)+(AW65-MAX(IF(Depths&lt;AW65,Depths)))*(_xlfn.XLOOKUP(AW65,Depths,_xlfn.XLOOKUP($G65,Structures,ContentDamages),,1)-_xlfn.XLOOKUP(AW65,Depths,_xlfn.XLOOKUP($G65,Structures,ContentDamages),,-1))/(MIN(IF(Depths&gt;AW65,Depths))-MAX(IF(Depths&lt;AW65,Depths))))</f>
        <v>#N/A</v>
      </c>
      <c r="BT220" s="87" t="e" cm="1">
        <f t="array" ref="BT220">IF(AX65="no inundation",0,_xlfn.XLOOKUP(AX65,Depths,_xlfn.XLOOKUP($G65,Structures,ContentDamages),,-1)+(AX65-MAX(IF(Depths&lt;AX65,Depths)))*(_xlfn.XLOOKUP(AX65,Depths,_xlfn.XLOOKUP($G65,Structures,ContentDamages),,1)-_xlfn.XLOOKUP(AX65,Depths,_xlfn.XLOOKUP($G65,Structures,ContentDamages),,-1))/(MIN(IF(Depths&gt;AX65,Depths))-MAX(IF(Depths&lt;AX65,Depths))))</f>
        <v>#N/A</v>
      </c>
      <c r="BU220" s="87" t="e" cm="1">
        <f t="array" ref="BU220">IF(AY65="no inundation",0,_xlfn.XLOOKUP(AY65,Depths,_xlfn.XLOOKUP($G65,Structures,ContentDamages),,-1)+(AY65-MAX(IF(Depths&lt;AY65,Depths)))*(_xlfn.XLOOKUP(AY65,Depths,_xlfn.XLOOKUP($G65,Structures,ContentDamages),,1)-_xlfn.XLOOKUP(AY65,Depths,_xlfn.XLOOKUP($G65,Structures,ContentDamages),,-1))/(MIN(IF(Depths&gt;AY65,Depths))-MAX(IF(Depths&lt;AY65,Depths))))</f>
        <v>#N/A</v>
      </c>
      <c r="BV220" s="87" t="e" cm="1">
        <f t="array" ref="BV220">IF(AZ65="no inundation",0,_xlfn.XLOOKUP(AZ65,Depths,_xlfn.XLOOKUP($G65,Structures,ContentDamages),,-1)+(AZ65-MAX(IF(Depths&lt;AZ65,Depths)))*(_xlfn.XLOOKUP(AZ65,Depths,_xlfn.XLOOKUP($G65,Structures,ContentDamages),,1)-_xlfn.XLOOKUP(AZ65,Depths,_xlfn.XLOOKUP($G65,Structures,ContentDamages),,-1))/(MIN(IF(Depths&gt;AZ65,Depths))-MAX(IF(Depths&lt;AZ65,Depths))))</f>
        <v>#N/A</v>
      </c>
      <c r="BW220" s="87" t="e" cm="1">
        <f t="array" ref="BW220">IF(BA65="no inundation",0,_xlfn.XLOOKUP(BA65,Depths,_xlfn.XLOOKUP($G65,Structures,ContentDamages),,-1)+(BA65-MAX(IF(Depths&lt;BA65,Depths)))*(_xlfn.XLOOKUP(BA65,Depths,_xlfn.XLOOKUP($G65,Structures,ContentDamages),,1)-_xlfn.XLOOKUP(BA65,Depths,_xlfn.XLOOKUP($G65,Structures,ContentDamages),,-1))/(MIN(IF(Depths&gt;BA65,Depths))-MAX(IF(Depths&lt;BA65,Depths))))</f>
        <v>#N/A</v>
      </c>
      <c r="BX220" s="87" t="e" cm="1">
        <f t="array" ref="BX220">IF(BB65="no inundation",0,_xlfn.XLOOKUP(BB65,Depths,_xlfn.XLOOKUP($G65,Structures,ContentDamages),,-1)+(BB65-MAX(IF(Depths&lt;BB65,Depths)))*(_xlfn.XLOOKUP(BB65,Depths,_xlfn.XLOOKUP($G65,Structures,ContentDamages),,1)-_xlfn.XLOOKUP(BB65,Depths,_xlfn.XLOOKUP($G65,Structures,ContentDamages),,-1))/(MIN(IF(Depths&gt;BB65,Depths))-MAX(IF(Depths&lt;BB65,Depths))))</f>
        <v>#N/A</v>
      </c>
      <c r="BY220" s="157" t="e" cm="1">
        <f t="array" ref="BY220">IF(BC65="no inundation",0,_xlfn.XLOOKUP(BC65,Depths,_xlfn.XLOOKUP($G65,Structures,ContentDamages),,-1)+(BC65-MAX(IF(Depths&lt;BC65,Depths)))*(_xlfn.XLOOKUP(BC65,Depths,_xlfn.XLOOKUP($G65,Structures,ContentDamages),,1)-_xlfn.XLOOKUP(BC65,Depths,_xlfn.XLOOKUP($G65,Structures,ContentDamages),,-1))/(MIN(IF(Depths&gt;BC65,Depths))-MAX(IF(Depths&lt;BC65,Depths))))</f>
        <v>#N/A</v>
      </c>
    </row>
    <row r="221" spans="21:77" x14ac:dyDescent="0.35">
      <c r="U221" s="2"/>
      <c r="W221" s="144"/>
      <c r="AI221" s="2"/>
      <c r="AJ221" s="2"/>
      <c r="AK221" s="2"/>
      <c r="AL221" s="2"/>
      <c r="AM221" s="2"/>
      <c r="AN221" s="2"/>
      <c r="AO221" s="2"/>
      <c r="AP221" s="2"/>
      <c r="AQ221" s="2"/>
      <c r="AR221" s="2"/>
      <c r="AS221" s="2"/>
      <c r="BC221" s="166" t="str">
        <f t="shared" si="196"/>
        <v>None</v>
      </c>
      <c r="BD221" s="157"/>
      <c r="BE221" s="166" t="e" cm="1">
        <f t="array" ref="BE221">IF(AT66="no inundation",0,_xlfn.XLOOKUP(AT66,Depths,_xlfn.XLOOKUP($G66,Structures,StructureDamages),,-1)+(AT66-MAX(IF(Depths&lt;AT66,Depths)))*(_xlfn.XLOOKUP(AT66,Depths,_xlfn.XLOOKUP($G66,Structures,StructureDamages),,1)-_xlfn.XLOOKUP(AT66,Depths,_xlfn.XLOOKUP($G66,Structures,StructureDamages),,-1))/(MIN(IF(Depths&gt;AT66,Depths))-MAX(IF(Depths&lt;AT66,Depths))))</f>
        <v>#N/A</v>
      </c>
      <c r="BF221" s="87" t="e" cm="1">
        <f t="array" ref="BF221">IF(AU66="no inundation",0,_xlfn.XLOOKUP(AU66,Depths,_xlfn.XLOOKUP($G66,Structures,StructureDamages),,-1)+(AU66-MAX(IF(Depths&lt;AU66,Depths)))*(_xlfn.XLOOKUP(AU66,Depths,_xlfn.XLOOKUP($G66,Structures,StructureDamages),,1)-_xlfn.XLOOKUP(AU66,Depths,_xlfn.XLOOKUP($G66,Structures,StructureDamages),,-1))/(MIN(IF(Depths&gt;AU66,Depths))-MAX(IF(Depths&lt;AU66,Depths))))</f>
        <v>#N/A</v>
      </c>
      <c r="BG221" s="87" t="e" cm="1">
        <f t="array" ref="BG221">IF(AV66="no inundation",0,_xlfn.XLOOKUP(AV66,Depths,_xlfn.XLOOKUP($G66,Structures,StructureDamages),,-1)+(AV66-MAX(IF(Depths&lt;AV66,Depths)))*(_xlfn.XLOOKUP(AV66,Depths,_xlfn.XLOOKUP($G66,Structures,StructureDamages),,1)-_xlfn.XLOOKUP(AV66,Depths,_xlfn.XLOOKUP($G66,Structures,StructureDamages),,-1))/(MIN(IF(Depths&gt;AV66,Depths))-MAX(IF(Depths&lt;AV66,Depths))))</f>
        <v>#N/A</v>
      </c>
      <c r="BH221" s="87" t="e" cm="1">
        <f t="array" ref="BH221">IF(AW66="no inundation",0,_xlfn.XLOOKUP(AW66,Depths,_xlfn.XLOOKUP($G66,Structures,StructureDamages),,-1)+(AW66-MAX(IF(Depths&lt;AW66,Depths)))*(_xlfn.XLOOKUP(AW66,Depths,_xlfn.XLOOKUP($G66,Structures,StructureDamages),,1)-_xlfn.XLOOKUP(AW66,Depths,_xlfn.XLOOKUP($G66,Structures,StructureDamages),,-1))/(MIN(IF(Depths&gt;AW66,Depths))-MAX(IF(Depths&lt;AW66,Depths))))</f>
        <v>#N/A</v>
      </c>
      <c r="BI221" s="87" t="e" cm="1">
        <f t="array" ref="BI221">IF(AX66="no inundation",0,_xlfn.XLOOKUP(AX66,Depths,_xlfn.XLOOKUP($G66,Structures,StructureDamages),,-1)+(AX66-MAX(IF(Depths&lt;AX66,Depths)))*(_xlfn.XLOOKUP(AX66,Depths,_xlfn.XLOOKUP($G66,Structures,StructureDamages),,1)-_xlfn.XLOOKUP(AX66,Depths,_xlfn.XLOOKUP($G66,Structures,StructureDamages),,-1))/(MIN(IF(Depths&gt;AX66,Depths))-MAX(IF(Depths&lt;AX66,Depths))))</f>
        <v>#N/A</v>
      </c>
      <c r="BJ221" s="87" t="e" cm="1">
        <f t="array" ref="BJ221">IF(AY66="no inundation",0,_xlfn.XLOOKUP(AY66,Depths,_xlfn.XLOOKUP($G66,Structures,StructureDamages),,-1)+(AY66-MAX(IF(Depths&lt;AY66,Depths)))*(_xlfn.XLOOKUP(AY66,Depths,_xlfn.XLOOKUP($G66,Structures,StructureDamages),,1)-_xlfn.XLOOKUP(AY66,Depths,_xlfn.XLOOKUP($G66,Structures,StructureDamages),,-1))/(MIN(IF(Depths&gt;AY66,Depths))-MAX(IF(Depths&lt;AY66,Depths))))</f>
        <v>#N/A</v>
      </c>
      <c r="BK221" s="87" t="e" cm="1">
        <f t="array" ref="BK221">IF(AZ66="no inundation",0,_xlfn.XLOOKUP(AZ66,Depths,_xlfn.XLOOKUP($G66,Structures,StructureDamages),,-1)+(AZ66-MAX(IF(Depths&lt;AZ66,Depths)))*(_xlfn.XLOOKUP(AZ66,Depths,_xlfn.XLOOKUP($G66,Structures,StructureDamages),,1)-_xlfn.XLOOKUP(AZ66,Depths,_xlfn.XLOOKUP($G66,Structures,StructureDamages),,-1))/(MIN(IF(Depths&gt;AZ66,Depths))-MAX(IF(Depths&lt;AZ66,Depths))))</f>
        <v>#N/A</v>
      </c>
      <c r="BL221" s="87" t="e" cm="1">
        <f t="array" ref="BL221">IF(BA66="no inundation",0,_xlfn.XLOOKUP(BA66,Depths,_xlfn.XLOOKUP($G66,Structures,StructureDamages),,-1)+(BA66-MAX(IF(Depths&lt;BA66,Depths)))*(_xlfn.XLOOKUP(BA66,Depths,_xlfn.XLOOKUP($G66,Structures,StructureDamages),,1)-_xlfn.XLOOKUP(BA66,Depths,_xlfn.XLOOKUP($G66,Structures,StructureDamages),,-1))/(MIN(IF(Depths&gt;BA66,Depths))-MAX(IF(Depths&lt;BA66,Depths))))</f>
        <v>#N/A</v>
      </c>
      <c r="BM221" s="87" t="e" cm="1">
        <f t="array" ref="BM221">IF(BB66="no inundation",0,_xlfn.XLOOKUP(BB66,Depths,_xlfn.XLOOKUP($G66,Structures,StructureDamages),,-1)+(BB66-MAX(IF(Depths&lt;BB66,Depths)))*(_xlfn.XLOOKUP(BB66,Depths,_xlfn.XLOOKUP($G66,Structures,StructureDamages),,1)-_xlfn.XLOOKUP(BB66,Depths,_xlfn.XLOOKUP($G66,Structures,StructureDamages),,-1))/(MIN(IF(Depths&gt;BB66,Depths))-MAX(IF(Depths&lt;BB66,Depths))))</f>
        <v>#N/A</v>
      </c>
      <c r="BN221" s="157" t="e" cm="1">
        <f t="array" ref="BN221">IF(BC66="no inundation",0,_xlfn.XLOOKUP(BC66,Depths,_xlfn.XLOOKUP($G66,Structures,StructureDamages),,-1)+(BC66-MAX(IF(Depths&lt;BC66,Depths)))*(_xlfn.XLOOKUP(BC66,Depths,_xlfn.XLOOKUP($G66,Structures,StructureDamages),,1)-_xlfn.XLOOKUP(BC66,Depths,_xlfn.XLOOKUP($G66,Structures,StructureDamages),,-1))/(MIN(IF(Depths&gt;BC66,Depths))-MAX(IF(Depths&lt;BC66,Depths))))</f>
        <v>#N/A</v>
      </c>
      <c r="BO221" s="167"/>
      <c r="BP221" s="166" t="e" cm="1">
        <f t="array" ref="BP221">IF(AT66="no inundation",0,_xlfn.XLOOKUP(AT66,Depths,_xlfn.XLOOKUP($G66,Structures,ContentDamages),,-1)+(AT66-MAX(IF(Depths&lt;AT66,Depths)))*(_xlfn.XLOOKUP(AT66,Depths,_xlfn.XLOOKUP($G66,Structures,ContentDamages),,1)-_xlfn.XLOOKUP(AT66,Depths,_xlfn.XLOOKUP($G66,Structures,ContentDamages),,-1))/(MIN(IF(Depths&gt;AT66,Depths))-MAX(IF(Depths&lt;AT66,Depths))))</f>
        <v>#N/A</v>
      </c>
      <c r="BQ221" s="87" t="e" cm="1">
        <f t="array" ref="BQ221">IF(AU66="no inundation",0,_xlfn.XLOOKUP(AU66,Depths,_xlfn.XLOOKUP($G66,Structures,ContentDamages),,-1)+(AU66-MAX(IF(Depths&lt;AU66,Depths)))*(_xlfn.XLOOKUP(AU66,Depths,_xlfn.XLOOKUP($G66,Structures,ContentDamages),,1)-_xlfn.XLOOKUP(AU66,Depths,_xlfn.XLOOKUP($G66,Structures,ContentDamages),,-1))/(MIN(IF(Depths&gt;AU66,Depths))-MAX(IF(Depths&lt;AU66,Depths))))</f>
        <v>#N/A</v>
      </c>
      <c r="BR221" s="87" t="e" cm="1">
        <f t="array" ref="BR221">IF(AV66="no inundation",0,_xlfn.XLOOKUP(AV66,Depths,_xlfn.XLOOKUP($G66,Structures,ContentDamages),,-1)+(AV66-MAX(IF(Depths&lt;AV66,Depths)))*(_xlfn.XLOOKUP(AV66,Depths,_xlfn.XLOOKUP($G66,Structures,ContentDamages),,1)-_xlfn.XLOOKUP(AV66,Depths,_xlfn.XLOOKUP($G66,Structures,ContentDamages),,-1))/(MIN(IF(Depths&gt;AV66,Depths))-MAX(IF(Depths&lt;AV66,Depths))))</f>
        <v>#N/A</v>
      </c>
      <c r="BS221" s="87" t="e" cm="1">
        <f t="array" ref="BS221">IF(AW66="no inundation",0,_xlfn.XLOOKUP(AW66,Depths,_xlfn.XLOOKUP($G66,Structures,ContentDamages),,-1)+(AW66-MAX(IF(Depths&lt;AW66,Depths)))*(_xlfn.XLOOKUP(AW66,Depths,_xlfn.XLOOKUP($G66,Structures,ContentDamages),,1)-_xlfn.XLOOKUP(AW66,Depths,_xlfn.XLOOKUP($G66,Structures,ContentDamages),,-1))/(MIN(IF(Depths&gt;AW66,Depths))-MAX(IF(Depths&lt;AW66,Depths))))</f>
        <v>#N/A</v>
      </c>
      <c r="BT221" s="87" t="e" cm="1">
        <f t="array" ref="BT221">IF(AX66="no inundation",0,_xlfn.XLOOKUP(AX66,Depths,_xlfn.XLOOKUP($G66,Structures,ContentDamages),,-1)+(AX66-MAX(IF(Depths&lt;AX66,Depths)))*(_xlfn.XLOOKUP(AX66,Depths,_xlfn.XLOOKUP($G66,Structures,ContentDamages),,1)-_xlfn.XLOOKUP(AX66,Depths,_xlfn.XLOOKUP($G66,Structures,ContentDamages),,-1))/(MIN(IF(Depths&gt;AX66,Depths))-MAX(IF(Depths&lt;AX66,Depths))))</f>
        <v>#N/A</v>
      </c>
      <c r="BU221" s="87" t="e" cm="1">
        <f t="array" ref="BU221">IF(AY66="no inundation",0,_xlfn.XLOOKUP(AY66,Depths,_xlfn.XLOOKUP($G66,Structures,ContentDamages),,-1)+(AY66-MAX(IF(Depths&lt;AY66,Depths)))*(_xlfn.XLOOKUP(AY66,Depths,_xlfn.XLOOKUP($G66,Structures,ContentDamages),,1)-_xlfn.XLOOKUP(AY66,Depths,_xlfn.XLOOKUP($G66,Structures,ContentDamages),,-1))/(MIN(IF(Depths&gt;AY66,Depths))-MAX(IF(Depths&lt;AY66,Depths))))</f>
        <v>#N/A</v>
      </c>
      <c r="BV221" s="87" t="e" cm="1">
        <f t="array" ref="BV221">IF(AZ66="no inundation",0,_xlfn.XLOOKUP(AZ66,Depths,_xlfn.XLOOKUP($G66,Structures,ContentDamages),,-1)+(AZ66-MAX(IF(Depths&lt;AZ66,Depths)))*(_xlfn.XLOOKUP(AZ66,Depths,_xlfn.XLOOKUP($G66,Structures,ContentDamages),,1)-_xlfn.XLOOKUP(AZ66,Depths,_xlfn.XLOOKUP($G66,Structures,ContentDamages),,-1))/(MIN(IF(Depths&gt;AZ66,Depths))-MAX(IF(Depths&lt;AZ66,Depths))))</f>
        <v>#N/A</v>
      </c>
      <c r="BW221" s="87" t="e" cm="1">
        <f t="array" ref="BW221">IF(BA66="no inundation",0,_xlfn.XLOOKUP(BA66,Depths,_xlfn.XLOOKUP($G66,Structures,ContentDamages),,-1)+(BA66-MAX(IF(Depths&lt;BA66,Depths)))*(_xlfn.XLOOKUP(BA66,Depths,_xlfn.XLOOKUP($G66,Structures,ContentDamages),,1)-_xlfn.XLOOKUP(BA66,Depths,_xlfn.XLOOKUP($G66,Structures,ContentDamages),,-1))/(MIN(IF(Depths&gt;BA66,Depths))-MAX(IF(Depths&lt;BA66,Depths))))</f>
        <v>#N/A</v>
      </c>
      <c r="BX221" s="87" t="e" cm="1">
        <f t="array" ref="BX221">IF(BB66="no inundation",0,_xlfn.XLOOKUP(BB66,Depths,_xlfn.XLOOKUP($G66,Structures,ContentDamages),,-1)+(BB66-MAX(IF(Depths&lt;BB66,Depths)))*(_xlfn.XLOOKUP(BB66,Depths,_xlfn.XLOOKUP($G66,Structures,ContentDamages),,1)-_xlfn.XLOOKUP(BB66,Depths,_xlfn.XLOOKUP($G66,Structures,ContentDamages),,-1))/(MIN(IF(Depths&gt;BB66,Depths))-MAX(IF(Depths&lt;BB66,Depths))))</f>
        <v>#N/A</v>
      </c>
      <c r="BY221" s="157" t="e" cm="1">
        <f t="array" ref="BY221">IF(BC66="no inundation",0,_xlfn.XLOOKUP(BC66,Depths,_xlfn.XLOOKUP($G66,Structures,ContentDamages),,-1)+(BC66-MAX(IF(Depths&lt;BC66,Depths)))*(_xlfn.XLOOKUP(BC66,Depths,_xlfn.XLOOKUP($G66,Structures,ContentDamages),,1)-_xlfn.XLOOKUP(BC66,Depths,_xlfn.XLOOKUP($G66,Structures,ContentDamages),,-1))/(MIN(IF(Depths&gt;BC66,Depths))-MAX(IF(Depths&lt;BC66,Depths))))</f>
        <v>#N/A</v>
      </c>
    </row>
    <row r="222" spans="21:77" x14ac:dyDescent="0.35">
      <c r="U222" s="2"/>
      <c r="W222" s="144"/>
      <c r="AI222" s="2"/>
      <c r="AJ222" s="2"/>
      <c r="AK222" s="2"/>
      <c r="AL222" s="2"/>
      <c r="AM222" s="2"/>
      <c r="AN222" s="2"/>
      <c r="AO222" s="2"/>
      <c r="AP222" s="2"/>
      <c r="AQ222" s="2"/>
      <c r="AR222" s="2"/>
      <c r="AS222" s="2"/>
      <c r="BC222" s="166" t="str">
        <f t="shared" si="196"/>
        <v>None</v>
      </c>
      <c r="BD222" s="157"/>
      <c r="BE222" s="166" t="e" cm="1">
        <f t="array" ref="BE222">IF(AT67="no inundation",0,_xlfn.XLOOKUP(AT67,Depths,_xlfn.XLOOKUP($G67,Structures,StructureDamages),,-1)+(AT67-MAX(IF(Depths&lt;AT67,Depths)))*(_xlfn.XLOOKUP(AT67,Depths,_xlfn.XLOOKUP($G67,Structures,StructureDamages),,1)-_xlfn.XLOOKUP(AT67,Depths,_xlfn.XLOOKUP($G67,Structures,StructureDamages),,-1))/(MIN(IF(Depths&gt;AT67,Depths))-MAX(IF(Depths&lt;AT67,Depths))))</f>
        <v>#N/A</v>
      </c>
      <c r="BF222" s="87" t="e" cm="1">
        <f t="array" ref="BF222">IF(AU67="no inundation",0,_xlfn.XLOOKUP(AU67,Depths,_xlfn.XLOOKUP($G67,Structures,StructureDamages),,-1)+(AU67-MAX(IF(Depths&lt;AU67,Depths)))*(_xlfn.XLOOKUP(AU67,Depths,_xlfn.XLOOKUP($G67,Structures,StructureDamages),,1)-_xlfn.XLOOKUP(AU67,Depths,_xlfn.XLOOKUP($G67,Structures,StructureDamages),,-1))/(MIN(IF(Depths&gt;AU67,Depths))-MAX(IF(Depths&lt;AU67,Depths))))</f>
        <v>#N/A</v>
      </c>
      <c r="BG222" s="87" t="e" cm="1">
        <f t="array" ref="BG222">IF(AV67="no inundation",0,_xlfn.XLOOKUP(AV67,Depths,_xlfn.XLOOKUP($G67,Structures,StructureDamages),,-1)+(AV67-MAX(IF(Depths&lt;AV67,Depths)))*(_xlfn.XLOOKUP(AV67,Depths,_xlfn.XLOOKUP($G67,Structures,StructureDamages),,1)-_xlfn.XLOOKUP(AV67,Depths,_xlfn.XLOOKUP($G67,Structures,StructureDamages),,-1))/(MIN(IF(Depths&gt;AV67,Depths))-MAX(IF(Depths&lt;AV67,Depths))))</f>
        <v>#N/A</v>
      </c>
      <c r="BH222" s="87" t="e" cm="1">
        <f t="array" ref="BH222">IF(AW67="no inundation",0,_xlfn.XLOOKUP(AW67,Depths,_xlfn.XLOOKUP($G67,Structures,StructureDamages),,-1)+(AW67-MAX(IF(Depths&lt;AW67,Depths)))*(_xlfn.XLOOKUP(AW67,Depths,_xlfn.XLOOKUP($G67,Structures,StructureDamages),,1)-_xlfn.XLOOKUP(AW67,Depths,_xlfn.XLOOKUP($G67,Structures,StructureDamages),,-1))/(MIN(IF(Depths&gt;AW67,Depths))-MAX(IF(Depths&lt;AW67,Depths))))</f>
        <v>#N/A</v>
      </c>
      <c r="BI222" s="87" t="e" cm="1">
        <f t="array" ref="BI222">IF(AX67="no inundation",0,_xlfn.XLOOKUP(AX67,Depths,_xlfn.XLOOKUP($G67,Structures,StructureDamages),,-1)+(AX67-MAX(IF(Depths&lt;AX67,Depths)))*(_xlfn.XLOOKUP(AX67,Depths,_xlfn.XLOOKUP($G67,Structures,StructureDamages),,1)-_xlfn.XLOOKUP(AX67,Depths,_xlfn.XLOOKUP($G67,Structures,StructureDamages),,-1))/(MIN(IF(Depths&gt;AX67,Depths))-MAX(IF(Depths&lt;AX67,Depths))))</f>
        <v>#N/A</v>
      </c>
      <c r="BJ222" s="87" t="e" cm="1">
        <f t="array" ref="BJ222">IF(AY67="no inundation",0,_xlfn.XLOOKUP(AY67,Depths,_xlfn.XLOOKUP($G67,Structures,StructureDamages),,-1)+(AY67-MAX(IF(Depths&lt;AY67,Depths)))*(_xlfn.XLOOKUP(AY67,Depths,_xlfn.XLOOKUP($G67,Structures,StructureDamages),,1)-_xlfn.XLOOKUP(AY67,Depths,_xlfn.XLOOKUP($G67,Structures,StructureDamages),,-1))/(MIN(IF(Depths&gt;AY67,Depths))-MAX(IF(Depths&lt;AY67,Depths))))</f>
        <v>#N/A</v>
      </c>
      <c r="BK222" s="87" t="e" cm="1">
        <f t="array" ref="BK222">IF(AZ67="no inundation",0,_xlfn.XLOOKUP(AZ67,Depths,_xlfn.XLOOKUP($G67,Structures,StructureDamages),,-1)+(AZ67-MAX(IF(Depths&lt;AZ67,Depths)))*(_xlfn.XLOOKUP(AZ67,Depths,_xlfn.XLOOKUP($G67,Structures,StructureDamages),,1)-_xlfn.XLOOKUP(AZ67,Depths,_xlfn.XLOOKUP($G67,Structures,StructureDamages),,-1))/(MIN(IF(Depths&gt;AZ67,Depths))-MAX(IF(Depths&lt;AZ67,Depths))))</f>
        <v>#N/A</v>
      </c>
      <c r="BL222" s="87" t="e" cm="1">
        <f t="array" ref="BL222">IF(BA67="no inundation",0,_xlfn.XLOOKUP(BA67,Depths,_xlfn.XLOOKUP($G67,Structures,StructureDamages),,-1)+(BA67-MAX(IF(Depths&lt;BA67,Depths)))*(_xlfn.XLOOKUP(BA67,Depths,_xlfn.XLOOKUP($G67,Structures,StructureDamages),,1)-_xlfn.XLOOKUP(BA67,Depths,_xlfn.XLOOKUP($G67,Structures,StructureDamages),,-1))/(MIN(IF(Depths&gt;BA67,Depths))-MAX(IF(Depths&lt;BA67,Depths))))</f>
        <v>#N/A</v>
      </c>
      <c r="BM222" s="87" t="e" cm="1">
        <f t="array" ref="BM222">IF(BB67="no inundation",0,_xlfn.XLOOKUP(BB67,Depths,_xlfn.XLOOKUP($G67,Structures,StructureDamages),,-1)+(BB67-MAX(IF(Depths&lt;BB67,Depths)))*(_xlfn.XLOOKUP(BB67,Depths,_xlfn.XLOOKUP($G67,Structures,StructureDamages),,1)-_xlfn.XLOOKUP(BB67,Depths,_xlfn.XLOOKUP($G67,Structures,StructureDamages),,-1))/(MIN(IF(Depths&gt;BB67,Depths))-MAX(IF(Depths&lt;BB67,Depths))))</f>
        <v>#N/A</v>
      </c>
      <c r="BN222" s="157" t="e" cm="1">
        <f t="array" ref="BN222">IF(BC67="no inundation",0,_xlfn.XLOOKUP(BC67,Depths,_xlfn.XLOOKUP($G67,Structures,StructureDamages),,-1)+(BC67-MAX(IF(Depths&lt;BC67,Depths)))*(_xlfn.XLOOKUP(BC67,Depths,_xlfn.XLOOKUP($G67,Structures,StructureDamages),,1)-_xlfn.XLOOKUP(BC67,Depths,_xlfn.XLOOKUP($G67,Structures,StructureDamages),,-1))/(MIN(IF(Depths&gt;BC67,Depths))-MAX(IF(Depths&lt;BC67,Depths))))</f>
        <v>#N/A</v>
      </c>
      <c r="BO222" s="167"/>
      <c r="BP222" s="166" t="e" cm="1">
        <f t="array" ref="BP222">IF(AT67="no inundation",0,_xlfn.XLOOKUP(AT67,Depths,_xlfn.XLOOKUP($G67,Structures,ContentDamages),,-1)+(AT67-MAX(IF(Depths&lt;AT67,Depths)))*(_xlfn.XLOOKUP(AT67,Depths,_xlfn.XLOOKUP($G67,Structures,ContentDamages),,1)-_xlfn.XLOOKUP(AT67,Depths,_xlfn.XLOOKUP($G67,Structures,ContentDamages),,-1))/(MIN(IF(Depths&gt;AT67,Depths))-MAX(IF(Depths&lt;AT67,Depths))))</f>
        <v>#N/A</v>
      </c>
      <c r="BQ222" s="87" t="e" cm="1">
        <f t="array" ref="BQ222">IF(AU67="no inundation",0,_xlfn.XLOOKUP(AU67,Depths,_xlfn.XLOOKUP($G67,Structures,ContentDamages),,-1)+(AU67-MAX(IF(Depths&lt;AU67,Depths)))*(_xlfn.XLOOKUP(AU67,Depths,_xlfn.XLOOKUP($G67,Structures,ContentDamages),,1)-_xlfn.XLOOKUP(AU67,Depths,_xlfn.XLOOKUP($G67,Structures,ContentDamages),,-1))/(MIN(IF(Depths&gt;AU67,Depths))-MAX(IF(Depths&lt;AU67,Depths))))</f>
        <v>#N/A</v>
      </c>
      <c r="BR222" s="87" t="e" cm="1">
        <f t="array" ref="BR222">IF(AV67="no inundation",0,_xlfn.XLOOKUP(AV67,Depths,_xlfn.XLOOKUP($G67,Structures,ContentDamages),,-1)+(AV67-MAX(IF(Depths&lt;AV67,Depths)))*(_xlfn.XLOOKUP(AV67,Depths,_xlfn.XLOOKUP($G67,Structures,ContentDamages),,1)-_xlfn.XLOOKUP(AV67,Depths,_xlfn.XLOOKUP($G67,Structures,ContentDamages),,-1))/(MIN(IF(Depths&gt;AV67,Depths))-MAX(IF(Depths&lt;AV67,Depths))))</f>
        <v>#N/A</v>
      </c>
      <c r="BS222" s="87" t="e" cm="1">
        <f t="array" ref="BS222">IF(AW67="no inundation",0,_xlfn.XLOOKUP(AW67,Depths,_xlfn.XLOOKUP($G67,Structures,ContentDamages),,-1)+(AW67-MAX(IF(Depths&lt;AW67,Depths)))*(_xlfn.XLOOKUP(AW67,Depths,_xlfn.XLOOKUP($G67,Structures,ContentDamages),,1)-_xlfn.XLOOKUP(AW67,Depths,_xlfn.XLOOKUP($G67,Structures,ContentDamages),,-1))/(MIN(IF(Depths&gt;AW67,Depths))-MAX(IF(Depths&lt;AW67,Depths))))</f>
        <v>#N/A</v>
      </c>
      <c r="BT222" s="87" t="e" cm="1">
        <f t="array" ref="BT222">IF(AX67="no inundation",0,_xlfn.XLOOKUP(AX67,Depths,_xlfn.XLOOKUP($G67,Structures,ContentDamages),,-1)+(AX67-MAX(IF(Depths&lt;AX67,Depths)))*(_xlfn.XLOOKUP(AX67,Depths,_xlfn.XLOOKUP($G67,Structures,ContentDamages),,1)-_xlfn.XLOOKUP(AX67,Depths,_xlfn.XLOOKUP($G67,Structures,ContentDamages),,-1))/(MIN(IF(Depths&gt;AX67,Depths))-MAX(IF(Depths&lt;AX67,Depths))))</f>
        <v>#N/A</v>
      </c>
      <c r="BU222" s="87" t="e" cm="1">
        <f t="array" ref="BU222">IF(AY67="no inundation",0,_xlfn.XLOOKUP(AY67,Depths,_xlfn.XLOOKUP($G67,Structures,ContentDamages),,-1)+(AY67-MAX(IF(Depths&lt;AY67,Depths)))*(_xlfn.XLOOKUP(AY67,Depths,_xlfn.XLOOKUP($G67,Structures,ContentDamages),,1)-_xlfn.XLOOKUP(AY67,Depths,_xlfn.XLOOKUP($G67,Structures,ContentDamages),,-1))/(MIN(IF(Depths&gt;AY67,Depths))-MAX(IF(Depths&lt;AY67,Depths))))</f>
        <v>#N/A</v>
      </c>
      <c r="BV222" s="87" t="e" cm="1">
        <f t="array" ref="BV222">IF(AZ67="no inundation",0,_xlfn.XLOOKUP(AZ67,Depths,_xlfn.XLOOKUP($G67,Structures,ContentDamages),,-1)+(AZ67-MAX(IF(Depths&lt;AZ67,Depths)))*(_xlfn.XLOOKUP(AZ67,Depths,_xlfn.XLOOKUP($G67,Structures,ContentDamages),,1)-_xlfn.XLOOKUP(AZ67,Depths,_xlfn.XLOOKUP($G67,Structures,ContentDamages),,-1))/(MIN(IF(Depths&gt;AZ67,Depths))-MAX(IF(Depths&lt;AZ67,Depths))))</f>
        <v>#N/A</v>
      </c>
      <c r="BW222" s="87" t="e" cm="1">
        <f t="array" ref="BW222">IF(BA67="no inundation",0,_xlfn.XLOOKUP(BA67,Depths,_xlfn.XLOOKUP($G67,Structures,ContentDamages),,-1)+(BA67-MAX(IF(Depths&lt;BA67,Depths)))*(_xlfn.XLOOKUP(BA67,Depths,_xlfn.XLOOKUP($G67,Structures,ContentDamages),,1)-_xlfn.XLOOKUP(BA67,Depths,_xlfn.XLOOKUP($G67,Structures,ContentDamages),,-1))/(MIN(IF(Depths&gt;BA67,Depths))-MAX(IF(Depths&lt;BA67,Depths))))</f>
        <v>#N/A</v>
      </c>
      <c r="BX222" s="87" t="e" cm="1">
        <f t="array" ref="BX222">IF(BB67="no inundation",0,_xlfn.XLOOKUP(BB67,Depths,_xlfn.XLOOKUP($G67,Structures,ContentDamages),,-1)+(BB67-MAX(IF(Depths&lt;BB67,Depths)))*(_xlfn.XLOOKUP(BB67,Depths,_xlfn.XLOOKUP($G67,Structures,ContentDamages),,1)-_xlfn.XLOOKUP(BB67,Depths,_xlfn.XLOOKUP($G67,Structures,ContentDamages),,-1))/(MIN(IF(Depths&gt;BB67,Depths))-MAX(IF(Depths&lt;BB67,Depths))))</f>
        <v>#N/A</v>
      </c>
      <c r="BY222" s="157" t="e" cm="1">
        <f t="array" ref="BY222">IF(BC67="no inundation",0,_xlfn.XLOOKUP(BC67,Depths,_xlfn.XLOOKUP($G67,Structures,ContentDamages),,-1)+(BC67-MAX(IF(Depths&lt;BC67,Depths)))*(_xlfn.XLOOKUP(BC67,Depths,_xlfn.XLOOKUP($G67,Structures,ContentDamages),,1)-_xlfn.XLOOKUP(BC67,Depths,_xlfn.XLOOKUP($G67,Structures,ContentDamages),,-1))/(MIN(IF(Depths&gt;BC67,Depths))-MAX(IF(Depths&lt;BC67,Depths))))</f>
        <v>#N/A</v>
      </c>
    </row>
    <row r="223" spans="21:77" x14ac:dyDescent="0.35">
      <c r="U223" s="2"/>
      <c r="W223" s="144"/>
      <c r="AI223" s="2"/>
      <c r="AJ223" s="2"/>
      <c r="AK223" s="2"/>
      <c r="AL223" s="2"/>
      <c r="AM223" s="2"/>
      <c r="AN223" s="2"/>
      <c r="AO223" s="2"/>
      <c r="AP223" s="2"/>
      <c r="AQ223" s="2"/>
      <c r="AR223" s="2"/>
      <c r="AS223" s="2"/>
      <c r="BC223" s="166" t="str">
        <f t="shared" si="196"/>
        <v>None</v>
      </c>
      <c r="BD223" s="157"/>
      <c r="BE223" s="166" t="e" cm="1">
        <f t="array" ref="BE223">IF(AT68="no inundation",0,_xlfn.XLOOKUP(AT68,Depths,_xlfn.XLOOKUP($G68,Structures,StructureDamages),,-1)+(AT68-MAX(IF(Depths&lt;AT68,Depths)))*(_xlfn.XLOOKUP(AT68,Depths,_xlfn.XLOOKUP($G68,Structures,StructureDamages),,1)-_xlfn.XLOOKUP(AT68,Depths,_xlfn.XLOOKUP($G68,Structures,StructureDamages),,-1))/(MIN(IF(Depths&gt;AT68,Depths))-MAX(IF(Depths&lt;AT68,Depths))))</f>
        <v>#N/A</v>
      </c>
      <c r="BF223" s="87" t="e" cm="1">
        <f t="array" ref="BF223">IF(AU68="no inundation",0,_xlfn.XLOOKUP(AU68,Depths,_xlfn.XLOOKUP($G68,Structures,StructureDamages),,-1)+(AU68-MAX(IF(Depths&lt;AU68,Depths)))*(_xlfn.XLOOKUP(AU68,Depths,_xlfn.XLOOKUP($G68,Structures,StructureDamages),,1)-_xlfn.XLOOKUP(AU68,Depths,_xlfn.XLOOKUP($G68,Structures,StructureDamages),,-1))/(MIN(IF(Depths&gt;AU68,Depths))-MAX(IF(Depths&lt;AU68,Depths))))</f>
        <v>#N/A</v>
      </c>
      <c r="BG223" s="87" t="e" cm="1">
        <f t="array" ref="BG223">IF(AV68="no inundation",0,_xlfn.XLOOKUP(AV68,Depths,_xlfn.XLOOKUP($G68,Structures,StructureDamages),,-1)+(AV68-MAX(IF(Depths&lt;AV68,Depths)))*(_xlfn.XLOOKUP(AV68,Depths,_xlfn.XLOOKUP($G68,Structures,StructureDamages),,1)-_xlfn.XLOOKUP(AV68,Depths,_xlfn.XLOOKUP($G68,Structures,StructureDamages),,-1))/(MIN(IF(Depths&gt;AV68,Depths))-MAX(IF(Depths&lt;AV68,Depths))))</f>
        <v>#N/A</v>
      </c>
      <c r="BH223" s="87" t="e" cm="1">
        <f t="array" ref="BH223">IF(AW68="no inundation",0,_xlfn.XLOOKUP(AW68,Depths,_xlfn.XLOOKUP($G68,Structures,StructureDamages),,-1)+(AW68-MAX(IF(Depths&lt;AW68,Depths)))*(_xlfn.XLOOKUP(AW68,Depths,_xlfn.XLOOKUP($G68,Structures,StructureDamages),,1)-_xlfn.XLOOKUP(AW68,Depths,_xlfn.XLOOKUP($G68,Structures,StructureDamages),,-1))/(MIN(IF(Depths&gt;AW68,Depths))-MAX(IF(Depths&lt;AW68,Depths))))</f>
        <v>#N/A</v>
      </c>
      <c r="BI223" s="87" t="e" cm="1">
        <f t="array" ref="BI223">IF(AX68="no inundation",0,_xlfn.XLOOKUP(AX68,Depths,_xlfn.XLOOKUP($G68,Structures,StructureDamages),,-1)+(AX68-MAX(IF(Depths&lt;AX68,Depths)))*(_xlfn.XLOOKUP(AX68,Depths,_xlfn.XLOOKUP($G68,Structures,StructureDamages),,1)-_xlfn.XLOOKUP(AX68,Depths,_xlfn.XLOOKUP($G68,Structures,StructureDamages),,-1))/(MIN(IF(Depths&gt;AX68,Depths))-MAX(IF(Depths&lt;AX68,Depths))))</f>
        <v>#N/A</v>
      </c>
      <c r="BJ223" s="87" t="e" cm="1">
        <f t="array" ref="BJ223">IF(AY68="no inundation",0,_xlfn.XLOOKUP(AY68,Depths,_xlfn.XLOOKUP($G68,Structures,StructureDamages),,-1)+(AY68-MAX(IF(Depths&lt;AY68,Depths)))*(_xlfn.XLOOKUP(AY68,Depths,_xlfn.XLOOKUP($G68,Structures,StructureDamages),,1)-_xlfn.XLOOKUP(AY68,Depths,_xlfn.XLOOKUP($G68,Structures,StructureDamages),,-1))/(MIN(IF(Depths&gt;AY68,Depths))-MAX(IF(Depths&lt;AY68,Depths))))</f>
        <v>#N/A</v>
      </c>
      <c r="BK223" s="87" t="e" cm="1">
        <f t="array" ref="BK223">IF(AZ68="no inundation",0,_xlfn.XLOOKUP(AZ68,Depths,_xlfn.XLOOKUP($G68,Structures,StructureDamages),,-1)+(AZ68-MAX(IF(Depths&lt;AZ68,Depths)))*(_xlfn.XLOOKUP(AZ68,Depths,_xlfn.XLOOKUP($G68,Structures,StructureDamages),,1)-_xlfn.XLOOKUP(AZ68,Depths,_xlfn.XLOOKUP($G68,Structures,StructureDamages),,-1))/(MIN(IF(Depths&gt;AZ68,Depths))-MAX(IF(Depths&lt;AZ68,Depths))))</f>
        <v>#N/A</v>
      </c>
      <c r="BL223" s="87" t="e" cm="1">
        <f t="array" ref="BL223">IF(BA68="no inundation",0,_xlfn.XLOOKUP(BA68,Depths,_xlfn.XLOOKUP($G68,Structures,StructureDamages),,-1)+(BA68-MAX(IF(Depths&lt;BA68,Depths)))*(_xlfn.XLOOKUP(BA68,Depths,_xlfn.XLOOKUP($G68,Structures,StructureDamages),,1)-_xlfn.XLOOKUP(BA68,Depths,_xlfn.XLOOKUP($G68,Structures,StructureDamages),,-1))/(MIN(IF(Depths&gt;BA68,Depths))-MAX(IF(Depths&lt;BA68,Depths))))</f>
        <v>#N/A</v>
      </c>
      <c r="BM223" s="87" t="e" cm="1">
        <f t="array" ref="BM223">IF(BB68="no inundation",0,_xlfn.XLOOKUP(BB68,Depths,_xlfn.XLOOKUP($G68,Structures,StructureDamages),,-1)+(BB68-MAX(IF(Depths&lt;BB68,Depths)))*(_xlfn.XLOOKUP(BB68,Depths,_xlfn.XLOOKUP($G68,Structures,StructureDamages),,1)-_xlfn.XLOOKUP(BB68,Depths,_xlfn.XLOOKUP($G68,Structures,StructureDamages),,-1))/(MIN(IF(Depths&gt;BB68,Depths))-MAX(IF(Depths&lt;BB68,Depths))))</f>
        <v>#N/A</v>
      </c>
      <c r="BN223" s="157" t="e" cm="1">
        <f t="array" ref="BN223">IF(BC68="no inundation",0,_xlfn.XLOOKUP(BC68,Depths,_xlfn.XLOOKUP($G68,Structures,StructureDamages),,-1)+(BC68-MAX(IF(Depths&lt;BC68,Depths)))*(_xlfn.XLOOKUP(BC68,Depths,_xlfn.XLOOKUP($G68,Structures,StructureDamages),,1)-_xlfn.XLOOKUP(BC68,Depths,_xlfn.XLOOKUP($G68,Structures,StructureDamages),,-1))/(MIN(IF(Depths&gt;BC68,Depths))-MAX(IF(Depths&lt;BC68,Depths))))</f>
        <v>#N/A</v>
      </c>
      <c r="BO223" s="167"/>
      <c r="BP223" s="166" t="e" cm="1">
        <f t="array" ref="BP223">IF(AT68="no inundation",0,_xlfn.XLOOKUP(AT68,Depths,_xlfn.XLOOKUP($G68,Structures,ContentDamages),,-1)+(AT68-MAX(IF(Depths&lt;AT68,Depths)))*(_xlfn.XLOOKUP(AT68,Depths,_xlfn.XLOOKUP($G68,Structures,ContentDamages),,1)-_xlfn.XLOOKUP(AT68,Depths,_xlfn.XLOOKUP($G68,Structures,ContentDamages),,-1))/(MIN(IF(Depths&gt;AT68,Depths))-MAX(IF(Depths&lt;AT68,Depths))))</f>
        <v>#N/A</v>
      </c>
      <c r="BQ223" s="87" t="e" cm="1">
        <f t="array" ref="BQ223">IF(AU68="no inundation",0,_xlfn.XLOOKUP(AU68,Depths,_xlfn.XLOOKUP($G68,Structures,ContentDamages),,-1)+(AU68-MAX(IF(Depths&lt;AU68,Depths)))*(_xlfn.XLOOKUP(AU68,Depths,_xlfn.XLOOKUP($G68,Structures,ContentDamages),,1)-_xlfn.XLOOKUP(AU68,Depths,_xlfn.XLOOKUP($G68,Structures,ContentDamages),,-1))/(MIN(IF(Depths&gt;AU68,Depths))-MAX(IF(Depths&lt;AU68,Depths))))</f>
        <v>#N/A</v>
      </c>
      <c r="BR223" s="87" t="e" cm="1">
        <f t="array" ref="BR223">IF(AV68="no inundation",0,_xlfn.XLOOKUP(AV68,Depths,_xlfn.XLOOKUP($G68,Structures,ContentDamages),,-1)+(AV68-MAX(IF(Depths&lt;AV68,Depths)))*(_xlfn.XLOOKUP(AV68,Depths,_xlfn.XLOOKUP($G68,Structures,ContentDamages),,1)-_xlfn.XLOOKUP(AV68,Depths,_xlfn.XLOOKUP($G68,Structures,ContentDamages),,-1))/(MIN(IF(Depths&gt;AV68,Depths))-MAX(IF(Depths&lt;AV68,Depths))))</f>
        <v>#N/A</v>
      </c>
      <c r="BS223" s="87" t="e" cm="1">
        <f t="array" ref="BS223">IF(AW68="no inundation",0,_xlfn.XLOOKUP(AW68,Depths,_xlfn.XLOOKUP($G68,Structures,ContentDamages),,-1)+(AW68-MAX(IF(Depths&lt;AW68,Depths)))*(_xlfn.XLOOKUP(AW68,Depths,_xlfn.XLOOKUP($G68,Structures,ContentDamages),,1)-_xlfn.XLOOKUP(AW68,Depths,_xlfn.XLOOKUP($G68,Structures,ContentDamages),,-1))/(MIN(IF(Depths&gt;AW68,Depths))-MAX(IF(Depths&lt;AW68,Depths))))</f>
        <v>#N/A</v>
      </c>
      <c r="BT223" s="87" t="e" cm="1">
        <f t="array" ref="BT223">IF(AX68="no inundation",0,_xlfn.XLOOKUP(AX68,Depths,_xlfn.XLOOKUP($G68,Structures,ContentDamages),,-1)+(AX68-MAX(IF(Depths&lt;AX68,Depths)))*(_xlfn.XLOOKUP(AX68,Depths,_xlfn.XLOOKUP($G68,Structures,ContentDamages),,1)-_xlfn.XLOOKUP(AX68,Depths,_xlfn.XLOOKUP($G68,Structures,ContentDamages),,-1))/(MIN(IF(Depths&gt;AX68,Depths))-MAX(IF(Depths&lt;AX68,Depths))))</f>
        <v>#N/A</v>
      </c>
      <c r="BU223" s="87" t="e" cm="1">
        <f t="array" ref="BU223">IF(AY68="no inundation",0,_xlfn.XLOOKUP(AY68,Depths,_xlfn.XLOOKUP($G68,Structures,ContentDamages),,-1)+(AY68-MAX(IF(Depths&lt;AY68,Depths)))*(_xlfn.XLOOKUP(AY68,Depths,_xlfn.XLOOKUP($G68,Structures,ContentDamages),,1)-_xlfn.XLOOKUP(AY68,Depths,_xlfn.XLOOKUP($G68,Structures,ContentDamages),,-1))/(MIN(IF(Depths&gt;AY68,Depths))-MAX(IF(Depths&lt;AY68,Depths))))</f>
        <v>#N/A</v>
      </c>
      <c r="BV223" s="87" t="e" cm="1">
        <f t="array" ref="BV223">IF(AZ68="no inundation",0,_xlfn.XLOOKUP(AZ68,Depths,_xlfn.XLOOKUP($G68,Structures,ContentDamages),,-1)+(AZ68-MAX(IF(Depths&lt;AZ68,Depths)))*(_xlfn.XLOOKUP(AZ68,Depths,_xlfn.XLOOKUP($G68,Structures,ContentDamages),,1)-_xlfn.XLOOKUP(AZ68,Depths,_xlfn.XLOOKUP($G68,Structures,ContentDamages),,-1))/(MIN(IF(Depths&gt;AZ68,Depths))-MAX(IF(Depths&lt;AZ68,Depths))))</f>
        <v>#N/A</v>
      </c>
      <c r="BW223" s="87" t="e" cm="1">
        <f t="array" ref="BW223">IF(BA68="no inundation",0,_xlfn.XLOOKUP(BA68,Depths,_xlfn.XLOOKUP($G68,Structures,ContentDamages),,-1)+(BA68-MAX(IF(Depths&lt;BA68,Depths)))*(_xlfn.XLOOKUP(BA68,Depths,_xlfn.XLOOKUP($G68,Structures,ContentDamages),,1)-_xlfn.XLOOKUP(BA68,Depths,_xlfn.XLOOKUP($G68,Structures,ContentDamages),,-1))/(MIN(IF(Depths&gt;BA68,Depths))-MAX(IF(Depths&lt;BA68,Depths))))</f>
        <v>#N/A</v>
      </c>
      <c r="BX223" s="87" t="e" cm="1">
        <f t="array" ref="BX223">IF(BB68="no inundation",0,_xlfn.XLOOKUP(BB68,Depths,_xlfn.XLOOKUP($G68,Structures,ContentDamages),,-1)+(BB68-MAX(IF(Depths&lt;BB68,Depths)))*(_xlfn.XLOOKUP(BB68,Depths,_xlfn.XLOOKUP($G68,Structures,ContentDamages),,1)-_xlfn.XLOOKUP(BB68,Depths,_xlfn.XLOOKUP($G68,Structures,ContentDamages),,-1))/(MIN(IF(Depths&gt;BB68,Depths))-MAX(IF(Depths&lt;BB68,Depths))))</f>
        <v>#N/A</v>
      </c>
      <c r="BY223" s="157" t="e" cm="1">
        <f t="array" ref="BY223">IF(BC68="no inundation",0,_xlfn.XLOOKUP(BC68,Depths,_xlfn.XLOOKUP($G68,Structures,ContentDamages),,-1)+(BC68-MAX(IF(Depths&lt;BC68,Depths)))*(_xlfn.XLOOKUP(BC68,Depths,_xlfn.XLOOKUP($G68,Structures,ContentDamages),,1)-_xlfn.XLOOKUP(BC68,Depths,_xlfn.XLOOKUP($G68,Structures,ContentDamages),,-1))/(MIN(IF(Depths&gt;BC68,Depths))-MAX(IF(Depths&lt;BC68,Depths))))</f>
        <v>#N/A</v>
      </c>
    </row>
    <row r="224" spans="21:77" x14ac:dyDescent="0.35">
      <c r="U224" s="2"/>
      <c r="W224" s="144"/>
      <c r="AI224" s="2"/>
      <c r="AJ224" s="2"/>
      <c r="AK224" s="2"/>
      <c r="AL224" s="2"/>
      <c r="AM224" s="2"/>
      <c r="AN224" s="2"/>
      <c r="AO224" s="2"/>
      <c r="AP224" s="2"/>
      <c r="AQ224" s="2"/>
      <c r="AR224" s="2"/>
      <c r="AS224" s="2"/>
      <c r="BC224" s="166" t="str">
        <f t="shared" si="196"/>
        <v>None</v>
      </c>
      <c r="BD224" s="157"/>
      <c r="BE224" s="166" t="e" cm="1">
        <f t="array" ref="BE224">IF(AT69="no inundation",0,_xlfn.XLOOKUP(AT69,Depths,_xlfn.XLOOKUP($G69,Structures,StructureDamages),,-1)+(AT69-MAX(IF(Depths&lt;AT69,Depths)))*(_xlfn.XLOOKUP(AT69,Depths,_xlfn.XLOOKUP($G69,Structures,StructureDamages),,1)-_xlfn.XLOOKUP(AT69,Depths,_xlfn.XLOOKUP($G69,Structures,StructureDamages),,-1))/(MIN(IF(Depths&gt;AT69,Depths))-MAX(IF(Depths&lt;AT69,Depths))))</f>
        <v>#N/A</v>
      </c>
      <c r="BF224" s="87" t="e" cm="1">
        <f t="array" ref="BF224">IF(AU69="no inundation",0,_xlfn.XLOOKUP(AU69,Depths,_xlfn.XLOOKUP($G69,Structures,StructureDamages),,-1)+(AU69-MAX(IF(Depths&lt;AU69,Depths)))*(_xlfn.XLOOKUP(AU69,Depths,_xlfn.XLOOKUP($G69,Structures,StructureDamages),,1)-_xlfn.XLOOKUP(AU69,Depths,_xlfn.XLOOKUP($G69,Structures,StructureDamages),,-1))/(MIN(IF(Depths&gt;AU69,Depths))-MAX(IF(Depths&lt;AU69,Depths))))</f>
        <v>#N/A</v>
      </c>
      <c r="BG224" s="87" t="e" cm="1">
        <f t="array" ref="BG224">IF(AV69="no inundation",0,_xlfn.XLOOKUP(AV69,Depths,_xlfn.XLOOKUP($G69,Structures,StructureDamages),,-1)+(AV69-MAX(IF(Depths&lt;AV69,Depths)))*(_xlfn.XLOOKUP(AV69,Depths,_xlfn.XLOOKUP($G69,Structures,StructureDamages),,1)-_xlfn.XLOOKUP(AV69,Depths,_xlfn.XLOOKUP($G69,Structures,StructureDamages),,-1))/(MIN(IF(Depths&gt;AV69,Depths))-MAX(IF(Depths&lt;AV69,Depths))))</f>
        <v>#N/A</v>
      </c>
      <c r="BH224" s="87" t="e" cm="1">
        <f t="array" ref="BH224">IF(AW69="no inundation",0,_xlfn.XLOOKUP(AW69,Depths,_xlfn.XLOOKUP($G69,Structures,StructureDamages),,-1)+(AW69-MAX(IF(Depths&lt;AW69,Depths)))*(_xlfn.XLOOKUP(AW69,Depths,_xlfn.XLOOKUP($G69,Structures,StructureDamages),,1)-_xlfn.XLOOKUP(AW69,Depths,_xlfn.XLOOKUP($G69,Structures,StructureDamages),,-1))/(MIN(IF(Depths&gt;AW69,Depths))-MAX(IF(Depths&lt;AW69,Depths))))</f>
        <v>#N/A</v>
      </c>
      <c r="BI224" s="87" t="e" cm="1">
        <f t="array" ref="BI224">IF(AX69="no inundation",0,_xlfn.XLOOKUP(AX69,Depths,_xlfn.XLOOKUP($G69,Structures,StructureDamages),,-1)+(AX69-MAX(IF(Depths&lt;AX69,Depths)))*(_xlfn.XLOOKUP(AX69,Depths,_xlfn.XLOOKUP($G69,Structures,StructureDamages),,1)-_xlfn.XLOOKUP(AX69,Depths,_xlfn.XLOOKUP($G69,Structures,StructureDamages),,-1))/(MIN(IF(Depths&gt;AX69,Depths))-MAX(IF(Depths&lt;AX69,Depths))))</f>
        <v>#N/A</v>
      </c>
      <c r="BJ224" s="87" t="e" cm="1">
        <f t="array" ref="BJ224">IF(AY69="no inundation",0,_xlfn.XLOOKUP(AY69,Depths,_xlfn.XLOOKUP($G69,Structures,StructureDamages),,-1)+(AY69-MAX(IF(Depths&lt;AY69,Depths)))*(_xlfn.XLOOKUP(AY69,Depths,_xlfn.XLOOKUP($G69,Structures,StructureDamages),,1)-_xlfn.XLOOKUP(AY69,Depths,_xlfn.XLOOKUP($G69,Structures,StructureDamages),,-1))/(MIN(IF(Depths&gt;AY69,Depths))-MAX(IF(Depths&lt;AY69,Depths))))</f>
        <v>#N/A</v>
      </c>
      <c r="BK224" s="87" t="e" cm="1">
        <f t="array" ref="BK224">IF(AZ69="no inundation",0,_xlfn.XLOOKUP(AZ69,Depths,_xlfn.XLOOKUP($G69,Structures,StructureDamages),,-1)+(AZ69-MAX(IF(Depths&lt;AZ69,Depths)))*(_xlfn.XLOOKUP(AZ69,Depths,_xlfn.XLOOKUP($G69,Structures,StructureDamages),,1)-_xlfn.XLOOKUP(AZ69,Depths,_xlfn.XLOOKUP($G69,Structures,StructureDamages),,-1))/(MIN(IF(Depths&gt;AZ69,Depths))-MAX(IF(Depths&lt;AZ69,Depths))))</f>
        <v>#N/A</v>
      </c>
      <c r="BL224" s="87" t="e" cm="1">
        <f t="array" ref="BL224">IF(BA69="no inundation",0,_xlfn.XLOOKUP(BA69,Depths,_xlfn.XLOOKUP($G69,Structures,StructureDamages),,-1)+(BA69-MAX(IF(Depths&lt;BA69,Depths)))*(_xlfn.XLOOKUP(BA69,Depths,_xlfn.XLOOKUP($G69,Structures,StructureDamages),,1)-_xlfn.XLOOKUP(BA69,Depths,_xlfn.XLOOKUP($G69,Structures,StructureDamages),,-1))/(MIN(IF(Depths&gt;BA69,Depths))-MAX(IF(Depths&lt;BA69,Depths))))</f>
        <v>#N/A</v>
      </c>
      <c r="BM224" s="87" t="e" cm="1">
        <f t="array" ref="BM224">IF(BB69="no inundation",0,_xlfn.XLOOKUP(BB69,Depths,_xlfn.XLOOKUP($G69,Structures,StructureDamages),,-1)+(BB69-MAX(IF(Depths&lt;BB69,Depths)))*(_xlfn.XLOOKUP(BB69,Depths,_xlfn.XLOOKUP($G69,Structures,StructureDamages),,1)-_xlfn.XLOOKUP(BB69,Depths,_xlfn.XLOOKUP($G69,Structures,StructureDamages),,-1))/(MIN(IF(Depths&gt;BB69,Depths))-MAX(IF(Depths&lt;BB69,Depths))))</f>
        <v>#N/A</v>
      </c>
      <c r="BN224" s="157" t="e" cm="1">
        <f t="array" ref="BN224">IF(BC69="no inundation",0,_xlfn.XLOOKUP(BC69,Depths,_xlfn.XLOOKUP($G69,Structures,StructureDamages),,-1)+(BC69-MAX(IF(Depths&lt;BC69,Depths)))*(_xlfn.XLOOKUP(BC69,Depths,_xlfn.XLOOKUP($G69,Structures,StructureDamages),,1)-_xlfn.XLOOKUP(BC69,Depths,_xlfn.XLOOKUP($G69,Structures,StructureDamages),,-1))/(MIN(IF(Depths&gt;BC69,Depths))-MAX(IF(Depths&lt;BC69,Depths))))</f>
        <v>#N/A</v>
      </c>
      <c r="BO224" s="167"/>
      <c r="BP224" s="166" t="e" cm="1">
        <f t="array" ref="BP224">IF(AT69="no inundation",0,_xlfn.XLOOKUP(AT69,Depths,_xlfn.XLOOKUP($G69,Structures,ContentDamages),,-1)+(AT69-MAX(IF(Depths&lt;AT69,Depths)))*(_xlfn.XLOOKUP(AT69,Depths,_xlfn.XLOOKUP($G69,Structures,ContentDamages),,1)-_xlfn.XLOOKUP(AT69,Depths,_xlfn.XLOOKUP($G69,Structures,ContentDamages),,-1))/(MIN(IF(Depths&gt;AT69,Depths))-MAX(IF(Depths&lt;AT69,Depths))))</f>
        <v>#N/A</v>
      </c>
      <c r="BQ224" s="87" t="e" cm="1">
        <f t="array" ref="BQ224">IF(AU69="no inundation",0,_xlfn.XLOOKUP(AU69,Depths,_xlfn.XLOOKUP($G69,Structures,ContentDamages),,-1)+(AU69-MAX(IF(Depths&lt;AU69,Depths)))*(_xlfn.XLOOKUP(AU69,Depths,_xlfn.XLOOKUP($G69,Structures,ContentDamages),,1)-_xlfn.XLOOKUP(AU69,Depths,_xlfn.XLOOKUP($G69,Structures,ContentDamages),,-1))/(MIN(IF(Depths&gt;AU69,Depths))-MAX(IF(Depths&lt;AU69,Depths))))</f>
        <v>#N/A</v>
      </c>
      <c r="BR224" s="87" t="e" cm="1">
        <f t="array" ref="BR224">IF(AV69="no inundation",0,_xlfn.XLOOKUP(AV69,Depths,_xlfn.XLOOKUP($G69,Structures,ContentDamages),,-1)+(AV69-MAX(IF(Depths&lt;AV69,Depths)))*(_xlfn.XLOOKUP(AV69,Depths,_xlfn.XLOOKUP($G69,Structures,ContentDamages),,1)-_xlfn.XLOOKUP(AV69,Depths,_xlfn.XLOOKUP($G69,Structures,ContentDamages),,-1))/(MIN(IF(Depths&gt;AV69,Depths))-MAX(IF(Depths&lt;AV69,Depths))))</f>
        <v>#N/A</v>
      </c>
      <c r="BS224" s="87" t="e" cm="1">
        <f t="array" ref="BS224">IF(AW69="no inundation",0,_xlfn.XLOOKUP(AW69,Depths,_xlfn.XLOOKUP($G69,Structures,ContentDamages),,-1)+(AW69-MAX(IF(Depths&lt;AW69,Depths)))*(_xlfn.XLOOKUP(AW69,Depths,_xlfn.XLOOKUP($G69,Structures,ContentDamages),,1)-_xlfn.XLOOKUP(AW69,Depths,_xlfn.XLOOKUP($G69,Structures,ContentDamages),,-1))/(MIN(IF(Depths&gt;AW69,Depths))-MAX(IF(Depths&lt;AW69,Depths))))</f>
        <v>#N/A</v>
      </c>
      <c r="BT224" s="87" t="e" cm="1">
        <f t="array" ref="BT224">IF(AX69="no inundation",0,_xlfn.XLOOKUP(AX69,Depths,_xlfn.XLOOKUP($G69,Structures,ContentDamages),,-1)+(AX69-MAX(IF(Depths&lt;AX69,Depths)))*(_xlfn.XLOOKUP(AX69,Depths,_xlfn.XLOOKUP($G69,Structures,ContentDamages),,1)-_xlfn.XLOOKUP(AX69,Depths,_xlfn.XLOOKUP($G69,Structures,ContentDamages),,-1))/(MIN(IF(Depths&gt;AX69,Depths))-MAX(IF(Depths&lt;AX69,Depths))))</f>
        <v>#N/A</v>
      </c>
      <c r="BU224" s="87" t="e" cm="1">
        <f t="array" ref="BU224">IF(AY69="no inundation",0,_xlfn.XLOOKUP(AY69,Depths,_xlfn.XLOOKUP($G69,Structures,ContentDamages),,-1)+(AY69-MAX(IF(Depths&lt;AY69,Depths)))*(_xlfn.XLOOKUP(AY69,Depths,_xlfn.XLOOKUP($G69,Structures,ContentDamages),,1)-_xlfn.XLOOKUP(AY69,Depths,_xlfn.XLOOKUP($G69,Structures,ContentDamages),,-1))/(MIN(IF(Depths&gt;AY69,Depths))-MAX(IF(Depths&lt;AY69,Depths))))</f>
        <v>#N/A</v>
      </c>
      <c r="BV224" s="87" t="e" cm="1">
        <f t="array" ref="BV224">IF(AZ69="no inundation",0,_xlfn.XLOOKUP(AZ69,Depths,_xlfn.XLOOKUP($G69,Structures,ContentDamages),,-1)+(AZ69-MAX(IF(Depths&lt;AZ69,Depths)))*(_xlfn.XLOOKUP(AZ69,Depths,_xlfn.XLOOKUP($G69,Structures,ContentDamages),,1)-_xlfn.XLOOKUP(AZ69,Depths,_xlfn.XLOOKUP($G69,Structures,ContentDamages),,-1))/(MIN(IF(Depths&gt;AZ69,Depths))-MAX(IF(Depths&lt;AZ69,Depths))))</f>
        <v>#N/A</v>
      </c>
      <c r="BW224" s="87" t="e" cm="1">
        <f t="array" ref="BW224">IF(BA69="no inundation",0,_xlfn.XLOOKUP(BA69,Depths,_xlfn.XLOOKUP($G69,Structures,ContentDamages),,-1)+(BA69-MAX(IF(Depths&lt;BA69,Depths)))*(_xlfn.XLOOKUP(BA69,Depths,_xlfn.XLOOKUP($G69,Structures,ContentDamages),,1)-_xlfn.XLOOKUP(BA69,Depths,_xlfn.XLOOKUP($G69,Structures,ContentDamages),,-1))/(MIN(IF(Depths&gt;BA69,Depths))-MAX(IF(Depths&lt;BA69,Depths))))</f>
        <v>#N/A</v>
      </c>
      <c r="BX224" s="87" t="e" cm="1">
        <f t="array" ref="BX224">IF(BB69="no inundation",0,_xlfn.XLOOKUP(BB69,Depths,_xlfn.XLOOKUP($G69,Structures,ContentDamages),,-1)+(BB69-MAX(IF(Depths&lt;BB69,Depths)))*(_xlfn.XLOOKUP(BB69,Depths,_xlfn.XLOOKUP($G69,Structures,ContentDamages),,1)-_xlfn.XLOOKUP(BB69,Depths,_xlfn.XLOOKUP($G69,Structures,ContentDamages),,-1))/(MIN(IF(Depths&gt;BB69,Depths))-MAX(IF(Depths&lt;BB69,Depths))))</f>
        <v>#N/A</v>
      </c>
      <c r="BY224" s="157" t="e" cm="1">
        <f t="array" ref="BY224">IF(BC69="no inundation",0,_xlfn.XLOOKUP(BC69,Depths,_xlfn.XLOOKUP($G69,Structures,ContentDamages),,-1)+(BC69-MAX(IF(Depths&lt;BC69,Depths)))*(_xlfn.XLOOKUP(BC69,Depths,_xlfn.XLOOKUP($G69,Structures,ContentDamages),,1)-_xlfn.XLOOKUP(BC69,Depths,_xlfn.XLOOKUP($G69,Structures,ContentDamages),,-1))/(MIN(IF(Depths&gt;BC69,Depths))-MAX(IF(Depths&lt;BC69,Depths))))</f>
        <v>#N/A</v>
      </c>
    </row>
    <row r="225" spans="21:77" x14ac:dyDescent="0.35">
      <c r="U225" s="2"/>
      <c r="W225" s="144"/>
      <c r="AI225" s="2"/>
      <c r="AJ225" s="2"/>
      <c r="AK225" s="2"/>
      <c r="AL225" s="2"/>
      <c r="AM225" s="2"/>
      <c r="AN225" s="2"/>
      <c r="AO225" s="2"/>
      <c r="AP225" s="2"/>
      <c r="AQ225" s="2"/>
      <c r="AR225" s="2"/>
      <c r="AS225" s="2"/>
      <c r="BC225" s="166" t="str">
        <f t="shared" si="196"/>
        <v>None</v>
      </c>
      <c r="BD225" s="157"/>
      <c r="BE225" s="166" t="e" cm="1">
        <f t="array" ref="BE225">IF(AT70="no inundation",0,_xlfn.XLOOKUP(AT70,Depths,_xlfn.XLOOKUP($G70,Structures,StructureDamages),,-1)+(AT70-MAX(IF(Depths&lt;AT70,Depths)))*(_xlfn.XLOOKUP(AT70,Depths,_xlfn.XLOOKUP($G70,Structures,StructureDamages),,1)-_xlfn.XLOOKUP(AT70,Depths,_xlfn.XLOOKUP($G70,Structures,StructureDamages),,-1))/(MIN(IF(Depths&gt;AT70,Depths))-MAX(IF(Depths&lt;AT70,Depths))))</f>
        <v>#N/A</v>
      </c>
      <c r="BF225" s="87" t="e" cm="1">
        <f t="array" ref="BF225">IF(AU70="no inundation",0,_xlfn.XLOOKUP(AU70,Depths,_xlfn.XLOOKUP($G70,Structures,StructureDamages),,-1)+(AU70-MAX(IF(Depths&lt;AU70,Depths)))*(_xlfn.XLOOKUP(AU70,Depths,_xlfn.XLOOKUP($G70,Structures,StructureDamages),,1)-_xlfn.XLOOKUP(AU70,Depths,_xlfn.XLOOKUP($G70,Structures,StructureDamages),,-1))/(MIN(IF(Depths&gt;AU70,Depths))-MAX(IF(Depths&lt;AU70,Depths))))</f>
        <v>#N/A</v>
      </c>
      <c r="BG225" s="87" t="e" cm="1">
        <f t="array" ref="BG225">IF(AV70="no inundation",0,_xlfn.XLOOKUP(AV70,Depths,_xlfn.XLOOKUP($G70,Structures,StructureDamages),,-1)+(AV70-MAX(IF(Depths&lt;AV70,Depths)))*(_xlfn.XLOOKUP(AV70,Depths,_xlfn.XLOOKUP($G70,Structures,StructureDamages),,1)-_xlfn.XLOOKUP(AV70,Depths,_xlfn.XLOOKUP($G70,Structures,StructureDamages),,-1))/(MIN(IF(Depths&gt;AV70,Depths))-MAX(IF(Depths&lt;AV70,Depths))))</f>
        <v>#N/A</v>
      </c>
      <c r="BH225" s="87" t="e" cm="1">
        <f t="array" ref="BH225">IF(AW70="no inundation",0,_xlfn.XLOOKUP(AW70,Depths,_xlfn.XLOOKUP($G70,Structures,StructureDamages),,-1)+(AW70-MAX(IF(Depths&lt;AW70,Depths)))*(_xlfn.XLOOKUP(AW70,Depths,_xlfn.XLOOKUP($G70,Structures,StructureDamages),,1)-_xlfn.XLOOKUP(AW70,Depths,_xlfn.XLOOKUP($G70,Structures,StructureDamages),,-1))/(MIN(IF(Depths&gt;AW70,Depths))-MAX(IF(Depths&lt;AW70,Depths))))</f>
        <v>#N/A</v>
      </c>
      <c r="BI225" s="87" t="e" cm="1">
        <f t="array" ref="BI225">IF(AX70="no inundation",0,_xlfn.XLOOKUP(AX70,Depths,_xlfn.XLOOKUP($G70,Structures,StructureDamages),,-1)+(AX70-MAX(IF(Depths&lt;AX70,Depths)))*(_xlfn.XLOOKUP(AX70,Depths,_xlfn.XLOOKUP($G70,Structures,StructureDamages),,1)-_xlfn.XLOOKUP(AX70,Depths,_xlfn.XLOOKUP($G70,Structures,StructureDamages),,-1))/(MIN(IF(Depths&gt;AX70,Depths))-MAX(IF(Depths&lt;AX70,Depths))))</f>
        <v>#N/A</v>
      </c>
      <c r="BJ225" s="87" t="e" cm="1">
        <f t="array" ref="BJ225">IF(AY70="no inundation",0,_xlfn.XLOOKUP(AY70,Depths,_xlfn.XLOOKUP($G70,Structures,StructureDamages),,-1)+(AY70-MAX(IF(Depths&lt;AY70,Depths)))*(_xlfn.XLOOKUP(AY70,Depths,_xlfn.XLOOKUP($G70,Structures,StructureDamages),,1)-_xlfn.XLOOKUP(AY70,Depths,_xlfn.XLOOKUP($G70,Structures,StructureDamages),,-1))/(MIN(IF(Depths&gt;AY70,Depths))-MAX(IF(Depths&lt;AY70,Depths))))</f>
        <v>#N/A</v>
      </c>
      <c r="BK225" s="87" t="e" cm="1">
        <f t="array" ref="BK225">IF(AZ70="no inundation",0,_xlfn.XLOOKUP(AZ70,Depths,_xlfn.XLOOKUP($G70,Structures,StructureDamages),,-1)+(AZ70-MAX(IF(Depths&lt;AZ70,Depths)))*(_xlfn.XLOOKUP(AZ70,Depths,_xlfn.XLOOKUP($G70,Structures,StructureDamages),,1)-_xlfn.XLOOKUP(AZ70,Depths,_xlfn.XLOOKUP($G70,Structures,StructureDamages),,-1))/(MIN(IF(Depths&gt;AZ70,Depths))-MAX(IF(Depths&lt;AZ70,Depths))))</f>
        <v>#N/A</v>
      </c>
      <c r="BL225" s="87" t="e" cm="1">
        <f t="array" ref="BL225">IF(BA70="no inundation",0,_xlfn.XLOOKUP(BA70,Depths,_xlfn.XLOOKUP($G70,Structures,StructureDamages),,-1)+(BA70-MAX(IF(Depths&lt;BA70,Depths)))*(_xlfn.XLOOKUP(BA70,Depths,_xlfn.XLOOKUP($G70,Structures,StructureDamages),,1)-_xlfn.XLOOKUP(BA70,Depths,_xlfn.XLOOKUP($G70,Structures,StructureDamages),,-1))/(MIN(IF(Depths&gt;BA70,Depths))-MAX(IF(Depths&lt;BA70,Depths))))</f>
        <v>#N/A</v>
      </c>
      <c r="BM225" s="87" t="e" cm="1">
        <f t="array" ref="BM225">IF(BB70="no inundation",0,_xlfn.XLOOKUP(BB70,Depths,_xlfn.XLOOKUP($G70,Structures,StructureDamages),,-1)+(BB70-MAX(IF(Depths&lt;BB70,Depths)))*(_xlfn.XLOOKUP(BB70,Depths,_xlfn.XLOOKUP($G70,Structures,StructureDamages),,1)-_xlfn.XLOOKUP(BB70,Depths,_xlfn.XLOOKUP($G70,Structures,StructureDamages),,-1))/(MIN(IF(Depths&gt;BB70,Depths))-MAX(IF(Depths&lt;BB70,Depths))))</f>
        <v>#N/A</v>
      </c>
      <c r="BN225" s="157" t="e" cm="1">
        <f t="array" ref="BN225">IF(BC70="no inundation",0,_xlfn.XLOOKUP(BC70,Depths,_xlfn.XLOOKUP($G70,Structures,StructureDamages),,-1)+(BC70-MAX(IF(Depths&lt;BC70,Depths)))*(_xlfn.XLOOKUP(BC70,Depths,_xlfn.XLOOKUP($G70,Structures,StructureDamages),,1)-_xlfn.XLOOKUP(BC70,Depths,_xlfn.XLOOKUP($G70,Structures,StructureDamages),,-1))/(MIN(IF(Depths&gt;BC70,Depths))-MAX(IF(Depths&lt;BC70,Depths))))</f>
        <v>#N/A</v>
      </c>
      <c r="BO225" s="167"/>
      <c r="BP225" s="166" t="e" cm="1">
        <f t="array" ref="BP225">IF(AT70="no inundation",0,_xlfn.XLOOKUP(AT70,Depths,_xlfn.XLOOKUP($G70,Structures,ContentDamages),,-1)+(AT70-MAX(IF(Depths&lt;AT70,Depths)))*(_xlfn.XLOOKUP(AT70,Depths,_xlfn.XLOOKUP($G70,Structures,ContentDamages),,1)-_xlfn.XLOOKUP(AT70,Depths,_xlfn.XLOOKUP($G70,Structures,ContentDamages),,-1))/(MIN(IF(Depths&gt;AT70,Depths))-MAX(IF(Depths&lt;AT70,Depths))))</f>
        <v>#N/A</v>
      </c>
      <c r="BQ225" s="87" t="e" cm="1">
        <f t="array" ref="BQ225">IF(AU70="no inundation",0,_xlfn.XLOOKUP(AU70,Depths,_xlfn.XLOOKUP($G70,Structures,ContentDamages),,-1)+(AU70-MAX(IF(Depths&lt;AU70,Depths)))*(_xlfn.XLOOKUP(AU70,Depths,_xlfn.XLOOKUP($G70,Structures,ContentDamages),,1)-_xlfn.XLOOKUP(AU70,Depths,_xlfn.XLOOKUP($G70,Structures,ContentDamages),,-1))/(MIN(IF(Depths&gt;AU70,Depths))-MAX(IF(Depths&lt;AU70,Depths))))</f>
        <v>#N/A</v>
      </c>
      <c r="BR225" s="87" t="e" cm="1">
        <f t="array" ref="BR225">IF(AV70="no inundation",0,_xlfn.XLOOKUP(AV70,Depths,_xlfn.XLOOKUP($G70,Structures,ContentDamages),,-1)+(AV70-MAX(IF(Depths&lt;AV70,Depths)))*(_xlfn.XLOOKUP(AV70,Depths,_xlfn.XLOOKUP($G70,Structures,ContentDamages),,1)-_xlfn.XLOOKUP(AV70,Depths,_xlfn.XLOOKUP($G70,Structures,ContentDamages),,-1))/(MIN(IF(Depths&gt;AV70,Depths))-MAX(IF(Depths&lt;AV70,Depths))))</f>
        <v>#N/A</v>
      </c>
      <c r="BS225" s="87" t="e" cm="1">
        <f t="array" ref="BS225">IF(AW70="no inundation",0,_xlfn.XLOOKUP(AW70,Depths,_xlfn.XLOOKUP($G70,Structures,ContentDamages),,-1)+(AW70-MAX(IF(Depths&lt;AW70,Depths)))*(_xlfn.XLOOKUP(AW70,Depths,_xlfn.XLOOKUP($G70,Structures,ContentDamages),,1)-_xlfn.XLOOKUP(AW70,Depths,_xlfn.XLOOKUP($G70,Structures,ContentDamages),,-1))/(MIN(IF(Depths&gt;AW70,Depths))-MAX(IF(Depths&lt;AW70,Depths))))</f>
        <v>#N/A</v>
      </c>
      <c r="BT225" s="87" t="e" cm="1">
        <f t="array" ref="BT225">IF(AX70="no inundation",0,_xlfn.XLOOKUP(AX70,Depths,_xlfn.XLOOKUP($G70,Structures,ContentDamages),,-1)+(AX70-MAX(IF(Depths&lt;AX70,Depths)))*(_xlfn.XLOOKUP(AX70,Depths,_xlfn.XLOOKUP($G70,Structures,ContentDamages),,1)-_xlfn.XLOOKUP(AX70,Depths,_xlfn.XLOOKUP($G70,Structures,ContentDamages),,-1))/(MIN(IF(Depths&gt;AX70,Depths))-MAX(IF(Depths&lt;AX70,Depths))))</f>
        <v>#N/A</v>
      </c>
      <c r="BU225" s="87" t="e" cm="1">
        <f t="array" ref="BU225">IF(AY70="no inundation",0,_xlfn.XLOOKUP(AY70,Depths,_xlfn.XLOOKUP($G70,Structures,ContentDamages),,-1)+(AY70-MAX(IF(Depths&lt;AY70,Depths)))*(_xlfn.XLOOKUP(AY70,Depths,_xlfn.XLOOKUP($G70,Structures,ContentDamages),,1)-_xlfn.XLOOKUP(AY70,Depths,_xlfn.XLOOKUP($G70,Structures,ContentDamages),,-1))/(MIN(IF(Depths&gt;AY70,Depths))-MAX(IF(Depths&lt;AY70,Depths))))</f>
        <v>#N/A</v>
      </c>
      <c r="BV225" s="87" t="e" cm="1">
        <f t="array" ref="BV225">IF(AZ70="no inundation",0,_xlfn.XLOOKUP(AZ70,Depths,_xlfn.XLOOKUP($G70,Structures,ContentDamages),,-1)+(AZ70-MAX(IF(Depths&lt;AZ70,Depths)))*(_xlfn.XLOOKUP(AZ70,Depths,_xlfn.XLOOKUP($G70,Structures,ContentDamages),,1)-_xlfn.XLOOKUP(AZ70,Depths,_xlfn.XLOOKUP($G70,Structures,ContentDamages),,-1))/(MIN(IF(Depths&gt;AZ70,Depths))-MAX(IF(Depths&lt;AZ70,Depths))))</f>
        <v>#N/A</v>
      </c>
      <c r="BW225" s="87" t="e" cm="1">
        <f t="array" ref="BW225">IF(BA70="no inundation",0,_xlfn.XLOOKUP(BA70,Depths,_xlfn.XLOOKUP($G70,Structures,ContentDamages),,-1)+(BA70-MAX(IF(Depths&lt;BA70,Depths)))*(_xlfn.XLOOKUP(BA70,Depths,_xlfn.XLOOKUP($G70,Structures,ContentDamages),,1)-_xlfn.XLOOKUP(BA70,Depths,_xlfn.XLOOKUP($G70,Structures,ContentDamages),,-1))/(MIN(IF(Depths&gt;BA70,Depths))-MAX(IF(Depths&lt;BA70,Depths))))</f>
        <v>#N/A</v>
      </c>
      <c r="BX225" s="87" t="e" cm="1">
        <f t="array" ref="BX225">IF(BB70="no inundation",0,_xlfn.XLOOKUP(BB70,Depths,_xlfn.XLOOKUP($G70,Structures,ContentDamages),,-1)+(BB70-MAX(IF(Depths&lt;BB70,Depths)))*(_xlfn.XLOOKUP(BB70,Depths,_xlfn.XLOOKUP($G70,Structures,ContentDamages),,1)-_xlfn.XLOOKUP(BB70,Depths,_xlfn.XLOOKUP($G70,Structures,ContentDamages),,-1))/(MIN(IF(Depths&gt;BB70,Depths))-MAX(IF(Depths&lt;BB70,Depths))))</f>
        <v>#N/A</v>
      </c>
      <c r="BY225" s="157" t="e" cm="1">
        <f t="array" ref="BY225">IF(BC70="no inundation",0,_xlfn.XLOOKUP(BC70,Depths,_xlfn.XLOOKUP($G70,Structures,ContentDamages),,-1)+(BC70-MAX(IF(Depths&lt;BC70,Depths)))*(_xlfn.XLOOKUP(BC70,Depths,_xlfn.XLOOKUP($G70,Structures,ContentDamages),,1)-_xlfn.XLOOKUP(BC70,Depths,_xlfn.XLOOKUP($G70,Structures,ContentDamages),,-1))/(MIN(IF(Depths&gt;BC70,Depths))-MAX(IF(Depths&lt;BC70,Depths))))</f>
        <v>#N/A</v>
      </c>
    </row>
    <row r="226" spans="21:77" x14ac:dyDescent="0.35">
      <c r="U226" s="2"/>
      <c r="W226" s="144"/>
      <c r="AI226" s="2"/>
      <c r="AJ226" s="2"/>
      <c r="AK226" s="2"/>
      <c r="AL226" s="2"/>
      <c r="AM226" s="2"/>
      <c r="AN226" s="2"/>
      <c r="AO226" s="2"/>
      <c r="AP226" s="2"/>
      <c r="AQ226" s="2"/>
      <c r="AR226" s="2"/>
      <c r="AS226" s="2"/>
      <c r="BC226" s="166" t="str">
        <f t="shared" si="196"/>
        <v>None</v>
      </c>
      <c r="BD226" s="157"/>
      <c r="BE226" s="166" t="e" cm="1">
        <f t="array" ref="BE226">IF(AT71="no inundation",0,_xlfn.XLOOKUP(AT71,Depths,_xlfn.XLOOKUP($G71,Structures,StructureDamages),,-1)+(AT71-MAX(IF(Depths&lt;AT71,Depths)))*(_xlfn.XLOOKUP(AT71,Depths,_xlfn.XLOOKUP($G71,Structures,StructureDamages),,1)-_xlfn.XLOOKUP(AT71,Depths,_xlfn.XLOOKUP($G71,Structures,StructureDamages),,-1))/(MIN(IF(Depths&gt;AT71,Depths))-MAX(IF(Depths&lt;AT71,Depths))))</f>
        <v>#N/A</v>
      </c>
      <c r="BF226" s="87" t="e" cm="1">
        <f t="array" ref="BF226">IF(AU71="no inundation",0,_xlfn.XLOOKUP(AU71,Depths,_xlfn.XLOOKUP($G71,Structures,StructureDamages),,-1)+(AU71-MAX(IF(Depths&lt;AU71,Depths)))*(_xlfn.XLOOKUP(AU71,Depths,_xlfn.XLOOKUP($G71,Structures,StructureDamages),,1)-_xlfn.XLOOKUP(AU71,Depths,_xlfn.XLOOKUP($G71,Structures,StructureDamages),,-1))/(MIN(IF(Depths&gt;AU71,Depths))-MAX(IF(Depths&lt;AU71,Depths))))</f>
        <v>#N/A</v>
      </c>
      <c r="BG226" s="87" t="e" cm="1">
        <f t="array" ref="BG226">IF(AV71="no inundation",0,_xlfn.XLOOKUP(AV71,Depths,_xlfn.XLOOKUP($G71,Structures,StructureDamages),,-1)+(AV71-MAX(IF(Depths&lt;AV71,Depths)))*(_xlfn.XLOOKUP(AV71,Depths,_xlfn.XLOOKUP($G71,Structures,StructureDamages),,1)-_xlfn.XLOOKUP(AV71,Depths,_xlfn.XLOOKUP($G71,Structures,StructureDamages),,-1))/(MIN(IF(Depths&gt;AV71,Depths))-MAX(IF(Depths&lt;AV71,Depths))))</f>
        <v>#N/A</v>
      </c>
      <c r="BH226" s="87" t="e" cm="1">
        <f t="array" ref="BH226">IF(AW71="no inundation",0,_xlfn.XLOOKUP(AW71,Depths,_xlfn.XLOOKUP($G71,Structures,StructureDamages),,-1)+(AW71-MAX(IF(Depths&lt;AW71,Depths)))*(_xlfn.XLOOKUP(AW71,Depths,_xlfn.XLOOKUP($G71,Structures,StructureDamages),,1)-_xlfn.XLOOKUP(AW71,Depths,_xlfn.XLOOKUP($G71,Structures,StructureDamages),,-1))/(MIN(IF(Depths&gt;AW71,Depths))-MAX(IF(Depths&lt;AW71,Depths))))</f>
        <v>#N/A</v>
      </c>
      <c r="BI226" s="87" t="e" cm="1">
        <f t="array" ref="BI226">IF(AX71="no inundation",0,_xlfn.XLOOKUP(AX71,Depths,_xlfn.XLOOKUP($G71,Structures,StructureDamages),,-1)+(AX71-MAX(IF(Depths&lt;AX71,Depths)))*(_xlfn.XLOOKUP(AX71,Depths,_xlfn.XLOOKUP($G71,Structures,StructureDamages),,1)-_xlfn.XLOOKUP(AX71,Depths,_xlfn.XLOOKUP($G71,Structures,StructureDamages),,-1))/(MIN(IF(Depths&gt;AX71,Depths))-MAX(IF(Depths&lt;AX71,Depths))))</f>
        <v>#N/A</v>
      </c>
      <c r="BJ226" s="87" t="e" cm="1">
        <f t="array" ref="BJ226">IF(AY71="no inundation",0,_xlfn.XLOOKUP(AY71,Depths,_xlfn.XLOOKUP($G71,Structures,StructureDamages),,-1)+(AY71-MAX(IF(Depths&lt;AY71,Depths)))*(_xlfn.XLOOKUP(AY71,Depths,_xlfn.XLOOKUP($G71,Structures,StructureDamages),,1)-_xlfn.XLOOKUP(AY71,Depths,_xlfn.XLOOKUP($G71,Structures,StructureDamages),,-1))/(MIN(IF(Depths&gt;AY71,Depths))-MAX(IF(Depths&lt;AY71,Depths))))</f>
        <v>#N/A</v>
      </c>
      <c r="BK226" s="87" t="e" cm="1">
        <f t="array" ref="BK226">IF(AZ71="no inundation",0,_xlfn.XLOOKUP(AZ71,Depths,_xlfn.XLOOKUP($G71,Structures,StructureDamages),,-1)+(AZ71-MAX(IF(Depths&lt;AZ71,Depths)))*(_xlfn.XLOOKUP(AZ71,Depths,_xlfn.XLOOKUP($G71,Structures,StructureDamages),,1)-_xlfn.XLOOKUP(AZ71,Depths,_xlfn.XLOOKUP($G71,Structures,StructureDamages),,-1))/(MIN(IF(Depths&gt;AZ71,Depths))-MAX(IF(Depths&lt;AZ71,Depths))))</f>
        <v>#N/A</v>
      </c>
      <c r="BL226" s="87" t="e" cm="1">
        <f t="array" ref="BL226">IF(BA71="no inundation",0,_xlfn.XLOOKUP(BA71,Depths,_xlfn.XLOOKUP($G71,Structures,StructureDamages),,-1)+(BA71-MAX(IF(Depths&lt;BA71,Depths)))*(_xlfn.XLOOKUP(BA71,Depths,_xlfn.XLOOKUP($G71,Structures,StructureDamages),,1)-_xlfn.XLOOKUP(BA71,Depths,_xlfn.XLOOKUP($G71,Structures,StructureDamages),,-1))/(MIN(IF(Depths&gt;BA71,Depths))-MAX(IF(Depths&lt;BA71,Depths))))</f>
        <v>#N/A</v>
      </c>
      <c r="BM226" s="87" t="e" cm="1">
        <f t="array" ref="BM226">IF(BB71="no inundation",0,_xlfn.XLOOKUP(BB71,Depths,_xlfn.XLOOKUP($G71,Structures,StructureDamages),,-1)+(BB71-MAX(IF(Depths&lt;BB71,Depths)))*(_xlfn.XLOOKUP(BB71,Depths,_xlfn.XLOOKUP($G71,Structures,StructureDamages),,1)-_xlfn.XLOOKUP(BB71,Depths,_xlfn.XLOOKUP($G71,Structures,StructureDamages),,-1))/(MIN(IF(Depths&gt;BB71,Depths))-MAX(IF(Depths&lt;BB71,Depths))))</f>
        <v>#N/A</v>
      </c>
      <c r="BN226" s="157" t="e" cm="1">
        <f t="array" ref="BN226">IF(BC71="no inundation",0,_xlfn.XLOOKUP(BC71,Depths,_xlfn.XLOOKUP($G71,Structures,StructureDamages),,-1)+(BC71-MAX(IF(Depths&lt;BC71,Depths)))*(_xlfn.XLOOKUP(BC71,Depths,_xlfn.XLOOKUP($G71,Structures,StructureDamages),,1)-_xlfn.XLOOKUP(BC71,Depths,_xlfn.XLOOKUP($G71,Structures,StructureDamages),,-1))/(MIN(IF(Depths&gt;BC71,Depths))-MAX(IF(Depths&lt;BC71,Depths))))</f>
        <v>#N/A</v>
      </c>
      <c r="BO226" s="167"/>
      <c r="BP226" s="166" t="e" cm="1">
        <f t="array" ref="BP226">IF(AT71="no inundation",0,_xlfn.XLOOKUP(AT71,Depths,_xlfn.XLOOKUP($G71,Structures,ContentDamages),,-1)+(AT71-MAX(IF(Depths&lt;AT71,Depths)))*(_xlfn.XLOOKUP(AT71,Depths,_xlfn.XLOOKUP($G71,Structures,ContentDamages),,1)-_xlfn.XLOOKUP(AT71,Depths,_xlfn.XLOOKUP($G71,Structures,ContentDamages),,-1))/(MIN(IF(Depths&gt;AT71,Depths))-MAX(IF(Depths&lt;AT71,Depths))))</f>
        <v>#N/A</v>
      </c>
      <c r="BQ226" s="87" t="e" cm="1">
        <f t="array" ref="BQ226">IF(AU71="no inundation",0,_xlfn.XLOOKUP(AU71,Depths,_xlfn.XLOOKUP($G71,Structures,ContentDamages),,-1)+(AU71-MAX(IF(Depths&lt;AU71,Depths)))*(_xlfn.XLOOKUP(AU71,Depths,_xlfn.XLOOKUP($G71,Structures,ContentDamages),,1)-_xlfn.XLOOKUP(AU71,Depths,_xlfn.XLOOKUP($G71,Structures,ContentDamages),,-1))/(MIN(IF(Depths&gt;AU71,Depths))-MAX(IF(Depths&lt;AU71,Depths))))</f>
        <v>#N/A</v>
      </c>
      <c r="BR226" s="87" t="e" cm="1">
        <f t="array" ref="BR226">IF(AV71="no inundation",0,_xlfn.XLOOKUP(AV71,Depths,_xlfn.XLOOKUP($G71,Structures,ContentDamages),,-1)+(AV71-MAX(IF(Depths&lt;AV71,Depths)))*(_xlfn.XLOOKUP(AV71,Depths,_xlfn.XLOOKUP($G71,Structures,ContentDamages),,1)-_xlfn.XLOOKUP(AV71,Depths,_xlfn.XLOOKUP($G71,Structures,ContentDamages),,-1))/(MIN(IF(Depths&gt;AV71,Depths))-MAX(IF(Depths&lt;AV71,Depths))))</f>
        <v>#N/A</v>
      </c>
      <c r="BS226" s="87" t="e" cm="1">
        <f t="array" ref="BS226">IF(AW71="no inundation",0,_xlfn.XLOOKUP(AW71,Depths,_xlfn.XLOOKUP($G71,Structures,ContentDamages),,-1)+(AW71-MAX(IF(Depths&lt;AW71,Depths)))*(_xlfn.XLOOKUP(AW71,Depths,_xlfn.XLOOKUP($G71,Structures,ContentDamages),,1)-_xlfn.XLOOKUP(AW71,Depths,_xlfn.XLOOKUP($G71,Structures,ContentDamages),,-1))/(MIN(IF(Depths&gt;AW71,Depths))-MAX(IF(Depths&lt;AW71,Depths))))</f>
        <v>#N/A</v>
      </c>
      <c r="BT226" s="87" t="e" cm="1">
        <f t="array" ref="BT226">IF(AX71="no inundation",0,_xlfn.XLOOKUP(AX71,Depths,_xlfn.XLOOKUP($G71,Structures,ContentDamages),,-1)+(AX71-MAX(IF(Depths&lt;AX71,Depths)))*(_xlfn.XLOOKUP(AX71,Depths,_xlfn.XLOOKUP($G71,Structures,ContentDamages),,1)-_xlfn.XLOOKUP(AX71,Depths,_xlfn.XLOOKUP($G71,Structures,ContentDamages),,-1))/(MIN(IF(Depths&gt;AX71,Depths))-MAX(IF(Depths&lt;AX71,Depths))))</f>
        <v>#N/A</v>
      </c>
      <c r="BU226" s="87" t="e" cm="1">
        <f t="array" ref="BU226">IF(AY71="no inundation",0,_xlfn.XLOOKUP(AY71,Depths,_xlfn.XLOOKUP($G71,Structures,ContentDamages),,-1)+(AY71-MAX(IF(Depths&lt;AY71,Depths)))*(_xlfn.XLOOKUP(AY71,Depths,_xlfn.XLOOKUP($G71,Structures,ContentDamages),,1)-_xlfn.XLOOKUP(AY71,Depths,_xlfn.XLOOKUP($G71,Structures,ContentDamages),,-1))/(MIN(IF(Depths&gt;AY71,Depths))-MAX(IF(Depths&lt;AY71,Depths))))</f>
        <v>#N/A</v>
      </c>
      <c r="BV226" s="87" t="e" cm="1">
        <f t="array" ref="BV226">IF(AZ71="no inundation",0,_xlfn.XLOOKUP(AZ71,Depths,_xlfn.XLOOKUP($G71,Structures,ContentDamages),,-1)+(AZ71-MAX(IF(Depths&lt;AZ71,Depths)))*(_xlfn.XLOOKUP(AZ71,Depths,_xlfn.XLOOKUP($G71,Structures,ContentDamages),,1)-_xlfn.XLOOKUP(AZ71,Depths,_xlfn.XLOOKUP($G71,Structures,ContentDamages),,-1))/(MIN(IF(Depths&gt;AZ71,Depths))-MAX(IF(Depths&lt;AZ71,Depths))))</f>
        <v>#N/A</v>
      </c>
      <c r="BW226" s="87" t="e" cm="1">
        <f t="array" ref="BW226">IF(BA71="no inundation",0,_xlfn.XLOOKUP(BA71,Depths,_xlfn.XLOOKUP($G71,Structures,ContentDamages),,-1)+(BA71-MAX(IF(Depths&lt;BA71,Depths)))*(_xlfn.XLOOKUP(BA71,Depths,_xlfn.XLOOKUP($G71,Structures,ContentDamages),,1)-_xlfn.XLOOKUP(BA71,Depths,_xlfn.XLOOKUP($G71,Structures,ContentDamages),,-1))/(MIN(IF(Depths&gt;BA71,Depths))-MAX(IF(Depths&lt;BA71,Depths))))</f>
        <v>#N/A</v>
      </c>
      <c r="BX226" s="87" t="e" cm="1">
        <f t="array" ref="BX226">IF(BB71="no inundation",0,_xlfn.XLOOKUP(BB71,Depths,_xlfn.XLOOKUP($G71,Structures,ContentDamages),,-1)+(BB71-MAX(IF(Depths&lt;BB71,Depths)))*(_xlfn.XLOOKUP(BB71,Depths,_xlfn.XLOOKUP($G71,Structures,ContentDamages),,1)-_xlfn.XLOOKUP(BB71,Depths,_xlfn.XLOOKUP($G71,Structures,ContentDamages),,-1))/(MIN(IF(Depths&gt;BB71,Depths))-MAX(IF(Depths&lt;BB71,Depths))))</f>
        <v>#N/A</v>
      </c>
      <c r="BY226" s="157" t="e" cm="1">
        <f t="array" ref="BY226">IF(BC71="no inundation",0,_xlfn.XLOOKUP(BC71,Depths,_xlfn.XLOOKUP($G71,Structures,ContentDamages),,-1)+(BC71-MAX(IF(Depths&lt;BC71,Depths)))*(_xlfn.XLOOKUP(BC71,Depths,_xlfn.XLOOKUP($G71,Structures,ContentDamages),,1)-_xlfn.XLOOKUP(BC71,Depths,_xlfn.XLOOKUP($G71,Structures,ContentDamages),,-1))/(MIN(IF(Depths&gt;BC71,Depths))-MAX(IF(Depths&lt;BC71,Depths))))</f>
        <v>#N/A</v>
      </c>
    </row>
    <row r="227" spans="21:77" x14ac:dyDescent="0.35">
      <c r="U227" s="2"/>
      <c r="W227" s="144"/>
      <c r="AI227" s="2"/>
      <c r="AJ227" s="2"/>
      <c r="AK227" s="2"/>
      <c r="AL227" s="2"/>
      <c r="AM227" s="2"/>
      <c r="AN227" s="2"/>
      <c r="AO227" s="2"/>
      <c r="AP227" s="2"/>
      <c r="AQ227" s="2"/>
      <c r="AR227" s="2"/>
      <c r="AS227" s="2"/>
      <c r="BC227" s="166" t="str">
        <f t="shared" si="196"/>
        <v>None</v>
      </c>
      <c r="BD227" s="157"/>
      <c r="BE227" s="166" t="e" cm="1">
        <f t="array" ref="BE227">IF(AT72="no inundation",0,_xlfn.XLOOKUP(AT72,Depths,_xlfn.XLOOKUP($G72,Structures,StructureDamages),,-1)+(AT72-MAX(IF(Depths&lt;AT72,Depths)))*(_xlfn.XLOOKUP(AT72,Depths,_xlfn.XLOOKUP($G72,Structures,StructureDamages),,1)-_xlfn.XLOOKUP(AT72,Depths,_xlfn.XLOOKUP($G72,Structures,StructureDamages),,-1))/(MIN(IF(Depths&gt;AT72,Depths))-MAX(IF(Depths&lt;AT72,Depths))))</f>
        <v>#N/A</v>
      </c>
      <c r="BF227" s="87" t="e" cm="1">
        <f t="array" ref="BF227">IF(AU72="no inundation",0,_xlfn.XLOOKUP(AU72,Depths,_xlfn.XLOOKUP($G72,Structures,StructureDamages),,-1)+(AU72-MAX(IF(Depths&lt;AU72,Depths)))*(_xlfn.XLOOKUP(AU72,Depths,_xlfn.XLOOKUP($G72,Structures,StructureDamages),,1)-_xlfn.XLOOKUP(AU72,Depths,_xlfn.XLOOKUP($G72,Structures,StructureDamages),,-1))/(MIN(IF(Depths&gt;AU72,Depths))-MAX(IF(Depths&lt;AU72,Depths))))</f>
        <v>#N/A</v>
      </c>
      <c r="BG227" s="87" t="e" cm="1">
        <f t="array" ref="BG227">IF(AV72="no inundation",0,_xlfn.XLOOKUP(AV72,Depths,_xlfn.XLOOKUP($G72,Structures,StructureDamages),,-1)+(AV72-MAX(IF(Depths&lt;AV72,Depths)))*(_xlfn.XLOOKUP(AV72,Depths,_xlfn.XLOOKUP($G72,Structures,StructureDamages),,1)-_xlfn.XLOOKUP(AV72,Depths,_xlfn.XLOOKUP($G72,Structures,StructureDamages),,-1))/(MIN(IF(Depths&gt;AV72,Depths))-MAX(IF(Depths&lt;AV72,Depths))))</f>
        <v>#N/A</v>
      </c>
      <c r="BH227" s="87" t="e" cm="1">
        <f t="array" ref="BH227">IF(AW72="no inundation",0,_xlfn.XLOOKUP(AW72,Depths,_xlfn.XLOOKUP($G72,Structures,StructureDamages),,-1)+(AW72-MAX(IF(Depths&lt;AW72,Depths)))*(_xlfn.XLOOKUP(AW72,Depths,_xlfn.XLOOKUP($G72,Structures,StructureDamages),,1)-_xlfn.XLOOKUP(AW72,Depths,_xlfn.XLOOKUP($G72,Structures,StructureDamages),,-1))/(MIN(IF(Depths&gt;AW72,Depths))-MAX(IF(Depths&lt;AW72,Depths))))</f>
        <v>#N/A</v>
      </c>
      <c r="BI227" s="87" t="e" cm="1">
        <f t="array" ref="BI227">IF(AX72="no inundation",0,_xlfn.XLOOKUP(AX72,Depths,_xlfn.XLOOKUP($G72,Structures,StructureDamages),,-1)+(AX72-MAX(IF(Depths&lt;AX72,Depths)))*(_xlfn.XLOOKUP(AX72,Depths,_xlfn.XLOOKUP($G72,Structures,StructureDamages),,1)-_xlfn.XLOOKUP(AX72,Depths,_xlfn.XLOOKUP($G72,Structures,StructureDamages),,-1))/(MIN(IF(Depths&gt;AX72,Depths))-MAX(IF(Depths&lt;AX72,Depths))))</f>
        <v>#N/A</v>
      </c>
      <c r="BJ227" s="87" t="e" cm="1">
        <f t="array" ref="BJ227">IF(AY72="no inundation",0,_xlfn.XLOOKUP(AY72,Depths,_xlfn.XLOOKUP($G72,Structures,StructureDamages),,-1)+(AY72-MAX(IF(Depths&lt;AY72,Depths)))*(_xlfn.XLOOKUP(AY72,Depths,_xlfn.XLOOKUP($G72,Structures,StructureDamages),,1)-_xlfn.XLOOKUP(AY72,Depths,_xlfn.XLOOKUP($G72,Structures,StructureDamages),,-1))/(MIN(IF(Depths&gt;AY72,Depths))-MAX(IF(Depths&lt;AY72,Depths))))</f>
        <v>#N/A</v>
      </c>
      <c r="BK227" s="87" t="e" cm="1">
        <f t="array" ref="BK227">IF(AZ72="no inundation",0,_xlfn.XLOOKUP(AZ72,Depths,_xlfn.XLOOKUP($G72,Structures,StructureDamages),,-1)+(AZ72-MAX(IF(Depths&lt;AZ72,Depths)))*(_xlfn.XLOOKUP(AZ72,Depths,_xlfn.XLOOKUP($G72,Structures,StructureDamages),,1)-_xlfn.XLOOKUP(AZ72,Depths,_xlfn.XLOOKUP($G72,Structures,StructureDamages),,-1))/(MIN(IF(Depths&gt;AZ72,Depths))-MAX(IF(Depths&lt;AZ72,Depths))))</f>
        <v>#N/A</v>
      </c>
      <c r="BL227" s="87" t="e" cm="1">
        <f t="array" ref="BL227">IF(BA72="no inundation",0,_xlfn.XLOOKUP(BA72,Depths,_xlfn.XLOOKUP($G72,Structures,StructureDamages),,-1)+(BA72-MAX(IF(Depths&lt;BA72,Depths)))*(_xlfn.XLOOKUP(BA72,Depths,_xlfn.XLOOKUP($G72,Structures,StructureDamages),,1)-_xlfn.XLOOKUP(BA72,Depths,_xlfn.XLOOKUP($G72,Structures,StructureDamages),,-1))/(MIN(IF(Depths&gt;BA72,Depths))-MAX(IF(Depths&lt;BA72,Depths))))</f>
        <v>#N/A</v>
      </c>
      <c r="BM227" s="87" t="e" cm="1">
        <f t="array" ref="BM227">IF(BB72="no inundation",0,_xlfn.XLOOKUP(BB72,Depths,_xlfn.XLOOKUP($G72,Structures,StructureDamages),,-1)+(BB72-MAX(IF(Depths&lt;BB72,Depths)))*(_xlfn.XLOOKUP(BB72,Depths,_xlfn.XLOOKUP($G72,Structures,StructureDamages),,1)-_xlfn.XLOOKUP(BB72,Depths,_xlfn.XLOOKUP($G72,Structures,StructureDamages),,-1))/(MIN(IF(Depths&gt;BB72,Depths))-MAX(IF(Depths&lt;BB72,Depths))))</f>
        <v>#N/A</v>
      </c>
      <c r="BN227" s="157" t="e" cm="1">
        <f t="array" ref="BN227">IF(BC72="no inundation",0,_xlfn.XLOOKUP(BC72,Depths,_xlfn.XLOOKUP($G72,Structures,StructureDamages),,-1)+(BC72-MAX(IF(Depths&lt;BC72,Depths)))*(_xlfn.XLOOKUP(BC72,Depths,_xlfn.XLOOKUP($G72,Structures,StructureDamages),,1)-_xlfn.XLOOKUP(BC72,Depths,_xlfn.XLOOKUP($G72,Structures,StructureDamages),,-1))/(MIN(IF(Depths&gt;BC72,Depths))-MAX(IF(Depths&lt;BC72,Depths))))</f>
        <v>#N/A</v>
      </c>
      <c r="BO227" s="167"/>
      <c r="BP227" s="166" t="e" cm="1">
        <f t="array" ref="BP227">IF(AT72="no inundation",0,_xlfn.XLOOKUP(AT72,Depths,_xlfn.XLOOKUP($G72,Structures,ContentDamages),,-1)+(AT72-MAX(IF(Depths&lt;AT72,Depths)))*(_xlfn.XLOOKUP(AT72,Depths,_xlfn.XLOOKUP($G72,Structures,ContentDamages),,1)-_xlfn.XLOOKUP(AT72,Depths,_xlfn.XLOOKUP($G72,Structures,ContentDamages),,-1))/(MIN(IF(Depths&gt;AT72,Depths))-MAX(IF(Depths&lt;AT72,Depths))))</f>
        <v>#N/A</v>
      </c>
      <c r="BQ227" s="87" t="e" cm="1">
        <f t="array" ref="BQ227">IF(AU72="no inundation",0,_xlfn.XLOOKUP(AU72,Depths,_xlfn.XLOOKUP($G72,Structures,ContentDamages),,-1)+(AU72-MAX(IF(Depths&lt;AU72,Depths)))*(_xlfn.XLOOKUP(AU72,Depths,_xlfn.XLOOKUP($G72,Structures,ContentDamages),,1)-_xlfn.XLOOKUP(AU72,Depths,_xlfn.XLOOKUP($G72,Structures,ContentDamages),,-1))/(MIN(IF(Depths&gt;AU72,Depths))-MAX(IF(Depths&lt;AU72,Depths))))</f>
        <v>#N/A</v>
      </c>
      <c r="BR227" s="87" t="e" cm="1">
        <f t="array" ref="BR227">IF(AV72="no inundation",0,_xlfn.XLOOKUP(AV72,Depths,_xlfn.XLOOKUP($G72,Structures,ContentDamages),,-1)+(AV72-MAX(IF(Depths&lt;AV72,Depths)))*(_xlfn.XLOOKUP(AV72,Depths,_xlfn.XLOOKUP($G72,Structures,ContentDamages),,1)-_xlfn.XLOOKUP(AV72,Depths,_xlfn.XLOOKUP($G72,Structures,ContentDamages),,-1))/(MIN(IF(Depths&gt;AV72,Depths))-MAX(IF(Depths&lt;AV72,Depths))))</f>
        <v>#N/A</v>
      </c>
      <c r="BS227" s="87" t="e" cm="1">
        <f t="array" ref="BS227">IF(AW72="no inundation",0,_xlfn.XLOOKUP(AW72,Depths,_xlfn.XLOOKUP($G72,Structures,ContentDamages),,-1)+(AW72-MAX(IF(Depths&lt;AW72,Depths)))*(_xlfn.XLOOKUP(AW72,Depths,_xlfn.XLOOKUP($G72,Structures,ContentDamages),,1)-_xlfn.XLOOKUP(AW72,Depths,_xlfn.XLOOKUP($G72,Structures,ContentDamages),,-1))/(MIN(IF(Depths&gt;AW72,Depths))-MAX(IF(Depths&lt;AW72,Depths))))</f>
        <v>#N/A</v>
      </c>
      <c r="BT227" s="87" t="e" cm="1">
        <f t="array" ref="BT227">IF(AX72="no inundation",0,_xlfn.XLOOKUP(AX72,Depths,_xlfn.XLOOKUP($G72,Structures,ContentDamages),,-1)+(AX72-MAX(IF(Depths&lt;AX72,Depths)))*(_xlfn.XLOOKUP(AX72,Depths,_xlfn.XLOOKUP($G72,Structures,ContentDamages),,1)-_xlfn.XLOOKUP(AX72,Depths,_xlfn.XLOOKUP($G72,Structures,ContentDamages),,-1))/(MIN(IF(Depths&gt;AX72,Depths))-MAX(IF(Depths&lt;AX72,Depths))))</f>
        <v>#N/A</v>
      </c>
      <c r="BU227" s="87" t="e" cm="1">
        <f t="array" ref="BU227">IF(AY72="no inundation",0,_xlfn.XLOOKUP(AY72,Depths,_xlfn.XLOOKUP($G72,Structures,ContentDamages),,-1)+(AY72-MAX(IF(Depths&lt;AY72,Depths)))*(_xlfn.XLOOKUP(AY72,Depths,_xlfn.XLOOKUP($G72,Structures,ContentDamages),,1)-_xlfn.XLOOKUP(AY72,Depths,_xlfn.XLOOKUP($G72,Structures,ContentDamages),,-1))/(MIN(IF(Depths&gt;AY72,Depths))-MAX(IF(Depths&lt;AY72,Depths))))</f>
        <v>#N/A</v>
      </c>
      <c r="BV227" s="87" t="e" cm="1">
        <f t="array" ref="BV227">IF(AZ72="no inundation",0,_xlfn.XLOOKUP(AZ72,Depths,_xlfn.XLOOKUP($G72,Structures,ContentDamages),,-1)+(AZ72-MAX(IF(Depths&lt;AZ72,Depths)))*(_xlfn.XLOOKUP(AZ72,Depths,_xlfn.XLOOKUP($G72,Structures,ContentDamages),,1)-_xlfn.XLOOKUP(AZ72,Depths,_xlfn.XLOOKUP($G72,Structures,ContentDamages),,-1))/(MIN(IF(Depths&gt;AZ72,Depths))-MAX(IF(Depths&lt;AZ72,Depths))))</f>
        <v>#N/A</v>
      </c>
      <c r="BW227" s="87" t="e" cm="1">
        <f t="array" ref="BW227">IF(BA72="no inundation",0,_xlfn.XLOOKUP(BA72,Depths,_xlfn.XLOOKUP($G72,Structures,ContentDamages),,-1)+(BA72-MAX(IF(Depths&lt;BA72,Depths)))*(_xlfn.XLOOKUP(BA72,Depths,_xlfn.XLOOKUP($G72,Structures,ContentDamages),,1)-_xlfn.XLOOKUP(BA72,Depths,_xlfn.XLOOKUP($G72,Structures,ContentDamages),,-1))/(MIN(IF(Depths&gt;BA72,Depths))-MAX(IF(Depths&lt;BA72,Depths))))</f>
        <v>#N/A</v>
      </c>
      <c r="BX227" s="87" t="e" cm="1">
        <f t="array" ref="BX227">IF(BB72="no inundation",0,_xlfn.XLOOKUP(BB72,Depths,_xlfn.XLOOKUP($G72,Structures,ContentDamages),,-1)+(BB72-MAX(IF(Depths&lt;BB72,Depths)))*(_xlfn.XLOOKUP(BB72,Depths,_xlfn.XLOOKUP($G72,Structures,ContentDamages),,1)-_xlfn.XLOOKUP(BB72,Depths,_xlfn.XLOOKUP($G72,Structures,ContentDamages),,-1))/(MIN(IF(Depths&gt;BB72,Depths))-MAX(IF(Depths&lt;BB72,Depths))))</f>
        <v>#N/A</v>
      </c>
      <c r="BY227" s="157" t="e" cm="1">
        <f t="array" ref="BY227">IF(BC72="no inundation",0,_xlfn.XLOOKUP(BC72,Depths,_xlfn.XLOOKUP($G72,Structures,ContentDamages),,-1)+(BC72-MAX(IF(Depths&lt;BC72,Depths)))*(_xlfn.XLOOKUP(BC72,Depths,_xlfn.XLOOKUP($G72,Structures,ContentDamages),,1)-_xlfn.XLOOKUP(BC72,Depths,_xlfn.XLOOKUP($G72,Structures,ContentDamages),,-1))/(MIN(IF(Depths&gt;BC72,Depths))-MAX(IF(Depths&lt;BC72,Depths))))</f>
        <v>#N/A</v>
      </c>
    </row>
    <row r="228" spans="21:77" x14ac:dyDescent="0.35">
      <c r="U228" s="2"/>
      <c r="W228" s="144"/>
      <c r="AI228" s="2"/>
      <c r="AJ228" s="2"/>
      <c r="AK228" s="2"/>
      <c r="AL228" s="2"/>
      <c r="AM228" s="2"/>
      <c r="AN228" s="2"/>
      <c r="AO228" s="2"/>
      <c r="AP228" s="2"/>
      <c r="AQ228" s="2"/>
      <c r="AR228" s="2"/>
      <c r="AS228" s="2"/>
      <c r="BC228" s="166" t="str">
        <f t="shared" ref="BC228:BC259" si="197">G73</f>
        <v>None</v>
      </c>
      <c r="BD228" s="157"/>
      <c r="BE228" s="166" t="e" cm="1">
        <f t="array" ref="BE228">IF(AT73="no inundation",0,_xlfn.XLOOKUP(AT73,Depths,_xlfn.XLOOKUP($G73,Structures,StructureDamages),,-1)+(AT73-MAX(IF(Depths&lt;AT73,Depths)))*(_xlfn.XLOOKUP(AT73,Depths,_xlfn.XLOOKUP($G73,Structures,StructureDamages),,1)-_xlfn.XLOOKUP(AT73,Depths,_xlfn.XLOOKUP($G73,Structures,StructureDamages),,-1))/(MIN(IF(Depths&gt;AT73,Depths))-MAX(IF(Depths&lt;AT73,Depths))))</f>
        <v>#N/A</v>
      </c>
      <c r="BF228" s="87" t="e" cm="1">
        <f t="array" ref="BF228">IF(AU73="no inundation",0,_xlfn.XLOOKUP(AU73,Depths,_xlfn.XLOOKUP($G73,Structures,StructureDamages),,-1)+(AU73-MAX(IF(Depths&lt;AU73,Depths)))*(_xlfn.XLOOKUP(AU73,Depths,_xlfn.XLOOKUP($G73,Structures,StructureDamages),,1)-_xlfn.XLOOKUP(AU73,Depths,_xlfn.XLOOKUP($G73,Structures,StructureDamages),,-1))/(MIN(IF(Depths&gt;AU73,Depths))-MAX(IF(Depths&lt;AU73,Depths))))</f>
        <v>#N/A</v>
      </c>
      <c r="BG228" s="87" t="e" cm="1">
        <f t="array" ref="BG228">IF(AV73="no inundation",0,_xlfn.XLOOKUP(AV73,Depths,_xlfn.XLOOKUP($G73,Structures,StructureDamages),,-1)+(AV73-MAX(IF(Depths&lt;AV73,Depths)))*(_xlfn.XLOOKUP(AV73,Depths,_xlfn.XLOOKUP($G73,Structures,StructureDamages),,1)-_xlfn.XLOOKUP(AV73,Depths,_xlfn.XLOOKUP($G73,Structures,StructureDamages),,-1))/(MIN(IF(Depths&gt;AV73,Depths))-MAX(IF(Depths&lt;AV73,Depths))))</f>
        <v>#N/A</v>
      </c>
      <c r="BH228" s="87" t="e" cm="1">
        <f t="array" ref="BH228">IF(AW73="no inundation",0,_xlfn.XLOOKUP(AW73,Depths,_xlfn.XLOOKUP($G73,Structures,StructureDamages),,-1)+(AW73-MAX(IF(Depths&lt;AW73,Depths)))*(_xlfn.XLOOKUP(AW73,Depths,_xlfn.XLOOKUP($G73,Structures,StructureDamages),,1)-_xlfn.XLOOKUP(AW73,Depths,_xlfn.XLOOKUP($G73,Structures,StructureDamages),,-1))/(MIN(IF(Depths&gt;AW73,Depths))-MAX(IF(Depths&lt;AW73,Depths))))</f>
        <v>#N/A</v>
      </c>
      <c r="BI228" s="87" t="e" cm="1">
        <f t="array" ref="BI228">IF(AX73="no inundation",0,_xlfn.XLOOKUP(AX73,Depths,_xlfn.XLOOKUP($G73,Structures,StructureDamages),,-1)+(AX73-MAX(IF(Depths&lt;AX73,Depths)))*(_xlfn.XLOOKUP(AX73,Depths,_xlfn.XLOOKUP($G73,Structures,StructureDamages),,1)-_xlfn.XLOOKUP(AX73,Depths,_xlfn.XLOOKUP($G73,Structures,StructureDamages),,-1))/(MIN(IF(Depths&gt;AX73,Depths))-MAX(IF(Depths&lt;AX73,Depths))))</f>
        <v>#N/A</v>
      </c>
      <c r="BJ228" s="87" t="e" cm="1">
        <f t="array" ref="BJ228">IF(AY73="no inundation",0,_xlfn.XLOOKUP(AY73,Depths,_xlfn.XLOOKUP($G73,Structures,StructureDamages),,-1)+(AY73-MAX(IF(Depths&lt;AY73,Depths)))*(_xlfn.XLOOKUP(AY73,Depths,_xlfn.XLOOKUP($G73,Structures,StructureDamages),,1)-_xlfn.XLOOKUP(AY73,Depths,_xlfn.XLOOKUP($G73,Structures,StructureDamages),,-1))/(MIN(IF(Depths&gt;AY73,Depths))-MAX(IF(Depths&lt;AY73,Depths))))</f>
        <v>#N/A</v>
      </c>
      <c r="BK228" s="87" t="e" cm="1">
        <f t="array" ref="BK228">IF(AZ73="no inundation",0,_xlfn.XLOOKUP(AZ73,Depths,_xlfn.XLOOKUP($G73,Structures,StructureDamages),,-1)+(AZ73-MAX(IF(Depths&lt;AZ73,Depths)))*(_xlfn.XLOOKUP(AZ73,Depths,_xlfn.XLOOKUP($G73,Structures,StructureDamages),,1)-_xlfn.XLOOKUP(AZ73,Depths,_xlfn.XLOOKUP($G73,Structures,StructureDamages),,-1))/(MIN(IF(Depths&gt;AZ73,Depths))-MAX(IF(Depths&lt;AZ73,Depths))))</f>
        <v>#N/A</v>
      </c>
      <c r="BL228" s="87" t="e" cm="1">
        <f t="array" ref="BL228">IF(BA73="no inundation",0,_xlfn.XLOOKUP(BA73,Depths,_xlfn.XLOOKUP($G73,Structures,StructureDamages),,-1)+(BA73-MAX(IF(Depths&lt;BA73,Depths)))*(_xlfn.XLOOKUP(BA73,Depths,_xlfn.XLOOKUP($G73,Structures,StructureDamages),,1)-_xlfn.XLOOKUP(BA73,Depths,_xlfn.XLOOKUP($G73,Structures,StructureDamages),,-1))/(MIN(IF(Depths&gt;BA73,Depths))-MAX(IF(Depths&lt;BA73,Depths))))</f>
        <v>#N/A</v>
      </c>
      <c r="BM228" s="87" t="e" cm="1">
        <f t="array" ref="BM228">IF(BB73="no inundation",0,_xlfn.XLOOKUP(BB73,Depths,_xlfn.XLOOKUP($G73,Structures,StructureDamages),,-1)+(BB73-MAX(IF(Depths&lt;BB73,Depths)))*(_xlfn.XLOOKUP(BB73,Depths,_xlfn.XLOOKUP($G73,Structures,StructureDamages),,1)-_xlfn.XLOOKUP(BB73,Depths,_xlfn.XLOOKUP($G73,Structures,StructureDamages),,-1))/(MIN(IF(Depths&gt;BB73,Depths))-MAX(IF(Depths&lt;BB73,Depths))))</f>
        <v>#N/A</v>
      </c>
      <c r="BN228" s="157" t="e" cm="1">
        <f t="array" ref="BN228">IF(BC73="no inundation",0,_xlfn.XLOOKUP(BC73,Depths,_xlfn.XLOOKUP($G73,Structures,StructureDamages),,-1)+(BC73-MAX(IF(Depths&lt;BC73,Depths)))*(_xlfn.XLOOKUP(BC73,Depths,_xlfn.XLOOKUP($G73,Structures,StructureDamages),,1)-_xlfn.XLOOKUP(BC73,Depths,_xlfn.XLOOKUP($G73,Structures,StructureDamages),,-1))/(MIN(IF(Depths&gt;BC73,Depths))-MAX(IF(Depths&lt;BC73,Depths))))</f>
        <v>#N/A</v>
      </c>
      <c r="BO228" s="167"/>
      <c r="BP228" s="166" t="e" cm="1">
        <f t="array" ref="BP228">IF(AT73="no inundation",0,_xlfn.XLOOKUP(AT73,Depths,_xlfn.XLOOKUP($G73,Structures,ContentDamages),,-1)+(AT73-MAX(IF(Depths&lt;AT73,Depths)))*(_xlfn.XLOOKUP(AT73,Depths,_xlfn.XLOOKUP($G73,Structures,ContentDamages),,1)-_xlfn.XLOOKUP(AT73,Depths,_xlfn.XLOOKUP($G73,Structures,ContentDamages),,-1))/(MIN(IF(Depths&gt;AT73,Depths))-MAX(IF(Depths&lt;AT73,Depths))))</f>
        <v>#N/A</v>
      </c>
      <c r="BQ228" s="87" t="e" cm="1">
        <f t="array" ref="BQ228">IF(AU73="no inundation",0,_xlfn.XLOOKUP(AU73,Depths,_xlfn.XLOOKUP($G73,Structures,ContentDamages),,-1)+(AU73-MAX(IF(Depths&lt;AU73,Depths)))*(_xlfn.XLOOKUP(AU73,Depths,_xlfn.XLOOKUP($G73,Structures,ContentDamages),,1)-_xlfn.XLOOKUP(AU73,Depths,_xlfn.XLOOKUP($G73,Structures,ContentDamages),,-1))/(MIN(IF(Depths&gt;AU73,Depths))-MAX(IF(Depths&lt;AU73,Depths))))</f>
        <v>#N/A</v>
      </c>
      <c r="BR228" s="87" t="e" cm="1">
        <f t="array" ref="BR228">IF(AV73="no inundation",0,_xlfn.XLOOKUP(AV73,Depths,_xlfn.XLOOKUP($G73,Structures,ContentDamages),,-1)+(AV73-MAX(IF(Depths&lt;AV73,Depths)))*(_xlfn.XLOOKUP(AV73,Depths,_xlfn.XLOOKUP($G73,Structures,ContentDamages),,1)-_xlfn.XLOOKUP(AV73,Depths,_xlfn.XLOOKUP($G73,Structures,ContentDamages),,-1))/(MIN(IF(Depths&gt;AV73,Depths))-MAX(IF(Depths&lt;AV73,Depths))))</f>
        <v>#N/A</v>
      </c>
      <c r="BS228" s="87" t="e" cm="1">
        <f t="array" ref="BS228">IF(AW73="no inundation",0,_xlfn.XLOOKUP(AW73,Depths,_xlfn.XLOOKUP($G73,Structures,ContentDamages),,-1)+(AW73-MAX(IF(Depths&lt;AW73,Depths)))*(_xlfn.XLOOKUP(AW73,Depths,_xlfn.XLOOKUP($G73,Structures,ContentDamages),,1)-_xlfn.XLOOKUP(AW73,Depths,_xlfn.XLOOKUP($G73,Structures,ContentDamages),,-1))/(MIN(IF(Depths&gt;AW73,Depths))-MAX(IF(Depths&lt;AW73,Depths))))</f>
        <v>#N/A</v>
      </c>
      <c r="BT228" s="87" t="e" cm="1">
        <f t="array" ref="BT228">IF(AX73="no inundation",0,_xlfn.XLOOKUP(AX73,Depths,_xlfn.XLOOKUP($G73,Structures,ContentDamages),,-1)+(AX73-MAX(IF(Depths&lt;AX73,Depths)))*(_xlfn.XLOOKUP(AX73,Depths,_xlfn.XLOOKUP($G73,Structures,ContentDamages),,1)-_xlfn.XLOOKUP(AX73,Depths,_xlfn.XLOOKUP($G73,Structures,ContentDamages),,-1))/(MIN(IF(Depths&gt;AX73,Depths))-MAX(IF(Depths&lt;AX73,Depths))))</f>
        <v>#N/A</v>
      </c>
      <c r="BU228" s="87" t="e" cm="1">
        <f t="array" ref="BU228">IF(AY73="no inundation",0,_xlfn.XLOOKUP(AY73,Depths,_xlfn.XLOOKUP($G73,Structures,ContentDamages),,-1)+(AY73-MAX(IF(Depths&lt;AY73,Depths)))*(_xlfn.XLOOKUP(AY73,Depths,_xlfn.XLOOKUP($G73,Structures,ContentDamages),,1)-_xlfn.XLOOKUP(AY73,Depths,_xlfn.XLOOKUP($G73,Structures,ContentDamages),,-1))/(MIN(IF(Depths&gt;AY73,Depths))-MAX(IF(Depths&lt;AY73,Depths))))</f>
        <v>#N/A</v>
      </c>
      <c r="BV228" s="87" t="e" cm="1">
        <f t="array" ref="BV228">IF(AZ73="no inundation",0,_xlfn.XLOOKUP(AZ73,Depths,_xlfn.XLOOKUP($G73,Structures,ContentDamages),,-1)+(AZ73-MAX(IF(Depths&lt;AZ73,Depths)))*(_xlfn.XLOOKUP(AZ73,Depths,_xlfn.XLOOKUP($G73,Structures,ContentDamages),,1)-_xlfn.XLOOKUP(AZ73,Depths,_xlfn.XLOOKUP($G73,Structures,ContentDamages),,-1))/(MIN(IF(Depths&gt;AZ73,Depths))-MAX(IF(Depths&lt;AZ73,Depths))))</f>
        <v>#N/A</v>
      </c>
      <c r="BW228" s="87" t="e" cm="1">
        <f t="array" ref="BW228">IF(BA73="no inundation",0,_xlfn.XLOOKUP(BA73,Depths,_xlfn.XLOOKUP($G73,Structures,ContentDamages),,-1)+(BA73-MAX(IF(Depths&lt;BA73,Depths)))*(_xlfn.XLOOKUP(BA73,Depths,_xlfn.XLOOKUP($G73,Structures,ContentDamages),,1)-_xlfn.XLOOKUP(BA73,Depths,_xlfn.XLOOKUP($G73,Structures,ContentDamages),,-1))/(MIN(IF(Depths&gt;BA73,Depths))-MAX(IF(Depths&lt;BA73,Depths))))</f>
        <v>#N/A</v>
      </c>
      <c r="BX228" s="87" t="e" cm="1">
        <f t="array" ref="BX228">IF(BB73="no inundation",0,_xlfn.XLOOKUP(BB73,Depths,_xlfn.XLOOKUP($G73,Structures,ContentDamages),,-1)+(BB73-MAX(IF(Depths&lt;BB73,Depths)))*(_xlfn.XLOOKUP(BB73,Depths,_xlfn.XLOOKUP($G73,Structures,ContentDamages),,1)-_xlfn.XLOOKUP(BB73,Depths,_xlfn.XLOOKUP($G73,Structures,ContentDamages),,-1))/(MIN(IF(Depths&gt;BB73,Depths))-MAX(IF(Depths&lt;BB73,Depths))))</f>
        <v>#N/A</v>
      </c>
      <c r="BY228" s="157" t="e" cm="1">
        <f t="array" ref="BY228">IF(BC73="no inundation",0,_xlfn.XLOOKUP(BC73,Depths,_xlfn.XLOOKUP($G73,Structures,ContentDamages),,-1)+(BC73-MAX(IF(Depths&lt;BC73,Depths)))*(_xlfn.XLOOKUP(BC73,Depths,_xlfn.XLOOKUP($G73,Structures,ContentDamages),,1)-_xlfn.XLOOKUP(BC73,Depths,_xlfn.XLOOKUP($G73,Structures,ContentDamages),,-1))/(MIN(IF(Depths&gt;BC73,Depths))-MAX(IF(Depths&lt;BC73,Depths))))</f>
        <v>#N/A</v>
      </c>
    </row>
    <row r="229" spans="21:77" x14ac:dyDescent="0.35">
      <c r="U229" s="2"/>
      <c r="W229" s="144"/>
      <c r="AI229" s="2"/>
      <c r="AJ229" s="2"/>
      <c r="AK229" s="2"/>
      <c r="AL229" s="2"/>
      <c r="AM229" s="2"/>
      <c r="AN229" s="2"/>
      <c r="AO229" s="2"/>
      <c r="AP229" s="2"/>
      <c r="AQ229" s="2"/>
      <c r="AR229" s="2"/>
      <c r="AS229" s="2"/>
      <c r="BC229" s="166" t="str">
        <f t="shared" si="197"/>
        <v>None</v>
      </c>
      <c r="BD229" s="157"/>
      <c r="BE229" s="166" t="e" cm="1">
        <f t="array" ref="BE229">IF(AT74="no inundation",0,_xlfn.XLOOKUP(AT74,Depths,_xlfn.XLOOKUP($G74,Structures,StructureDamages),,-1)+(AT74-MAX(IF(Depths&lt;AT74,Depths)))*(_xlfn.XLOOKUP(AT74,Depths,_xlfn.XLOOKUP($G74,Structures,StructureDamages),,1)-_xlfn.XLOOKUP(AT74,Depths,_xlfn.XLOOKUP($G74,Structures,StructureDamages),,-1))/(MIN(IF(Depths&gt;AT74,Depths))-MAX(IF(Depths&lt;AT74,Depths))))</f>
        <v>#N/A</v>
      </c>
      <c r="BF229" s="87" t="e" cm="1">
        <f t="array" ref="BF229">IF(AU74="no inundation",0,_xlfn.XLOOKUP(AU74,Depths,_xlfn.XLOOKUP($G74,Structures,StructureDamages),,-1)+(AU74-MAX(IF(Depths&lt;AU74,Depths)))*(_xlfn.XLOOKUP(AU74,Depths,_xlfn.XLOOKUP($G74,Structures,StructureDamages),,1)-_xlfn.XLOOKUP(AU74,Depths,_xlfn.XLOOKUP($G74,Structures,StructureDamages),,-1))/(MIN(IF(Depths&gt;AU74,Depths))-MAX(IF(Depths&lt;AU74,Depths))))</f>
        <v>#N/A</v>
      </c>
      <c r="BG229" s="87" t="e" cm="1">
        <f t="array" ref="BG229">IF(AV74="no inundation",0,_xlfn.XLOOKUP(AV74,Depths,_xlfn.XLOOKUP($G74,Structures,StructureDamages),,-1)+(AV74-MAX(IF(Depths&lt;AV74,Depths)))*(_xlfn.XLOOKUP(AV74,Depths,_xlfn.XLOOKUP($G74,Structures,StructureDamages),,1)-_xlfn.XLOOKUP(AV74,Depths,_xlfn.XLOOKUP($G74,Structures,StructureDamages),,-1))/(MIN(IF(Depths&gt;AV74,Depths))-MAX(IF(Depths&lt;AV74,Depths))))</f>
        <v>#N/A</v>
      </c>
      <c r="BH229" s="87" t="e" cm="1">
        <f t="array" ref="BH229">IF(AW74="no inundation",0,_xlfn.XLOOKUP(AW74,Depths,_xlfn.XLOOKUP($G74,Structures,StructureDamages),,-1)+(AW74-MAX(IF(Depths&lt;AW74,Depths)))*(_xlfn.XLOOKUP(AW74,Depths,_xlfn.XLOOKUP($G74,Structures,StructureDamages),,1)-_xlfn.XLOOKUP(AW74,Depths,_xlfn.XLOOKUP($G74,Structures,StructureDamages),,-1))/(MIN(IF(Depths&gt;AW74,Depths))-MAX(IF(Depths&lt;AW74,Depths))))</f>
        <v>#N/A</v>
      </c>
      <c r="BI229" s="87" t="e" cm="1">
        <f t="array" ref="BI229">IF(AX74="no inundation",0,_xlfn.XLOOKUP(AX74,Depths,_xlfn.XLOOKUP($G74,Structures,StructureDamages),,-1)+(AX74-MAX(IF(Depths&lt;AX74,Depths)))*(_xlfn.XLOOKUP(AX74,Depths,_xlfn.XLOOKUP($G74,Structures,StructureDamages),,1)-_xlfn.XLOOKUP(AX74,Depths,_xlfn.XLOOKUP($G74,Structures,StructureDamages),,-1))/(MIN(IF(Depths&gt;AX74,Depths))-MAX(IF(Depths&lt;AX74,Depths))))</f>
        <v>#N/A</v>
      </c>
      <c r="BJ229" s="87" t="e" cm="1">
        <f t="array" ref="BJ229">IF(AY74="no inundation",0,_xlfn.XLOOKUP(AY74,Depths,_xlfn.XLOOKUP($G74,Structures,StructureDamages),,-1)+(AY74-MAX(IF(Depths&lt;AY74,Depths)))*(_xlfn.XLOOKUP(AY74,Depths,_xlfn.XLOOKUP($G74,Structures,StructureDamages),,1)-_xlfn.XLOOKUP(AY74,Depths,_xlfn.XLOOKUP($G74,Structures,StructureDamages),,-1))/(MIN(IF(Depths&gt;AY74,Depths))-MAX(IF(Depths&lt;AY74,Depths))))</f>
        <v>#N/A</v>
      </c>
      <c r="BK229" s="87" t="e" cm="1">
        <f t="array" ref="BK229">IF(AZ74="no inundation",0,_xlfn.XLOOKUP(AZ74,Depths,_xlfn.XLOOKUP($G74,Structures,StructureDamages),,-1)+(AZ74-MAX(IF(Depths&lt;AZ74,Depths)))*(_xlfn.XLOOKUP(AZ74,Depths,_xlfn.XLOOKUP($G74,Structures,StructureDamages),,1)-_xlfn.XLOOKUP(AZ74,Depths,_xlfn.XLOOKUP($G74,Structures,StructureDamages),,-1))/(MIN(IF(Depths&gt;AZ74,Depths))-MAX(IF(Depths&lt;AZ74,Depths))))</f>
        <v>#N/A</v>
      </c>
      <c r="BL229" s="87" t="e" cm="1">
        <f t="array" ref="BL229">IF(BA74="no inundation",0,_xlfn.XLOOKUP(BA74,Depths,_xlfn.XLOOKUP($G74,Structures,StructureDamages),,-1)+(BA74-MAX(IF(Depths&lt;BA74,Depths)))*(_xlfn.XLOOKUP(BA74,Depths,_xlfn.XLOOKUP($G74,Structures,StructureDamages),,1)-_xlfn.XLOOKUP(BA74,Depths,_xlfn.XLOOKUP($G74,Structures,StructureDamages),,-1))/(MIN(IF(Depths&gt;BA74,Depths))-MAX(IF(Depths&lt;BA74,Depths))))</f>
        <v>#N/A</v>
      </c>
      <c r="BM229" s="87" t="e" cm="1">
        <f t="array" ref="BM229">IF(BB74="no inundation",0,_xlfn.XLOOKUP(BB74,Depths,_xlfn.XLOOKUP($G74,Structures,StructureDamages),,-1)+(BB74-MAX(IF(Depths&lt;BB74,Depths)))*(_xlfn.XLOOKUP(BB74,Depths,_xlfn.XLOOKUP($G74,Structures,StructureDamages),,1)-_xlfn.XLOOKUP(BB74,Depths,_xlfn.XLOOKUP($G74,Structures,StructureDamages),,-1))/(MIN(IF(Depths&gt;BB74,Depths))-MAX(IF(Depths&lt;BB74,Depths))))</f>
        <v>#N/A</v>
      </c>
      <c r="BN229" s="157" t="e" cm="1">
        <f t="array" ref="BN229">IF(BC74="no inundation",0,_xlfn.XLOOKUP(BC74,Depths,_xlfn.XLOOKUP($G74,Structures,StructureDamages),,-1)+(BC74-MAX(IF(Depths&lt;BC74,Depths)))*(_xlfn.XLOOKUP(BC74,Depths,_xlfn.XLOOKUP($G74,Structures,StructureDamages),,1)-_xlfn.XLOOKUP(BC74,Depths,_xlfn.XLOOKUP($G74,Structures,StructureDamages),,-1))/(MIN(IF(Depths&gt;BC74,Depths))-MAX(IF(Depths&lt;BC74,Depths))))</f>
        <v>#N/A</v>
      </c>
      <c r="BO229" s="167"/>
      <c r="BP229" s="166" t="e" cm="1">
        <f t="array" ref="BP229">IF(AT74="no inundation",0,_xlfn.XLOOKUP(AT74,Depths,_xlfn.XLOOKUP($G74,Structures,ContentDamages),,-1)+(AT74-MAX(IF(Depths&lt;AT74,Depths)))*(_xlfn.XLOOKUP(AT74,Depths,_xlfn.XLOOKUP($G74,Structures,ContentDamages),,1)-_xlfn.XLOOKUP(AT74,Depths,_xlfn.XLOOKUP($G74,Structures,ContentDamages),,-1))/(MIN(IF(Depths&gt;AT74,Depths))-MAX(IF(Depths&lt;AT74,Depths))))</f>
        <v>#N/A</v>
      </c>
      <c r="BQ229" s="87" t="e" cm="1">
        <f t="array" ref="BQ229">IF(AU74="no inundation",0,_xlfn.XLOOKUP(AU74,Depths,_xlfn.XLOOKUP($G74,Structures,ContentDamages),,-1)+(AU74-MAX(IF(Depths&lt;AU74,Depths)))*(_xlfn.XLOOKUP(AU74,Depths,_xlfn.XLOOKUP($G74,Structures,ContentDamages),,1)-_xlfn.XLOOKUP(AU74,Depths,_xlfn.XLOOKUP($G74,Structures,ContentDamages),,-1))/(MIN(IF(Depths&gt;AU74,Depths))-MAX(IF(Depths&lt;AU74,Depths))))</f>
        <v>#N/A</v>
      </c>
      <c r="BR229" s="87" t="e" cm="1">
        <f t="array" ref="BR229">IF(AV74="no inundation",0,_xlfn.XLOOKUP(AV74,Depths,_xlfn.XLOOKUP($G74,Structures,ContentDamages),,-1)+(AV74-MAX(IF(Depths&lt;AV74,Depths)))*(_xlfn.XLOOKUP(AV74,Depths,_xlfn.XLOOKUP($G74,Structures,ContentDamages),,1)-_xlfn.XLOOKUP(AV74,Depths,_xlfn.XLOOKUP($G74,Structures,ContentDamages),,-1))/(MIN(IF(Depths&gt;AV74,Depths))-MAX(IF(Depths&lt;AV74,Depths))))</f>
        <v>#N/A</v>
      </c>
      <c r="BS229" s="87" t="e" cm="1">
        <f t="array" ref="BS229">IF(AW74="no inundation",0,_xlfn.XLOOKUP(AW74,Depths,_xlfn.XLOOKUP($G74,Structures,ContentDamages),,-1)+(AW74-MAX(IF(Depths&lt;AW74,Depths)))*(_xlfn.XLOOKUP(AW74,Depths,_xlfn.XLOOKUP($G74,Structures,ContentDamages),,1)-_xlfn.XLOOKUP(AW74,Depths,_xlfn.XLOOKUP($G74,Structures,ContentDamages),,-1))/(MIN(IF(Depths&gt;AW74,Depths))-MAX(IF(Depths&lt;AW74,Depths))))</f>
        <v>#N/A</v>
      </c>
      <c r="BT229" s="87" t="e" cm="1">
        <f t="array" ref="BT229">IF(AX74="no inundation",0,_xlfn.XLOOKUP(AX74,Depths,_xlfn.XLOOKUP($G74,Structures,ContentDamages),,-1)+(AX74-MAX(IF(Depths&lt;AX74,Depths)))*(_xlfn.XLOOKUP(AX74,Depths,_xlfn.XLOOKUP($G74,Structures,ContentDamages),,1)-_xlfn.XLOOKUP(AX74,Depths,_xlfn.XLOOKUP($G74,Structures,ContentDamages),,-1))/(MIN(IF(Depths&gt;AX74,Depths))-MAX(IF(Depths&lt;AX74,Depths))))</f>
        <v>#N/A</v>
      </c>
      <c r="BU229" s="87" t="e" cm="1">
        <f t="array" ref="BU229">IF(AY74="no inundation",0,_xlfn.XLOOKUP(AY74,Depths,_xlfn.XLOOKUP($G74,Structures,ContentDamages),,-1)+(AY74-MAX(IF(Depths&lt;AY74,Depths)))*(_xlfn.XLOOKUP(AY74,Depths,_xlfn.XLOOKUP($G74,Structures,ContentDamages),,1)-_xlfn.XLOOKUP(AY74,Depths,_xlfn.XLOOKUP($G74,Structures,ContentDamages),,-1))/(MIN(IF(Depths&gt;AY74,Depths))-MAX(IF(Depths&lt;AY74,Depths))))</f>
        <v>#N/A</v>
      </c>
      <c r="BV229" s="87" t="e" cm="1">
        <f t="array" ref="BV229">IF(AZ74="no inundation",0,_xlfn.XLOOKUP(AZ74,Depths,_xlfn.XLOOKUP($G74,Structures,ContentDamages),,-1)+(AZ74-MAX(IF(Depths&lt;AZ74,Depths)))*(_xlfn.XLOOKUP(AZ74,Depths,_xlfn.XLOOKUP($G74,Structures,ContentDamages),,1)-_xlfn.XLOOKUP(AZ74,Depths,_xlfn.XLOOKUP($G74,Structures,ContentDamages),,-1))/(MIN(IF(Depths&gt;AZ74,Depths))-MAX(IF(Depths&lt;AZ74,Depths))))</f>
        <v>#N/A</v>
      </c>
      <c r="BW229" s="87" t="e" cm="1">
        <f t="array" ref="BW229">IF(BA74="no inundation",0,_xlfn.XLOOKUP(BA74,Depths,_xlfn.XLOOKUP($G74,Structures,ContentDamages),,-1)+(BA74-MAX(IF(Depths&lt;BA74,Depths)))*(_xlfn.XLOOKUP(BA74,Depths,_xlfn.XLOOKUP($G74,Structures,ContentDamages),,1)-_xlfn.XLOOKUP(BA74,Depths,_xlfn.XLOOKUP($G74,Structures,ContentDamages),,-1))/(MIN(IF(Depths&gt;BA74,Depths))-MAX(IF(Depths&lt;BA74,Depths))))</f>
        <v>#N/A</v>
      </c>
      <c r="BX229" s="87" t="e" cm="1">
        <f t="array" ref="BX229">IF(BB74="no inundation",0,_xlfn.XLOOKUP(BB74,Depths,_xlfn.XLOOKUP($G74,Structures,ContentDamages),,-1)+(BB74-MAX(IF(Depths&lt;BB74,Depths)))*(_xlfn.XLOOKUP(BB74,Depths,_xlfn.XLOOKUP($G74,Structures,ContentDamages),,1)-_xlfn.XLOOKUP(BB74,Depths,_xlfn.XLOOKUP($G74,Structures,ContentDamages),,-1))/(MIN(IF(Depths&gt;BB74,Depths))-MAX(IF(Depths&lt;BB74,Depths))))</f>
        <v>#N/A</v>
      </c>
      <c r="BY229" s="157" t="e" cm="1">
        <f t="array" ref="BY229">IF(BC74="no inundation",0,_xlfn.XLOOKUP(BC74,Depths,_xlfn.XLOOKUP($G74,Structures,ContentDamages),,-1)+(BC74-MAX(IF(Depths&lt;BC74,Depths)))*(_xlfn.XLOOKUP(BC74,Depths,_xlfn.XLOOKUP($G74,Structures,ContentDamages),,1)-_xlfn.XLOOKUP(BC74,Depths,_xlfn.XLOOKUP($G74,Structures,ContentDamages),,-1))/(MIN(IF(Depths&gt;BC74,Depths))-MAX(IF(Depths&lt;BC74,Depths))))</f>
        <v>#N/A</v>
      </c>
    </row>
    <row r="230" spans="21:77" x14ac:dyDescent="0.35">
      <c r="U230" s="2"/>
      <c r="W230" s="144"/>
      <c r="AI230" s="2"/>
      <c r="AJ230" s="2"/>
      <c r="AK230" s="2"/>
      <c r="AL230" s="2"/>
      <c r="AM230" s="2"/>
      <c r="AN230" s="2"/>
      <c r="AO230" s="2"/>
      <c r="AP230" s="2"/>
      <c r="AQ230" s="2"/>
      <c r="AR230" s="2"/>
      <c r="AS230" s="2"/>
      <c r="BC230" s="166" t="str">
        <f t="shared" si="197"/>
        <v>None</v>
      </c>
      <c r="BD230" s="157"/>
      <c r="BE230" s="166" t="e" cm="1">
        <f t="array" ref="BE230">IF(AT75="no inundation",0,_xlfn.XLOOKUP(AT75,Depths,_xlfn.XLOOKUP($G75,Structures,StructureDamages),,-1)+(AT75-MAX(IF(Depths&lt;AT75,Depths)))*(_xlfn.XLOOKUP(AT75,Depths,_xlfn.XLOOKUP($G75,Structures,StructureDamages),,1)-_xlfn.XLOOKUP(AT75,Depths,_xlfn.XLOOKUP($G75,Structures,StructureDamages),,-1))/(MIN(IF(Depths&gt;AT75,Depths))-MAX(IF(Depths&lt;AT75,Depths))))</f>
        <v>#N/A</v>
      </c>
      <c r="BF230" s="87" t="e" cm="1">
        <f t="array" ref="BF230">IF(AU75="no inundation",0,_xlfn.XLOOKUP(AU75,Depths,_xlfn.XLOOKUP($G75,Structures,StructureDamages),,-1)+(AU75-MAX(IF(Depths&lt;AU75,Depths)))*(_xlfn.XLOOKUP(AU75,Depths,_xlfn.XLOOKUP($G75,Structures,StructureDamages),,1)-_xlfn.XLOOKUP(AU75,Depths,_xlfn.XLOOKUP($G75,Structures,StructureDamages),,-1))/(MIN(IF(Depths&gt;AU75,Depths))-MAX(IF(Depths&lt;AU75,Depths))))</f>
        <v>#N/A</v>
      </c>
      <c r="BG230" s="87" t="e" cm="1">
        <f t="array" ref="BG230">IF(AV75="no inundation",0,_xlfn.XLOOKUP(AV75,Depths,_xlfn.XLOOKUP($G75,Structures,StructureDamages),,-1)+(AV75-MAX(IF(Depths&lt;AV75,Depths)))*(_xlfn.XLOOKUP(AV75,Depths,_xlfn.XLOOKUP($G75,Structures,StructureDamages),,1)-_xlfn.XLOOKUP(AV75,Depths,_xlfn.XLOOKUP($G75,Structures,StructureDamages),,-1))/(MIN(IF(Depths&gt;AV75,Depths))-MAX(IF(Depths&lt;AV75,Depths))))</f>
        <v>#N/A</v>
      </c>
      <c r="BH230" s="87" t="e" cm="1">
        <f t="array" ref="BH230">IF(AW75="no inundation",0,_xlfn.XLOOKUP(AW75,Depths,_xlfn.XLOOKUP($G75,Structures,StructureDamages),,-1)+(AW75-MAX(IF(Depths&lt;AW75,Depths)))*(_xlfn.XLOOKUP(AW75,Depths,_xlfn.XLOOKUP($G75,Structures,StructureDamages),,1)-_xlfn.XLOOKUP(AW75,Depths,_xlfn.XLOOKUP($G75,Structures,StructureDamages),,-1))/(MIN(IF(Depths&gt;AW75,Depths))-MAX(IF(Depths&lt;AW75,Depths))))</f>
        <v>#N/A</v>
      </c>
      <c r="BI230" s="87" t="e" cm="1">
        <f t="array" ref="BI230">IF(AX75="no inundation",0,_xlfn.XLOOKUP(AX75,Depths,_xlfn.XLOOKUP($G75,Structures,StructureDamages),,-1)+(AX75-MAX(IF(Depths&lt;AX75,Depths)))*(_xlfn.XLOOKUP(AX75,Depths,_xlfn.XLOOKUP($G75,Structures,StructureDamages),,1)-_xlfn.XLOOKUP(AX75,Depths,_xlfn.XLOOKUP($G75,Structures,StructureDamages),,-1))/(MIN(IF(Depths&gt;AX75,Depths))-MAX(IF(Depths&lt;AX75,Depths))))</f>
        <v>#N/A</v>
      </c>
      <c r="BJ230" s="87" t="e" cm="1">
        <f t="array" ref="BJ230">IF(AY75="no inundation",0,_xlfn.XLOOKUP(AY75,Depths,_xlfn.XLOOKUP($G75,Structures,StructureDamages),,-1)+(AY75-MAX(IF(Depths&lt;AY75,Depths)))*(_xlfn.XLOOKUP(AY75,Depths,_xlfn.XLOOKUP($G75,Structures,StructureDamages),,1)-_xlfn.XLOOKUP(AY75,Depths,_xlfn.XLOOKUP($G75,Structures,StructureDamages),,-1))/(MIN(IF(Depths&gt;AY75,Depths))-MAX(IF(Depths&lt;AY75,Depths))))</f>
        <v>#N/A</v>
      </c>
      <c r="BK230" s="87" t="e" cm="1">
        <f t="array" ref="BK230">IF(AZ75="no inundation",0,_xlfn.XLOOKUP(AZ75,Depths,_xlfn.XLOOKUP($G75,Structures,StructureDamages),,-1)+(AZ75-MAX(IF(Depths&lt;AZ75,Depths)))*(_xlfn.XLOOKUP(AZ75,Depths,_xlfn.XLOOKUP($G75,Structures,StructureDamages),,1)-_xlfn.XLOOKUP(AZ75,Depths,_xlfn.XLOOKUP($G75,Structures,StructureDamages),,-1))/(MIN(IF(Depths&gt;AZ75,Depths))-MAX(IF(Depths&lt;AZ75,Depths))))</f>
        <v>#N/A</v>
      </c>
      <c r="BL230" s="87" t="e" cm="1">
        <f t="array" ref="BL230">IF(BA75="no inundation",0,_xlfn.XLOOKUP(BA75,Depths,_xlfn.XLOOKUP($G75,Structures,StructureDamages),,-1)+(BA75-MAX(IF(Depths&lt;BA75,Depths)))*(_xlfn.XLOOKUP(BA75,Depths,_xlfn.XLOOKUP($G75,Structures,StructureDamages),,1)-_xlfn.XLOOKUP(BA75,Depths,_xlfn.XLOOKUP($G75,Structures,StructureDamages),,-1))/(MIN(IF(Depths&gt;BA75,Depths))-MAX(IF(Depths&lt;BA75,Depths))))</f>
        <v>#N/A</v>
      </c>
      <c r="BM230" s="87" t="e" cm="1">
        <f t="array" ref="BM230">IF(BB75="no inundation",0,_xlfn.XLOOKUP(BB75,Depths,_xlfn.XLOOKUP($G75,Structures,StructureDamages),,-1)+(BB75-MAX(IF(Depths&lt;BB75,Depths)))*(_xlfn.XLOOKUP(BB75,Depths,_xlfn.XLOOKUP($G75,Structures,StructureDamages),,1)-_xlfn.XLOOKUP(BB75,Depths,_xlfn.XLOOKUP($G75,Structures,StructureDamages),,-1))/(MIN(IF(Depths&gt;BB75,Depths))-MAX(IF(Depths&lt;BB75,Depths))))</f>
        <v>#N/A</v>
      </c>
      <c r="BN230" s="157" t="e" cm="1">
        <f t="array" ref="BN230">IF(BC75="no inundation",0,_xlfn.XLOOKUP(BC75,Depths,_xlfn.XLOOKUP($G75,Structures,StructureDamages),,-1)+(BC75-MAX(IF(Depths&lt;BC75,Depths)))*(_xlfn.XLOOKUP(BC75,Depths,_xlfn.XLOOKUP($G75,Structures,StructureDamages),,1)-_xlfn.XLOOKUP(BC75,Depths,_xlfn.XLOOKUP($G75,Structures,StructureDamages),,-1))/(MIN(IF(Depths&gt;BC75,Depths))-MAX(IF(Depths&lt;BC75,Depths))))</f>
        <v>#N/A</v>
      </c>
      <c r="BO230" s="167"/>
      <c r="BP230" s="166" t="e" cm="1">
        <f t="array" ref="BP230">IF(AT75="no inundation",0,_xlfn.XLOOKUP(AT75,Depths,_xlfn.XLOOKUP($G75,Structures,ContentDamages),,-1)+(AT75-MAX(IF(Depths&lt;AT75,Depths)))*(_xlfn.XLOOKUP(AT75,Depths,_xlfn.XLOOKUP($G75,Structures,ContentDamages),,1)-_xlfn.XLOOKUP(AT75,Depths,_xlfn.XLOOKUP($G75,Structures,ContentDamages),,-1))/(MIN(IF(Depths&gt;AT75,Depths))-MAX(IF(Depths&lt;AT75,Depths))))</f>
        <v>#N/A</v>
      </c>
      <c r="BQ230" s="87" t="e" cm="1">
        <f t="array" ref="BQ230">IF(AU75="no inundation",0,_xlfn.XLOOKUP(AU75,Depths,_xlfn.XLOOKUP($G75,Structures,ContentDamages),,-1)+(AU75-MAX(IF(Depths&lt;AU75,Depths)))*(_xlfn.XLOOKUP(AU75,Depths,_xlfn.XLOOKUP($G75,Structures,ContentDamages),,1)-_xlfn.XLOOKUP(AU75,Depths,_xlfn.XLOOKUP($G75,Structures,ContentDamages),,-1))/(MIN(IF(Depths&gt;AU75,Depths))-MAX(IF(Depths&lt;AU75,Depths))))</f>
        <v>#N/A</v>
      </c>
      <c r="BR230" s="87" t="e" cm="1">
        <f t="array" ref="BR230">IF(AV75="no inundation",0,_xlfn.XLOOKUP(AV75,Depths,_xlfn.XLOOKUP($G75,Structures,ContentDamages),,-1)+(AV75-MAX(IF(Depths&lt;AV75,Depths)))*(_xlfn.XLOOKUP(AV75,Depths,_xlfn.XLOOKUP($G75,Structures,ContentDamages),,1)-_xlfn.XLOOKUP(AV75,Depths,_xlfn.XLOOKUP($G75,Structures,ContentDamages),,-1))/(MIN(IF(Depths&gt;AV75,Depths))-MAX(IF(Depths&lt;AV75,Depths))))</f>
        <v>#N/A</v>
      </c>
      <c r="BS230" s="87" t="e" cm="1">
        <f t="array" ref="BS230">IF(AW75="no inundation",0,_xlfn.XLOOKUP(AW75,Depths,_xlfn.XLOOKUP($G75,Structures,ContentDamages),,-1)+(AW75-MAX(IF(Depths&lt;AW75,Depths)))*(_xlfn.XLOOKUP(AW75,Depths,_xlfn.XLOOKUP($G75,Structures,ContentDamages),,1)-_xlfn.XLOOKUP(AW75,Depths,_xlfn.XLOOKUP($G75,Structures,ContentDamages),,-1))/(MIN(IF(Depths&gt;AW75,Depths))-MAX(IF(Depths&lt;AW75,Depths))))</f>
        <v>#N/A</v>
      </c>
      <c r="BT230" s="87" t="e" cm="1">
        <f t="array" ref="BT230">IF(AX75="no inundation",0,_xlfn.XLOOKUP(AX75,Depths,_xlfn.XLOOKUP($G75,Structures,ContentDamages),,-1)+(AX75-MAX(IF(Depths&lt;AX75,Depths)))*(_xlfn.XLOOKUP(AX75,Depths,_xlfn.XLOOKUP($G75,Structures,ContentDamages),,1)-_xlfn.XLOOKUP(AX75,Depths,_xlfn.XLOOKUP($G75,Structures,ContentDamages),,-1))/(MIN(IF(Depths&gt;AX75,Depths))-MAX(IF(Depths&lt;AX75,Depths))))</f>
        <v>#N/A</v>
      </c>
      <c r="BU230" s="87" t="e" cm="1">
        <f t="array" ref="BU230">IF(AY75="no inundation",0,_xlfn.XLOOKUP(AY75,Depths,_xlfn.XLOOKUP($G75,Structures,ContentDamages),,-1)+(AY75-MAX(IF(Depths&lt;AY75,Depths)))*(_xlfn.XLOOKUP(AY75,Depths,_xlfn.XLOOKUP($G75,Structures,ContentDamages),,1)-_xlfn.XLOOKUP(AY75,Depths,_xlfn.XLOOKUP($G75,Structures,ContentDamages),,-1))/(MIN(IF(Depths&gt;AY75,Depths))-MAX(IF(Depths&lt;AY75,Depths))))</f>
        <v>#N/A</v>
      </c>
      <c r="BV230" s="87" t="e" cm="1">
        <f t="array" ref="BV230">IF(AZ75="no inundation",0,_xlfn.XLOOKUP(AZ75,Depths,_xlfn.XLOOKUP($G75,Structures,ContentDamages),,-1)+(AZ75-MAX(IF(Depths&lt;AZ75,Depths)))*(_xlfn.XLOOKUP(AZ75,Depths,_xlfn.XLOOKUP($G75,Structures,ContentDamages),,1)-_xlfn.XLOOKUP(AZ75,Depths,_xlfn.XLOOKUP($G75,Structures,ContentDamages),,-1))/(MIN(IF(Depths&gt;AZ75,Depths))-MAX(IF(Depths&lt;AZ75,Depths))))</f>
        <v>#N/A</v>
      </c>
      <c r="BW230" s="87" t="e" cm="1">
        <f t="array" ref="BW230">IF(BA75="no inundation",0,_xlfn.XLOOKUP(BA75,Depths,_xlfn.XLOOKUP($G75,Structures,ContentDamages),,-1)+(BA75-MAX(IF(Depths&lt;BA75,Depths)))*(_xlfn.XLOOKUP(BA75,Depths,_xlfn.XLOOKUP($G75,Structures,ContentDamages),,1)-_xlfn.XLOOKUP(BA75,Depths,_xlfn.XLOOKUP($G75,Structures,ContentDamages),,-1))/(MIN(IF(Depths&gt;BA75,Depths))-MAX(IF(Depths&lt;BA75,Depths))))</f>
        <v>#N/A</v>
      </c>
      <c r="BX230" s="87" t="e" cm="1">
        <f t="array" ref="BX230">IF(BB75="no inundation",0,_xlfn.XLOOKUP(BB75,Depths,_xlfn.XLOOKUP($G75,Structures,ContentDamages),,-1)+(BB75-MAX(IF(Depths&lt;BB75,Depths)))*(_xlfn.XLOOKUP(BB75,Depths,_xlfn.XLOOKUP($G75,Structures,ContentDamages),,1)-_xlfn.XLOOKUP(BB75,Depths,_xlfn.XLOOKUP($G75,Structures,ContentDamages),,-1))/(MIN(IF(Depths&gt;BB75,Depths))-MAX(IF(Depths&lt;BB75,Depths))))</f>
        <v>#N/A</v>
      </c>
      <c r="BY230" s="157" t="e" cm="1">
        <f t="array" ref="BY230">IF(BC75="no inundation",0,_xlfn.XLOOKUP(BC75,Depths,_xlfn.XLOOKUP($G75,Structures,ContentDamages),,-1)+(BC75-MAX(IF(Depths&lt;BC75,Depths)))*(_xlfn.XLOOKUP(BC75,Depths,_xlfn.XLOOKUP($G75,Structures,ContentDamages),,1)-_xlfn.XLOOKUP(BC75,Depths,_xlfn.XLOOKUP($G75,Structures,ContentDamages),,-1))/(MIN(IF(Depths&gt;BC75,Depths))-MAX(IF(Depths&lt;BC75,Depths))))</f>
        <v>#N/A</v>
      </c>
    </row>
    <row r="231" spans="21:77" x14ac:dyDescent="0.35">
      <c r="U231" s="2"/>
      <c r="W231" s="144"/>
      <c r="AI231" s="2"/>
      <c r="AJ231" s="2"/>
      <c r="AK231" s="2"/>
      <c r="AL231" s="2"/>
      <c r="AM231" s="2"/>
      <c r="AN231" s="2"/>
      <c r="AO231" s="2"/>
      <c r="AP231" s="2"/>
      <c r="AQ231" s="2"/>
      <c r="AR231" s="2"/>
      <c r="AS231" s="2"/>
      <c r="BC231" s="166" t="str">
        <f t="shared" si="197"/>
        <v>None</v>
      </c>
      <c r="BD231" s="157"/>
      <c r="BE231" s="166" t="e" cm="1">
        <f t="array" ref="BE231">IF(AT76="no inundation",0,_xlfn.XLOOKUP(AT76,Depths,_xlfn.XLOOKUP($G76,Structures,StructureDamages),,-1)+(AT76-MAX(IF(Depths&lt;AT76,Depths)))*(_xlfn.XLOOKUP(AT76,Depths,_xlfn.XLOOKUP($G76,Structures,StructureDamages),,1)-_xlfn.XLOOKUP(AT76,Depths,_xlfn.XLOOKUP($G76,Structures,StructureDamages),,-1))/(MIN(IF(Depths&gt;AT76,Depths))-MAX(IF(Depths&lt;AT76,Depths))))</f>
        <v>#N/A</v>
      </c>
      <c r="BF231" s="87" t="e" cm="1">
        <f t="array" ref="BF231">IF(AU76="no inundation",0,_xlfn.XLOOKUP(AU76,Depths,_xlfn.XLOOKUP($G76,Structures,StructureDamages),,-1)+(AU76-MAX(IF(Depths&lt;AU76,Depths)))*(_xlfn.XLOOKUP(AU76,Depths,_xlfn.XLOOKUP($G76,Structures,StructureDamages),,1)-_xlfn.XLOOKUP(AU76,Depths,_xlfn.XLOOKUP($G76,Structures,StructureDamages),,-1))/(MIN(IF(Depths&gt;AU76,Depths))-MAX(IF(Depths&lt;AU76,Depths))))</f>
        <v>#N/A</v>
      </c>
      <c r="BG231" s="87" t="e" cm="1">
        <f t="array" ref="BG231">IF(AV76="no inundation",0,_xlfn.XLOOKUP(AV76,Depths,_xlfn.XLOOKUP($G76,Structures,StructureDamages),,-1)+(AV76-MAX(IF(Depths&lt;AV76,Depths)))*(_xlfn.XLOOKUP(AV76,Depths,_xlfn.XLOOKUP($G76,Structures,StructureDamages),,1)-_xlfn.XLOOKUP(AV76,Depths,_xlfn.XLOOKUP($G76,Structures,StructureDamages),,-1))/(MIN(IF(Depths&gt;AV76,Depths))-MAX(IF(Depths&lt;AV76,Depths))))</f>
        <v>#N/A</v>
      </c>
      <c r="BH231" s="87" t="e" cm="1">
        <f t="array" ref="BH231">IF(AW76="no inundation",0,_xlfn.XLOOKUP(AW76,Depths,_xlfn.XLOOKUP($G76,Structures,StructureDamages),,-1)+(AW76-MAX(IF(Depths&lt;AW76,Depths)))*(_xlfn.XLOOKUP(AW76,Depths,_xlfn.XLOOKUP($G76,Structures,StructureDamages),,1)-_xlfn.XLOOKUP(AW76,Depths,_xlfn.XLOOKUP($G76,Structures,StructureDamages),,-1))/(MIN(IF(Depths&gt;AW76,Depths))-MAX(IF(Depths&lt;AW76,Depths))))</f>
        <v>#N/A</v>
      </c>
      <c r="BI231" s="87" t="e" cm="1">
        <f t="array" ref="BI231">IF(AX76="no inundation",0,_xlfn.XLOOKUP(AX76,Depths,_xlfn.XLOOKUP($G76,Structures,StructureDamages),,-1)+(AX76-MAX(IF(Depths&lt;AX76,Depths)))*(_xlfn.XLOOKUP(AX76,Depths,_xlfn.XLOOKUP($G76,Structures,StructureDamages),,1)-_xlfn.XLOOKUP(AX76,Depths,_xlfn.XLOOKUP($G76,Structures,StructureDamages),,-1))/(MIN(IF(Depths&gt;AX76,Depths))-MAX(IF(Depths&lt;AX76,Depths))))</f>
        <v>#N/A</v>
      </c>
      <c r="BJ231" s="87" t="e" cm="1">
        <f t="array" ref="BJ231">IF(AY76="no inundation",0,_xlfn.XLOOKUP(AY76,Depths,_xlfn.XLOOKUP($G76,Structures,StructureDamages),,-1)+(AY76-MAX(IF(Depths&lt;AY76,Depths)))*(_xlfn.XLOOKUP(AY76,Depths,_xlfn.XLOOKUP($G76,Structures,StructureDamages),,1)-_xlfn.XLOOKUP(AY76,Depths,_xlfn.XLOOKUP($G76,Structures,StructureDamages),,-1))/(MIN(IF(Depths&gt;AY76,Depths))-MAX(IF(Depths&lt;AY76,Depths))))</f>
        <v>#N/A</v>
      </c>
      <c r="BK231" s="87" t="e" cm="1">
        <f t="array" ref="BK231">IF(AZ76="no inundation",0,_xlfn.XLOOKUP(AZ76,Depths,_xlfn.XLOOKUP($G76,Structures,StructureDamages),,-1)+(AZ76-MAX(IF(Depths&lt;AZ76,Depths)))*(_xlfn.XLOOKUP(AZ76,Depths,_xlfn.XLOOKUP($G76,Structures,StructureDamages),,1)-_xlfn.XLOOKUP(AZ76,Depths,_xlfn.XLOOKUP($G76,Structures,StructureDamages),,-1))/(MIN(IF(Depths&gt;AZ76,Depths))-MAX(IF(Depths&lt;AZ76,Depths))))</f>
        <v>#N/A</v>
      </c>
      <c r="BL231" s="87" t="e" cm="1">
        <f t="array" ref="BL231">IF(BA76="no inundation",0,_xlfn.XLOOKUP(BA76,Depths,_xlfn.XLOOKUP($G76,Structures,StructureDamages),,-1)+(BA76-MAX(IF(Depths&lt;BA76,Depths)))*(_xlfn.XLOOKUP(BA76,Depths,_xlfn.XLOOKUP($G76,Structures,StructureDamages),,1)-_xlfn.XLOOKUP(BA76,Depths,_xlfn.XLOOKUP($G76,Structures,StructureDamages),,-1))/(MIN(IF(Depths&gt;BA76,Depths))-MAX(IF(Depths&lt;BA76,Depths))))</f>
        <v>#N/A</v>
      </c>
      <c r="BM231" s="87" t="e" cm="1">
        <f t="array" ref="BM231">IF(BB76="no inundation",0,_xlfn.XLOOKUP(BB76,Depths,_xlfn.XLOOKUP($G76,Structures,StructureDamages),,-1)+(BB76-MAX(IF(Depths&lt;BB76,Depths)))*(_xlfn.XLOOKUP(BB76,Depths,_xlfn.XLOOKUP($G76,Structures,StructureDamages),,1)-_xlfn.XLOOKUP(BB76,Depths,_xlfn.XLOOKUP($G76,Structures,StructureDamages),,-1))/(MIN(IF(Depths&gt;BB76,Depths))-MAX(IF(Depths&lt;BB76,Depths))))</f>
        <v>#N/A</v>
      </c>
      <c r="BN231" s="157" t="e" cm="1">
        <f t="array" ref="BN231">IF(BC76="no inundation",0,_xlfn.XLOOKUP(BC76,Depths,_xlfn.XLOOKUP($G76,Structures,StructureDamages),,-1)+(BC76-MAX(IF(Depths&lt;BC76,Depths)))*(_xlfn.XLOOKUP(BC76,Depths,_xlfn.XLOOKUP($G76,Structures,StructureDamages),,1)-_xlfn.XLOOKUP(BC76,Depths,_xlfn.XLOOKUP($G76,Structures,StructureDamages),,-1))/(MIN(IF(Depths&gt;BC76,Depths))-MAX(IF(Depths&lt;BC76,Depths))))</f>
        <v>#N/A</v>
      </c>
      <c r="BO231" s="167"/>
      <c r="BP231" s="166" t="e" cm="1">
        <f t="array" ref="BP231">IF(AT76="no inundation",0,_xlfn.XLOOKUP(AT76,Depths,_xlfn.XLOOKUP($G76,Structures,ContentDamages),,-1)+(AT76-MAX(IF(Depths&lt;AT76,Depths)))*(_xlfn.XLOOKUP(AT76,Depths,_xlfn.XLOOKUP($G76,Structures,ContentDamages),,1)-_xlfn.XLOOKUP(AT76,Depths,_xlfn.XLOOKUP($G76,Structures,ContentDamages),,-1))/(MIN(IF(Depths&gt;AT76,Depths))-MAX(IF(Depths&lt;AT76,Depths))))</f>
        <v>#N/A</v>
      </c>
      <c r="BQ231" s="87" t="e" cm="1">
        <f t="array" ref="BQ231">IF(AU76="no inundation",0,_xlfn.XLOOKUP(AU76,Depths,_xlfn.XLOOKUP($G76,Structures,ContentDamages),,-1)+(AU76-MAX(IF(Depths&lt;AU76,Depths)))*(_xlfn.XLOOKUP(AU76,Depths,_xlfn.XLOOKUP($G76,Structures,ContentDamages),,1)-_xlfn.XLOOKUP(AU76,Depths,_xlfn.XLOOKUP($G76,Structures,ContentDamages),,-1))/(MIN(IF(Depths&gt;AU76,Depths))-MAX(IF(Depths&lt;AU76,Depths))))</f>
        <v>#N/A</v>
      </c>
      <c r="BR231" s="87" t="e" cm="1">
        <f t="array" ref="BR231">IF(AV76="no inundation",0,_xlfn.XLOOKUP(AV76,Depths,_xlfn.XLOOKUP($G76,Structures,ContentDamages),,-1)+(AV76-MAX(IF(Depths&lt;AV76,Depths)))*(_xlfn.XLOOKUP(AV76,Depths,_xlfn.XLOOKUP($G76,Structures,ContentDamages),,1)-_xlfn.XLOOKUP(AV76,Depths,_xlfn.XLOOKUP($G76,Structures,ContentDamages),,-1))/(MIN(IF(Depths&gt;AV76,Depths))-MAX(IF(Depths&lt;AV76,Depths))))</f>
        <v>#N/A</v>
      </c>
      <c r="BS231" s="87" t="e" cm="1">
        <f t="array" ref="BS231">IF(AW76="no inundation",0,_xlfn.XLOOKUP(AW76,Depths,_xlfn.XLOOKUP($G76,Structures,ContentDamages),,-1)+(AW76-MAX(IF(Depths&lt;AW76,Depths)))*(_xlfn.XLOOKUP(AW76,Depths,_xlfn.XLOOKUP($G76,Structures,ContentDamages),,1)-_xlfn.XLOOKUP(AW76,Depths,_xlfn.XLOOKUP($G76,Structures,ContentDamages),,-1))/(MIN(IF(Depths&gt;AW76,Depths))-MAX(IF(Depths&lt;AW76,Depths))))</f>
        <v>#N/A</v>
      </c>
      <c r="BT231" s="87" t="e" cm="1">
        <f t="array" ref="BT231">IF(AX76="no inundation",0,_xlfn.XLOOKUP(AX76,Depths,_xlfn.XLOOKUP($G76,Structures,ContentDamages),,-1)+(AX76-MAX(IF(Depths&lt;AX76,Depths)))*(_xlfn.XLOOKUP(AX76,Depths,_xlfn.XLOOKUP($G76,Structures,ContentDamages),,1)-_xlfn.XLOOKUP(AX76,Depths,_xlfn.XLOOKUP($G76,Structures,ContentDamages),,-1))/(MIN(IF(Depths&gt;AX76,Depths))-MAX(IF(Depths&lt;AX76,Depths))))</f>
        <v>#N/A</v>
      </c>
      <c r="BU231" s="87" t="e" cm="1">
        <f t="array" ref="BU231">IF(AY76="no inundation",0,_xlfn.XLOOKUP(AY76,Depths,_xlfn.XLOOKUP($G76,Structures,ContentDamages),,-1)+(AY76-MAX(IF(Depths&lt;AY76,Depths)))*(_xlfn.XLOOKUP(AY76,Depths,_xlfn.XLOOKUP($G76,Structures,ContentDamages),,1)-_xlfn.XLOOKUP(AY76,Depths,_xlfn.XLOOKUP($G76,Structures,ContentDamages),,-1))/(MIN(IF(Depths&gt;AY76,Depths))-MAX(IF(Depths&lt;AY76,Depths))))</f>
        <v>#N/A</v>
      </c>
      <c r="BV231" s="87" t="e" cm="1">
        <f t="array" ref="BV231">IF(AZ76="no inundation",0,_xlfn.XLOOKUP(AZ76,Depths,_xlfn.XLOOKUP($G76,Structures,ContentDamages),,-1)+(AZ76-MAX(IF(Depths&lt;AZ76,Depths)))*(_xlfn.XLOOKUP(AZ76,Depths,_xlfn.XLOOKUP($G76,Structures,ContentDamages),,1)-_xlfn.XLOOKUP(AZ76,Depths,_xlfn.XLOOKUP($G76,Structures,ContentDamages),,-1))/(MIN(IF(Depths&gt;AZ76,Depths))-MAX(IF(Depths&lt;AZ76,Depths))))</f>
        <v>#N/A</v>
      </c>
      <c r="BW231" s="87" t="e" cm="1">
        <f t="array" ref="BW231">IF(BA76="no inundation",0,_xlfn.XLOOKUP(BA76,Depths,_xlfn.XLOOKUP($G76,Structures,ContentDamages),,-1)+(BA76-MAX(IF(Depths&lt;BA76,Depths)))*(_xlfn.XLOOKUP(BA76,Depths,_xlfn.XLOOKUP($G76,Structures,ContentDamages),,1)-_xlfn.XLOOKUP(BA76,Depths,_xlfn.XLOOKUP($G76,Structures,ContentDamages),,-1))/(MIN(IF(Depths&gt;BA76,Depths))-MAX(IF(Depths&lt;BA76,Depths))))</f>
        <v>#N/A</v>
      </c>
      <c r="BX231" s="87" t="e" cm="1">
        <f t="array" ref="BX231">IF(BB76="no inundation",0,_xlfn.XLOOKUP(BB76,Depths,_xlfn.XLOOKUP($G76,Structures,ContentDamages),,-1)+(BB76-MAX(IF(Depths&lt;BB76,Depths)))*(_xlfn.XLOOKUP(BB76,Depths,_xlfn.XLOOKUP($G76,Structures,ContentDamages),,1)-_xlfn.XLOOKUP(BB76,Depths,_xlfn.XLOOKUP($G76,Structures,ContentDamages),,-1))/(MIN(IF(Depths&gt;BB76,Depths))-MAX(IF(Depths&lt;BB76,Depths))))</f>
        <v>#N/A</v>
      </c>
      <c r="BY231" s="157" t="e" cm="1">
        <f t="array" ref="BY231">IF(BC76="no inundation",0,_xlfn.XLOOKUP(BC76,Depths,_xlfn.XLOOKUP($G76,Structures,ContentDamages),,-1)+(BC76-MAX(IF(Depths&lt;BC76,Depths)))*(_xlfn.XLOOKUP(BC76,Depths,_xlfn.XLOOKUP($G76,Structures,ContentDamages),,1)-_xlfn.XLOOKUP(BC76,Depths,_xlfn.XLOOKUP($G76,Structures,ContentDamages),,-1))/(MIN(IF(Depths&gt;BC76,Depths))-MAX(IF(Depths&lt;BC76,Depths))))</f>
        <v>#N/A</v>
      </c>
    </row>
    <row r="232" spans="21:77" x14ac:dyDescent="0.35">
      <c r="U232" s="2"/>
      <c r="W232" s="144"/>
      <c r="AI232" s="2"/>
      <c r="AJ232" s="2"/>
      <c r="AK232" s="2"/>
      <c r="AL232" s="2"/>
      <c r="AM232" s="2"/>
      <c r="AN232" s="2"/>
      <c r="AO232" s="2"/>
      <c r="AP232" s="2"/>
      <c r="AQ232" s="2"/>
      <c r="AR232" s="2"/>
      <c r="AS232" s="2"/>
      <c r="BC232" s="166" t="str">
        <f t="shared" si="197"/>
        <v>None</v>
      </c>
      <c r="BD232" s="157"/>
      <c r="BE232" s="166" t="e" cm="1">
        <f t="array" ref="BE232">IF(AT77="no inundation",0,_xlfn.XLOOKUP(AT77,Depths,_xlfn.XLOOKUP($G77,Structures,StructureDamages),,-1)+(AT77-MAX(IF(Depths&lt;AT77,Depths)))*(_xlfn.XLOOKUP(AT77,Depths,_xlfn.XLOOKUP($G77,Structures,StructureDamages),,1)-_xlfn.XLOOKUP(AT77,Depths,_xlfn.XLOOKUP($G77,Structures,StructureDamages),,-1))/(MIN(IF(Depths&gt;AT77,Depths))-MAX(IF(Depths&lt;AT77,Depths))))</f>
        <v>#N/A</v>
      </c>
      <c r="BF232" s="87" t="e" cm="1">
        <f t="array" ref="BF232">IF(AU77="no inundation",0,_xlfn.XLOOKUP(AU77,Depths,_xlfn.XLOOKUP($G77,Structures,StructureDamages),,-1)+(AU77-MAX(IF(Depths&lt;AU77,Depths)))*(_xlfn.XLOOKUP(AU77,Depths,_xlfn.XLOOKUP($G77,Structures,StructureDamages),,1)-_xlfn.XLOOKUP(AU77,Depths,_xlfn.XLOOKUP($G77,Structures,StructureDamages),,-1))/(MIN(IF(Depths&gt;AU77,Depths))-MAX(IF(Depths&lt;AU77,Depths))))</f>
        <v>#N/A</v>
      </c>
      <c r="BG232" s="87" t="e" cm="1">
        <f t="array" ref="BG232">IF(AV77="no inundation",0,_xlfn.XLOOKUP(AV77,Depths,_xlfn.XLOOKUP($G77,Structures,StructureDamages),,-1)+(AV77-MAX(IF(Depths&lt;AV77,Depths)))*(_xlfn.XLOOKUP(AV77,Depths,_xlfn.XLOOKUP($G77,Structures,StructureDamages),,1)-_xlfn.XLOOKUP(AV77,Depths,_xlfn.XLOOKUP($G77,Structures,StructureDamages),,-1))/(MIN(IF(Depths&gt;AV77,Depths))-MAX(IF(Depths&lt;AV77,Depths))))</f>
        <v>#N/A</v>
      </c>
      <c r="BH232" s="87" t="e" cm="1">
        <f t="array" ref="BH232">IF(AW77="no inundation",0,_xlfn.XLOOKUP(AW77,Depths,_xlfn.XLOOKUP($G77,Structures,StructureDamages),,-1)+(AW77-MAX(IF(Depths&lt;AW77,Depths)))*(_xlfn.XLOOKUP(AW77,Depths,_xlfn.XLOOKUP($G77,Structures,StructureDamages),,1)-_xlfn.XLOOKUP(AW77,Depths,_xlfn.XLOOKUP($G77,Structures,StructureDamages),,-1))/(MIN(IF(Depths&gt;AW77,Depths))-MAX(IF(Depths&lt;AW77,Depths))))</f>
        <v>#N/A</v>
      </c>
      <c r="BI232" s="87" t="e" cm="1">
        <f t="array" ref="BI232">IF(AX77="no inundation",0,_xlfn.XLOOKUP(AX77,Depths,_xlfn.XLOOKUP($G77,Structures,StructureDamages),,-1)+(AX77-MAX(IF(Depths&lt;AX77,Depths)))*(_xlfn.XLOOKUP(AX77,Depths,_xlfn.XLOOKUP($G77,Structures,StructureDamages),,1)-_xlfn.XLOOKUP(AX77,Depths,_xlfn.XLOOKUP($G77,Structures,StructureDamages),,-1))/(MIN(IF(Depths&gt;AX77,Depths))-MAX(IF(Depths&lt;AX77,Depths))))</f>
        <v>#N/A</v>
      </c>
      <c r="BJ232" s="87" t="e" cm="1">
        <f t="array" ref="BJ232">IF(AY77="no inundation",0,_xlfn.XLOOKUP(AY77,Depths,_xlfn.XLOOKUP($G77,Structures,StructureDamages),,-1)+(AY77-MAX(IF(Depths&lt;AY77,Depths)))*(_xlfn.XLOOKUP(AY77,Depths,_xlfn.XLOOKUP($G77,Structures,StructureDamages),,1)-_xlfn.XLOOKUP(AY77,Depths,_xlfn.XLOOKUP($G77,Structures,StructureDamages),,-1))/(MIN(IF(Depths&gt;AY77,Depths))-MAX(IF(Depths&lt;AY77,Depths))))</f>
        <v>#N/A</v>
      </c>
      <c r="BK232" s="87" t="e" cm="1">
        <f t="array" ref="BK232">IF(AZ77="no inundation",0,_xlfn.XLOOKUP(AZ77,Depths,_xlfn.XLOOKUP($G77,Structures,StructureDamages),,-1)+(AZ77-MAX(IF(Depths&lt;AZ77,Depths)))*(_xlfn.XLOOKUP(AZ77,Depths,_xlfn.XLOOKUP($G77,Structures,StructureDamages),,1)-_xlfn.XLOOKUP(AZ77,Depths,_xlfn.XLOOKUP($G77,Structures,StructureDamages),,-1))/(MIN(IF(Depths&gt;AZ77,Depths))-MAX(IF(Depths&lt;AZ77,Depths))))</f>
        <v>#N/A</v>
      </c>
      <c r="BL232" s="87" t="e" cm="1">
        <f t="array" ref="BL232">IF(BA77="no inundation",0,_xlfn.XLOOKUP(BA77,Depths,_xlfn.XLOOKUP($G77,Structures,StructureDamages),,-1)+(BA77-MAX(IF(Depths&lt;BA77,Depths)))*(_xlfn.XLOOKUP(BA77,Depths,_xlfn.XLOOKUP($G77,Structures,StructureDamages),,1)-_xlfn.XLOOKUP(BA77,Depths,_xlfn.XLOOKUP($G77,Structures,StructureDamages),,-1))/(MIN(IF(Depths&gt;BA77,Depths))-MAX(IF(Depths&lt;BA77,Depths))))</f>
        <v>#N/A</v>
      </c>
      <c r="BM232" s="87" t="e" cm="1">
        <f t="array" ref="BM232">IF(BB77="no inundation",0,_xlfn.XLOOKUP(BB77,Depths,_xlfn.XLOOKUP($G77,Structures,StructureDamages),,-1)+(BB77-MAX(IF(Depths&lt;BB77,Depths)))*(_xlfn.XLOOKUP(BB77,Depths,_xlfn.XLOOKUP($G77,Structures,StructureDamages),,1)-_xlfn.XLOOKUP(BB77,Depths,_xlfn.XLOOKUP($G77,Structures,StructureDamages),,-1))/(MIN(IF(Depths&gt;BB77,Depths))-MAX(IF(Depths&lt;BB77,Depths))))</f>
        <v>#N/A</v>
      </c>
      <c r="BN232" s="157" t="e" cm="1">
        <f t="array" ref="BN232">IF(BC77="no inundation",0,_xlfn.XLOOKUP(BC77,Depths,_xlfn.XLOOKUP($G77,Structures,StructureDamages),,-1)+(BC77-MAX(IF(Depths&lt;BC77,Depths)))*(_xlfn.XLOOKUP(BC77,Depths,_xlfn.XLOOKUP($G77,Structures,StructureDamages),,1)-_xlfn.XLOOKUP(BC77,Depths,_xlfn.XLOOKUP($G77,Structures,StructureDamages),,-1))/(MIN(IF(Depths&gt;BC77,Depths))-MAX(IF(Depths&lt;BC77,Depths))))</f>
        <v>#N/A</v>
      </c>
      <c r="BO232" s="167"/>
      <c r="BP232" s="166" t="e" cm="1">
        <f t="array" ref="BP232">IF(AT77="no inundation",0,_xlfn.XLOOKUP(AT77,Depths,_xlfn.XLOOKUP($G77,Structures,ContentDamages),,-1)+(AT77-MAX(IF(Depths&lt;AT77,Depths)))*(_xlfn.XLOOKUP(AT77,Depths,_xlfn.XLOOKUP($G77,Structures,ContentDamages),,1)-_xlfn.XLOOKUP(AT77,Depths,_xlfn.XLOOKUP($G77,Structures,ContentDamages),,-1))/(MIN(IF(Depths&gt;AT77,Depths))-MAX(IF(Depths&lt;AT77,Depths))))</f>
        <v>#N/A</v>
      </c>
      <c r="BQ232" s="87" t="e" cm="1">
        <f t="array" ref="BQ232">IF(AU77="no inundation",0,_xlfn.XLOOKUP(AU77,Depths,_xlfn.XLOOKUP($G77,Structures,ContentDamages),,-1)+(AU77-MAX(IF(Depths&lt;AU77,Depths)))*(_xlfn.XLOOKUP(AU77,Depths,_xlfn.XLOOKUP($G77,Structures,ContentDamages),,1)-_xlfn.XLOOKUP(AU77,Depths,_xlfn.XLOOKUP($G77,Structures,ContentDamages),,-1))/(MIN(IF(Depths&gt;AU77,Depths))-MAX(IF(Depths&lt;AU77,Depths))))</f>
        <v>#N/A</v>
      </c>
      <c r="BR232" s="87" t="e" cm="1">
        <f t="array" ref="BR232">IF(AV77="no inundation",0,_xlfn.XLOOKUP(AV77,Depths,_xlfn.XLOOKUP($G77,Structures,ContentDamages),,-1)+(AV77-MAX(IF(Depths&lt;AV77,Depths)))*(_xlfn.XLOOKUP(AV77,Depths,_xlfn.XLOOKUP($G77,Structures,ContentDamages),,1)-_xlfn.XLOOKUP(AV77,Depths,_xlfn.XLOOKUP($G77,Structures,ContentDamages),,-1))/(MIN(IF(Depths&gt;AV77,Depths))-MAX(IF(Depths&lt;AV77,Depths))))</f>
        <v>#N/A</v>
      </c>
      <c r="BS232" s="87" t="e" cm="1">
        <f t="array" ref="BS232">IF(AW77="no inundation",0,_xlfn.XLOOKUP(AW77,Depths,_xlfn.XLOOKUP($G77,Structures,ContentDamages),,-1)+(AW77-MAX(IF(Depths&lt;AW77,Depths)))*(_xlfn.XLOOKUP(AW77,Depths,_xlfn.XLOOKUP($G77,Structures,ContentDamages),,1)-_xlfn.XLOOKUP(AW77,Depths,_xlfn.XLOOKUP($G77,Structures,ContentDamages),,-1))/(MIN(IF(Depths&gt;AW77,Depths))-MAX(IF(Depths&lt;AW77,Depths))))</f>
        <v>#N/A</v>
      </c>
      <c r="BT232" s="87" t="e" cm="1">
        <f t="array" ref="BT232">IF(AX77="no inundation",0,_xlfn.XLOOKUP(AX77,Depths,_xlfn.XLOOKUP($G77,Structures,ContentDamages),,-1)+(AX77-MAX(IF(Depths&lt;AX77,Depths)))*(_xlfn.XLOOKUP(AX77,Depths,_xlfn.XLOOKUP($G77,Structures,ContentDamages),,1)-_xlfn.XLOOKUP(AX77,Depths,_xlfn.XLOOKUP($G77,Structures,ContentDamages),,-1))/(MIN(IF(Depths&gt;AX77,Depths))-MAX(IF(Depths&lt;AX77,Depths))))</f>
        <v>#N/A</v>
      </c>
      <c r="BU232" s="87" t="e" cm="1">
        <f t="array" ref="BU232">IF(AY77="no inundation",0,_xlfn.XLOOKUP(AY77,Depths,_xlfn.XLOOKUP($G77,Structures,ContentDamages),,-1)+(AY77-MAX(IF(Depths&lt;AY77,Depths)))*(_xlfn.XLOOKUP(AY77,Depths,_xlfn.XLOOKUP($G77,Structures,ContentDamages),,1)-_xlfn.XLOOKUP(AY77,Depths,_xlfn.XLOOKUP($G77,Structures,ContentDamages),,-1))/(MIN(IF(Depths&gt;AY77,Depths))-MAX(IF(Depths&lt;AY77,Depths))))</f>
        <v>#N/A</v>
      </c>
      <c r="BV232" s="87" t="e" cm="1">
        <f t="array" ref="BV232">IF(AZ77="no inundation",0,_xlfn.XLOOKUP(AZ77,Depths,_xlfn.XLOOKUP($G77,Structures,ContentDamages),,-1)+(AZ77-MAX(IF(Depths&lt;AZ77,Depths)))*(_xlfn.XLOOKUP(AZ77,Depths,_xlfn.XLOOKUP($G77,Structures,ContentDamages),,1)-_xlfn.XLOOKUP(AZ77,Depths,_xlfn.XLOOKUP($G77,Structures,ContentDamages),,-1))/(MIN(IF(Depths&gt;AZ77,Depths))-MAX(IF(Depths&lt;AZ77,Depths))))</f>
        <v>#N/A</v>
      </c>
      <c r="BW232" s="87" t="e" cm="1">
        <f t="array" ref="BW232">IF(BA77="no inundation",0,_xlfn.XLOOKUP(BA77,Depths,_xlfn.XLOOKUP($G77,Structures,ContentDamages),,-1)+(BA77-MAX(IF(Depths&lt;BA77,Depths)))*(_xlfn.XLOOKUP(BA77,Depths,_xlfn.XLOOKUP($G77,Structures,ContentDamages),,1)-_xlfn.XLOOKUP(BA77,Depths,_xlfn.XLOOKUP($G77,Structures,ContentDamages),,-1))/(MIN(IF(Depths&gt;BA77,Depths))-MAX(IF(Depths&lt;BA77,Depths))))</f>
        <v>#N/A</v>
      </c>
      <c r="BX232" s="87" t="e" cm="1">
        <f t="array" ref="BX232">IF(BB77="no inundation",0,_xlfn.XLOOKUP(BB77,Depths,_xlfn.XLOOKUP($G77,Structures,ContentDamages),,-1)+(BB77-MAX(IF(Depths&lt;BB77,Depths)))*(_xlfn.XLOOKUP(BB77,Depths,_xlfn.XLOOKUP($G77,Structures,ContentDamages),,1)-_xlfn.XLOOKUP(BB77,Depths,_xlfn.XLOOKUP($G77,Structures,ContentDamages),,-1))/(MIN(IF(Depths&gt;BB77,Depths))-MAX(IF(Depths&lt;BB77,Depths))))</f>
        <v>#N/A</v>
      </c>
      <c r="BY232" s="157" t="e" cm="1">
        <f t="array" ref="BY232">IF(BC77="no inundation",0,_xlfn.XLOOKUP(BC77,Depths,_xlfn.XLOOKUP($G77,Structures,ContentDamages),,-1)+(BC77-MAX(IF(Depths&lt;BC77,Depths)))*(_xlfn.XLOOKUP(BC77,Depths,_xlfn.XLOOKUP($G77,Structures,ContentDamages),,1)-_xlfn.XLOOKUP(BC77,Depths,_xlfn.XLOOKUP($G77,Structures,ContentDamages),,-1))/(MIN(IF(Depths&gt;BC77,Depths))-MAX(IF(Depths&lt;BC77,Depths))))</f>
        <v>#N/A</v>
      </c>
    </row>
    <row r="233" spans="21:77" x14ac:dyDescent="0.35">
      <c r="U233" s="2"/>
      <c r="W233" s="144"/>
      <c r="AI233" s="2"/>
      <c r="AJ233" s="2"/>
      <c r="AK233" s="2"/>
      <c r="AL233" s="2"/>
      <c r="AM233" s="2"/>
      <c r="AN233" s="2"/>
      <c r="AO233" s="2"/>
      <c r="AP233" s="2"/>
      <c r="AQ233" s="2"/>
      <c r="AR233" s="2"/>
      <c r="AS233" s="2"/>
      <c r="BC233" s="166" t="str">
        <f t="shared" si="197"/>
        <v>None</v>
      </c>
      <c r="BD233" s="157"/>
      <c r="BE233" s="166" t="e" cm="1">
        <f t="array" ref="BE233">IF(AT78="no inundation",0,_xlfn.XLOOKUP(AT78,Depths,_xlfn.XLOOKUP($G78,Structures,StructureDamages),,-1)+(AT78-MAX(IF(Depths&lt;AT78,Depths)))*(_xlfn.XLOOKUP(AT78,Depths,_xlfn.XLOOKUP($G78,Structures,StructureDamages),,1)-_xlfn.XLOOKUP(AT78,Depths,_xlfn.XLOOKUP($G78,Structures,StructureDamages),,-1))/(MIN(IF(Depths&gt;AT78,Depths))-MAX(IF(Depths&lt;AT78,Depths))))</f>
        <v>#N/A</v>
      </c>
      <c r="BF233" s="87" t="e" cm="1">
        <f t="array" ref="BF233">IF(AU78="no inundation",0,_xlfn.XLOOKUP(AU78,Depths,_xlfn.XLOOKUP($G78,Structures,StructureDamages),,-1)+(AU78-MAX(IF(Depths&lt;AU78,Depths)))*(_xlfn.XLOOKUP(AU78,Depths,_xlfn.XLOOKUP($G78,Structures,StructureDamages),,1)-_xlfn.XLOOKUP(AU78,Depths,_xlfn.XLOOKUP($G78,Structures,StructureDamages),,-1))/(MIN(IF(Depths&gt;AU78,Depths))-MAX(IF(Depths&lt;AU78,Depths))))</f>
        <v>#N/A</v>
      </c>
      <c r="BG233" s="87" t="e" cm="1">
        <f t="array" ref="BG233">IF(AV78="no inundation",0,_xlfn.XLOOKUP(AV78,Depths,_xlfn.XLOOKUP($G78,Structures,StructureDamages),,-1)+(AV78-MAX(IF(Depths&lt;AV78,Depths)))*(_xlfn.XLOOKUP(AV78,Depths,_xlfn.XLOOKUP($G78,Structures,StructureDamages),,1)-_xlfn.XLOOKUP(AV78,Depths,_xlfn.XLOOKUP($G78,Structures,StructureDamages),,-1))/(MIN(IF(Depths&gt;AV78,Depths))-MAX(IF(Depths&lt;AV78,Depths))))</f>
        <v>#N/A</v>
      </c>
      <c r="BH233" s="87" t="e" cm="1">
        <f t="array" ref="BH233">IF(AW78="no inundation",0,_xlfn.XLOOKUP(AW78,Depths,_xlfn.XLOOKUP($G78,Structures,StructureDamages),,-1)+(AW78-MAX(IF(Depths&lt;AW78,Depths)))*(_xlfn.XLOOKUP(AW78,Depths,_xlfn.XLOOKUP($G78,Structures,StructureDamages),,1)-_xlfn.XLOOKUP(AW78,Depths,_xlfn.XLOOKUP($G78,Structures,StructureDamages),,-1))/(MIN(IF(Depths&gt;AW78,Depths))-MAX(IF(Depths&lt;AW78,Depths))))</f>
        <v>#N/A</v>
      </c>
      <c r="BI233" s="87" t="e" cm="1">
        <f t="array" ref="BI233">IF(AX78="no inundation",0,_xlfn.XLOOKUP(AX78,Depths,_xlfn.XLOOKUP($G78,Structures,StructureDamages),,-1)+(AX78-MAX(IF(Depths&lt;AX78,Depths)))*(_xlfn.XLOOKUP(AX78,Depths,_xlfn.XLOOKUP($G78,Structures,StructureDamages),,1)-_xlfn.XLOOKUP(AX78,Depths,_xlfn.XLOOKUP($G78,Structures,StructureDamages),,-1))/(MIN(IF(Depths&gt;AX78,Depths))-MAX(IF(Depths&lt;AX78,Depths))))</f>
        <v>#N/A</v>
      </c>
      <c r="BJ233" s="87" t="e" cm="1">
        <f t="array" ref="BJ233">IF(AY78="no inundation",0,_xlfn.XLOOKUP(AY78,Depths,_xlfn.XLOOKUP($G78,Structures,StructureDamages),,-1)+(AY78-MAX(IF(Depths&lt;AY78,Depths)))*(_xlfn.XLOOKUP(AY78,Depths,_xlfn.XLOOKUP($G78,Structures,StructureDamages),,1)-_xlfn.XLOOKUP(AY78,Depths,_xlfn.XLOOKUP($G78,Structures,StructureDamages),,-1))/(MIN(IF(Depths&gt;AY78,Depths))-MAX(IF(Depths&lt;AY78,Depths))))</f>
        <v>#N/A</v>
      </c>
      <c r="BK233" s="87" t="e" cm="1">
        <f t="array" ref="BK233">IF(AZ78="no inundation",0,_xlfn.XLOOKUP(AZ78,Depths,_xlfn.XLOOKUP($G78,Structures,StructureDamages),,-1)+(AZ78-MAX(IF(Depths&lt;AZ78,Depths)))*(_xlfn.XLOOKUP(AZ78,Depths,_xlfn.XLOOKUP($G78,Structures,StructureDamages),,1)-_xlfn.XLOOKUP(AZ78,Depths,_xlfn.XLOOKUP($G78,Structures,StructureDamages),,-1))/(MIN(IF(Depths&gt;AZ78,Depths))-MAX(IF(Depths&lt;AZ78,Depths))))</f>
        <v>#N/A</v>
      </c>
      <c r="BL233" s="87" t="e" cm="1">
        <f t="array" ref="BL233">IF(BA78="no inundation",0,_xlfn.XLOOKUP(BA78,Depths,_xlfn.XLOOKUP($G78,Structures,StructureDamages),,-1)+(BA78-MAX(IF(Depths&lt;BA78,Depths)))*(_xlfn.XLOOKUP(BA78,Depths,_xlfn.XLOOKUP($G78,Structures,StructureDamages),,1)-_xlfn.XLOOKUP(BA78,Depths,_xlfn.XLOOKUP($G78,Structures,StructureDamages),,-1))/(MIN(IF(Depths&gt;BA78,Depths))-MAX(IF(Depths&lt;BA78,Depths))))</f>
        <v>#N/A</v>
      </c>
      <c r="BM233" s="87" t="e" cm="1">
        <f t="array" ref="BM233">IF(BB78="no inundation",0,_xlfn.XLOOKUP(BB78,Depths,_xlfn.XLOOKUP($G78,Structures,StructureDamages),,-1)+(BB78-MAX(IF(Depths&lt;BB78,Depths)))*(_xlfn.XLOOKUP(BB78,Depths,_xlfn.XLOOKUP($G78,Structures,StructureDamages),,1)-_xlfn.XLOOKUP(BB78,Depths,_xlfn.XLOOKUP($G78,Structures,StructureDamages),,-1))/(MIN(IF(Depths&gt;BB78,Depths))-MAX(IF(Depths&lt;BB78,Depths))))</f>
        <v>#N/A</v>
      </c>
      <c r="BN233" s="157" t="e" cm="1">
        <f t="array" ref="BN233">IF(BC78="no inundation",0,_xlfn.XLOOKUP(BC78,Depths,_xlfn.XLOOKUP($G78,Structures,StructureDamages),,-1)+(BC78-MAX(IF(Depths&lt;BC78,Depths)))*(_xlfn.XLOOKUP(BC78,Depths,_xlfn.XLOOKUP($G78,Structures,StructureDamages),,1)-_xlfn.XLOOKUP(BC78,Depths,_xlfn.XLOOKUP($G78,Structures,StructureDamages),,-1))/(MIN(IF(Depths&gt;BC78,Depths))-MAX(IF(Depths&lt;BC78,Depths))))</f>
        <v>#N/A</v>
      </c>
      <c r="BO233" s="167"/>
      <c r="BP233" s="166" t="e" cm="1">
        <f t="array" ref="BP233">IF(AT78="no inundation",0,_xlfn.XLOOKUP(AT78,Depths,_xlfn.XLOOKUP($G78,Structures,ContentDamages),,-1)+(AT78-MAX(IF(Depths&lt;AT78,Depths)))*(_xlfn.XLOOKUP(AT78,Depths,_xlfn.XLOOKUP($G78,Structures,ContentDamages),,1)-_xlfn.XLOOKUP(AT78,Depths,_xlfn.XLOOKUP($G78,Structures,ContentDamages),,-1))/(MIN(IF(Depths&gt;AT78,Depths))-MAX(IF(Depths&lt;AT78,Depths))))</f>
        <v>#N/A</v>
      </c>
      <c r="BQ233" s="87" t="e" cm="1">
        <f t="array" ref="BQ233">IF(AU78="no inundation",0,_xlfn.XLOOKUP(AU78,Depths,_xlfn.XLOOKUP($G78,Structures,ContentDamages),,-1)+(AU78-MAX(IF(Depths&lt;AU78,Depths)))*(_xlfn.XLOOKUP(AU78,Depths,_xlfn.XLOOKUP($G78,Structures,ContentDamages),,1)-_xlfn.XLOOKUP(AU78,Depths,_xlfn.XLOOKUP($G78,Structures,ContentDamages),,-1))/(MIN(IF(Depths&gt;AU78,Depths))-MAX(IF(Depths&lt;AU78,Depths))))</f>
        <v>#N/A</v>
      </c>
      <c r="BR233" s="87" t="e" cm="1">
        <f t="array" ref="BR233">IF(AV78="no inundation",0,_xlfn.XLOOKUP(AV78,Depths,_xlfn.XLOOKUP($G78,Structures,ContentDamages),,-1)+(AV78-MAX(IF(Depths&lt;AV78,Depths)))*(_xlfn.XLOOKUP(AV78,Depths,_xlfn.XLOOKUP($G78,Structures,ContentDamages),,1)-_xlfn.XLOOKUP(AV78,Depths,_xlfn.XLOOKUP($G78,Structures,ContentDamages),,-1))/(MIN(IF(Depths&gt;AV78,Depths))-MAX(IF(Depths&lt;AV78,Depths))))</f>
        <v>#N/A</v>
      </c>
      <c r="BS233" s="87" t="e" cm="1">
        <f t="array" ref="BS233">IF(AW78="no inundation",0,_xlfn.XLOOKUP(AW78,Depths,_xlfn.XLOOKUP($G78,Structures,ContentDamages),,-1)+(AW78-MAX(IF(Depths&lt;AW78,Depths)))*(_xlfn.XLOOKUP(AW78,Depths,_xlfn.XLOOKUP($G78,Structures,ContentDamages),,1)-_xlfn.XLOOKUP(AW78,Depths,_xlfn.XLOOKUP($G78,Structures,ContentDamages),,-1))/(MIN(IF(Depths&gt;AW78,Depths))-MAX(IF(Depths&lt;AW78,Depths))))</f>
        <v>#N/A</v>
      </c>
      <c r="BT233" s="87" t="e" cm="1">
        <f t="array" ref="BT233">IF(AX78="no inundation",0,_xlfn.XLOOKUP(AX78,Depths,_xlfn.XLOOKUP($G78,Structures,ContentDamages),,-1)+(AX78-MAX(IF(Depths&lt;AX78,Depths)))*(_xlfn.XLOOKUP(AX78,Depths,_xlfn.XLOOKUP($G78,Structures,ContentDamages),,1)-_xlfn.XLOOKUP(AX78,Depths,_xlfn.XLOOKUP($G78,Structures,ContentDamages),,-1))/(MIN(IF(Depths&gt;AX78,Depths))-MAX(IF(Depths&lt;AX78,Depths))))</f>
        <v>#N/A</v>
      </c>
      <c r="BU233" s="87" t="e" cm="1">
        <f t="array" ref="BU233">IF(AY78="no inundation",0,_xlfn.XLOOKUP(AY78,Depths,_xlfn.XLOOKUP($G78,Structures,ContentDamages),,-1)+(AY78-MAX(IF(Depths&lt;AY78,Depths)))*(_xlfn.XLOOKUP(AY78,Depths,_xlfn.XLOOKUP($G78,Structures,ContentDamages),,1)-_xlfn.XLOOKUP(AY78,Depths,_xlfn.XLOOKUP($G78,Structures,ContentDamages),,-1))/(MIN(IF(Depths&gt;AY78,Depths))-MAX(IF(Depths&lt;AY78,Depths))))</f>
        <v>#N/A</v>
      </c>
      <c r="BV233" s="87" t="e" cm="1">
        <f t="array" ref="BV233">IF(AZ78="no inundation",0,_xlfn.XLOOKUP(AZ78,Depths,_xlfn.XLOOKUP($G78,Structures,ContentDamages),,-1)+(AZ78-MAX(IF(Depths&lt;AZ78,Depths)))*(_xlfn.XLOOKUP(AZ78,Depths,_xlfn.XLOOKUP($G78,Structures,ContentDamages),,1)-_xlfn.XLOOKUP(AZ78,Depths,_xlfn.XLOOKUP($G78,Structures,ContentDamages),,-1))/(MIN(IF(Depths&gt;AZ78,Depths))-MAX(IF(Depths&lt;AZ78,Depths))))</f>
        <v>#N/A</v>
      </c>
      <c r="BW233" s="87" t="e" cm="1">
        <f t="array" ref="BW233">IF(BA78="no inundation",0,_xlfn.XLOOKUP(BA78,Depths,_xlfn.XLOOKUP($G78,Structures,ContentDamages),,-1)+(BA78-MAX(IF(Depths&lt;BA78,Depths)))*(_xlfn.XLOOKUP(BA78,Depths,_xlfn.XLOOKUP($G78,Structures,ContentDamages),,1)-_xlfn.XLOOKUP(BA78,Depths,_xlfn.XLOOKUP($G78,Structures,ContentDamages),,-1))/(MIN(IF(Depths&gt;BA78,Depths))-MAX(IF(Depths&lt;BA78,Depths))))</f>
        <v>#N/A</v>
      </c>
      <c r="BX233" s="87" t="e" cm="1">
        <f t="array" ref="BX233">IF(BB78="no inundation",0,_xlfn.XLOOKUP(BB78,Depths,_xlfn.XLOOKUP($G78,Structures,ContentDamages),,-1)+(BB78-MAX(IF(Depths&lt;BB78,Depths)))*(_xlfn.XLOOKUP(BB78,Depths,_xlfn.XLOOKUP($G78,Structures,ContentDamages),,1)-_xlfn.XLOOKUP(BB78,Depths,_xlfn.XLOOKUP($G78,Structures,ContentDamages),,-1))/(MIN(IF(Depths&gt;BB78,Depths))-MAX(IF(Depths&lt;BB78,Depths))))</f>
        <v>#N/A</v>
      </c>
      <c r="BY233" s="157" t="e" cm="1">
        <f t="array" ref="BY233">IF(BC78="no inundation",0,_xlfn.XLOOKUP(BC78,Depths,_xlfn.XLOOKUP($G78,Structures,ContentDamages),,-1)+(BC78-MAX(IF(Depths&lt;BC78,Depths)))*(_xlfn.XLOOKUP(BC78,Depths,_xlfn.XLOOKUP($G78,Structures,ContentDamages),,1)-_xlfn.XLOOKUP(BC78,Depths,_xlfn.XLOOKUP($G78,Structures,ContentDamages),,-1))/(MIN(IF(Depths&gt;BC78,Depths))-MAX(IF(Depths&lt;BC78,Depths))))</f>
        <v>#N/A</v>
      </c>
    </row>
    <row r="234" spans="21:77" x14ac:dyDescent="0.35">
      <c r="U234" s="2"/>
      <c r="W234" s="144"/>
      <c r="AI234" s="2"/>
      <c r="AJ234" s="2"/>
      <c r="AK234" s="2"/>
      <c r="AL234" s="2"/>
      <c r="AM234" s="2"/>
      <c r="AN234" s="2"/>
      <c r="AO234" s="2"/>
      <c r="AP234" s="2"/>
      <c r="AQ234" s="2"/>
      <c r="AR234" s="2"/>
      <c r="AS234" s="2"/>
      <c r="BC234" s="166" t="str">
        <f t="shared" si="197"/>
        <v>None</v>
      </c>
      <c r="BD234" s="157"/>
      <c r="BE234" s="166" t="e" cm="1">
        <f t="array" ref="BE234">IF(AT79="no inundation",0,_xlfn.XLOOKUP(AT79,Depths,_xlfn.XLOOKUP($G79,Structures,StructureDamages),,-1)+(AT79-MAX(IF(Depths&lt;AT79,Depths)))*(_xlfn.XLOOKUP(AT79,Depths,_xlfn.XLOOKUP($G79,Structures,StructureDamages),,1)-_xlfn.XLOOKUP(AT79,Depths,_xlfn.XLOOKUP($G79,Structures,StructureDamages),,-1))/(MIN(IF(Depths&gt;AT79,Depths))-MAX(IF(Depths&lt;AT79,Depths))))</f>
        <v>#N/A</v>
      </c>
      <c r="BF234" s="87" t="e" cm="1">
        <f t="array" ref="BF234">IF(AU79="no inundation",0,_xlfn.XLOOKUP(AU79,Depths,_xlfn.XLOOKUP($G79,Structures,StructureDamages),,-1)+(AU79-MAX(IF(Depths&lt;AU79,Depths)))*(_xlfn.XLOOKUP(AU79,Depths,_xlfn.XLOOKUP($G79,Structures,StructureDamages),,1)-_xlfn.XLOOKUP(AU79,Depths,_xlfn.XLOOKUP($G79,Structures,StructureDamages),,-1))/(MIN(IF(Depths&gt;AU79,Depths))-MAX(IF(Depths&lt;AU79,Depths))))</f>
        <v>#N/A</v>
      </c>
      <c r="BG234" s="87" t="e" cm="1">
        <f t="array" ref="BG234">IF(AV79="no inundation",0,_xlfn.XLOOKUP(AV79,Depths,_xlfn.XLOOKUP($G79,Structures,StructureDamages),,-1)+(AV79-MAX(IF(Depths&lt;AV79,Depths)))*(_xlfn.XLOOKUP(AV79,Depths,_xlfn.XLOOKUP($G79,Structures,StructureDamages),,1)-_xlfn.XLOOKUP(AV79,Depths,_xlfn.XLOOKUP($G79,Structures,StructureDamages),,-1))/(MIN(IF(Depths&gt;AV79,Depths))-MAX(IF(Depths&lt;AV79,Depths))))</f>
        <v>#N/A</v>
      </c>
      <c r="BH234" s="87" t="e" cm="1">
        <f t="array" ref="BH234">IF(AW79="no inundation",0,_xlfn.XLOOKUP(AW79,Depths,_xlfn.XLOOKUP($G79,Structures,StructureDamages),,-1)+(AW79-MAX(IF(Depths&lt;AW79,Depths)))*(_xlfn.XLOOKUP(AW79,Depths,_xlfn.XLOOKUP($G79,Structures,StructureDamages),,1)-_xlfn.XLOOKUP(AW79,Depths,_xlfn.XLOOKUP($G79,Structures,StructureDamages),,-1))/(MIN(IF(Depths&gt;AW79,Depths))-MAX(IF(Depths&lt;AW79,Depths))))</f>
        <v>#N/A</v>
      </c>
      <c r="BI234" s="87" t="e" cm="1">
        <f t="array" ref="BI234">IF(AX79="no inundation",0,_xlfn.XLOOKUP(AX79,Depths,_xlfn.XLOOKUP($G79,Structures,StructureDamages),,-1)+(AX79-MAX(IF(Depths&lt;AX79,Depths)))*(_xlfn.XLOOKUP(AX79,Depths,_xlfn.XLOOKUP($G79,Structures,StructureDamages),,1)-_xlfn.XLOOKUP(AX79,Depths,_xlfn.XLOOKUP($G79,Structures,StructureDamages),,-1))/(MIN(IF(Depths&gt;AX79,Depths))-MAX(IF(Depths&lt;AX79,Depths))))</f>
        <v>#N/A</v>
      </c>
      <c r="BJ234" s="87" t="e" cm="1">
        <f t="array" ref="BJ234">IF(AY79="no inundation",0,_xlfn.XLOOKUP(AY79,Depths,_xlfn.XLOOKUP($G79,Structures,StructureDamages),,-1)+(AY79-MAX(IF(Depths&lt;AY79,Depths)))*(_xlfn.XLOOKUP(AY79,Depths,_xlfn.XLOOKUP($G79,Structures,StructureDamages),,1)-_xlfn.XLOOKUP(AY79,Depths,_xlfn.XLOOKUP($G79,Structures,StructureDamages),,-1))/(MIN(IF(Depths&gt;AY79,Depths))-MAX(IF(Depths&lt;AY79,Depths))))</f>
        <v>#N/A</v>
      </c>
      <c r="BK234" s="87" t="e" cm="1">
        <f t="array" ref="BK234">IF(AZ79="no inundation",0,_xlfn.XLOOKUP(AZ79,Depths,_xlfn.XLOOKUP($G79,Structures,StructureDamages),,-1)+(AZ79-MAX(IF(Depths&lt;AZ79,Depths)))*(_xlfn.XLOOKUP(AZ79,Depths,_xlfn.XLOOKUP($G79,Structures,StructureDamages),,1)-_xlfn.XLOOKUP(AZ79,Depths,_xlfn.XLOOKUP($G79,Structures,StructureDamages),,-1))/(MIN(IF(Depths&gt;AZ79,Depths))-MAX(IF(Depths&lt;AZ79,Depths))))</f>
        <v>#N/A</v>
      </c>
      <c r="BL234" s="87" t="e" cm="1">
        <f t="array" ref="BL234">IF(BA79="no inundation",0,_xlfn.XLOOKUP(BA79,Depths,_xlfn.XLOOKUP($G79,Structures,StructureDamages),,-1)+(BA79-MAX(IF(Depths&lt;BA79,Depths)))*(_xlfn.XLOOKUP(BA79,Depths,_xlfn.XLOOKUP($G79,Structures,StructureDamages),,1)-_xlfn.XLOOKUP(BA79,Depths,_xlfn.XLOOKUP($G79,Structures,StructureDamages),,-1))/(MIN(IF(Depths&gt;BA79,Depths))-MAX(IF(Depths&lt;BA79,Depths))))</f>
        <v>#N/A</v>
      </c>
      <c r="BM234" s="87" t="e" cm="1">
        <f t="array" ref="BM234">IF(BB79="no inundation",0,_xlfn.XLOOKUP(BB79,Depths,_xlfn.XLOOKUP($G79,Structures,StructureDamages),,-1)+(BB79-MAX(IF(Depths&lt;BB79,Depths)))*(_xlfn.XLOOKUP(BB79,Depths,_xlfn.XLOOKUP($G79,Structures,StructureDamages),,1)-_xlfn.XLOOKUP(BB79,Depths,_xlfn.XLOOKUP($G79,Structures,StructureDamages),,-1))/(MIN(IF(Depths&gt;BB79,Depths))-MAX(IF(Depths&lt;BB79,Depths))))</f>
        <v>#N/A</v>
      </c>
      <c r="BN234" s="157" t="e" cm="1">
        <f t="array" ref="BN234">IF(BC79="no inundation",0,_xlfn.XLOOKUP(BC79,Depths,_xlfn.XLOOKUP($G79,Structures,StructureDamages),,-1)+(BC79-MAX(IF(Depths&lt;BC79,Depths)))*(_xlfn.XLOOKUP(BC79,Depths,_xlfn.XLOOKUP($G79,Structures,StructureDamages),,1)-_xlfn.XLOOKUP(BC79,Depths,_xlfn.XLOOKUP($G79,Structures,StructureDamages),,-1))/(MIN(IF(Depths&gt;BC79,Depths))-MAX(IF(Depths&lt;BC79,Depths))))</f>
        <v>#N/A</v>
      </c>
      <c r="BO234" s="167"/>
      <c r="BP234" s="166" t="e" cm="1">
        <f t="array" ref="BP234">IF(AT79="no inundation",0,_xlfn.XLOOKUP(AT79,Depths,_xlfn.XLOOKUP($G79,Structures,ContentDamages),,-1)+(AT79-MAX(IF(Depths&lt;AT79,Depths)))*(_xlfn.XLOOKUP(AT79,Depths,_xlfn.XLOOKUP($G79,Structures,ContentDamages),,1)-_xlfn.XLOOKUP(AT79,Depths,_xlfn.XLOOKUP($G79,Structures,ContentDamages),,-1))/(MIN(IF(Depths&gt;AT79,Depths))-MAX(IF(Depths&lt;AT79,Depths))))</f>
        <v>#N/A</v>
      </c>
      <c r="BQ234" s="87" t="e" cm="1">
        <f t="array" ref="BQ234">IF(AU79="no inundation",0,_xlfn.XLOOKUP(AU79,Depths,_xlfn.XLOOKUP($G79,Structures,ContentDamages),,-1)+(AU79-MAX(IF(Depths&lt;AU79,Depths)))*(_xlfn.XLOOKUP(AU79,Depths,_xlfn.XLOOKUP($G79,Structures,ContentDamages),,1)-_xlfn.XLOOKUP(AU79,Depths,_xlfn.XLOOKUP($G79,Structures,ContentDamages),,-1))/(MIN(IF(Depths&gt;AU79,Depths))-MAX(IF(Depths&lt;AU79,Depths))))</f>
        <v>#N/A</v>
      </c>
      <c r="BR234" s="87" t="e" cm="1">
        <f t="array" ref="BR234">IF(AV79="no inundation",0,_xlfn.XLOOKUP(AV79,Depths,_xlfn.XLOOKUP($G79,Structures,ContentDamages),,-1)+(AV79-MAX(IF(Depths&lt;AV79,Depths)))*(_xlfn.XLOOKUP(AV79,Depths,_xlfn.XLOOKUP($G79,Structures,ContentDamages),,1)-_xlfn.XLOOKUP(AV79,Depths,_xlfn.XLOOKUP($G79,Structures,ContentDamages),,-1))/(MIN(IF(Depths&gt;AV79,Depths))-MAX(IF(Depths&lt;AV79,Depths))))</f>
        <v>#N/A</v>
      </c>
      <c r="BS234" s="87" t="e" cm="1">
        <f t="array" ref="BS234">IF(AW79="no inundation",0,_xlfn.XLOOKUP(AW79,Depths,_xlfn.XLOOKUP($G79,Structures,ContentDamages),,-1)+(AW79-MAX(IF(Depths&lt;AW79,Depths)))*(_xlfn.XLOOKUP(AW79,Depths,_xlfn.XLOOKUP($G79,Structures,ContentDamages),,1)-_xlfn.XLOOKUP(AW79,Depths,_xlfn.XLOOKUP($G79,Structures,ContentDamages),,-1))/(MIN(IF(Depths&gt;AW79,Depths))-MAX(IF(Depths&lt;AW79,Depths))))</f>
        <v>#N/A</v>
      </c>
      <c r="BT234" s="87" t="e" cm="1">
        <f t="array" ref="BT234">IF(AX79="no inundation",0,_xlfn.XLOOKUP(AX79,Depths,_xlfn.XLOOKUP($G79,Structures,ContentDamages),,-1)+(AX79-MAX(IF(Depths&lt;AX79,Depths)))*(_xlfn.XLOOKUP(AX79,Depths,_xlfn.XLOOKUP($G79,Structures,ContentDamages),,1)-_xlfn.XLOOKUP(AX79,Depths,_xlfn.XLOOKUP($G79,Structures,ContentDamages),,-1))/(MIN(IF(Depths&gt;AX79,Depths))-MAX(IF(Depths&lt;AX79,Depths))))</f>
        <v>#N/A</v>
      </c>
      <c r="BU234" s="87" t="e" cm="1">
        <f t="array" ref="BU234">IF(AY79="no inundation",0,_xlfn.XLOOKUP(AY79,Depths,_xlfn.XLOOKUP($G79,Structures,ContentDamages),,-1)+(AY79-MAX(IF(Depths&lt;AY79,Depths)))*(_xlfn.XLOOKUP(AY79,Depths,_xlfn.XLOOKUP($G79,Structures,ContentDamages),,1)-_xlfn.XLOOKUP(AY79,Depths,_xlfn.XLOOKUP($G79,Structures,ContentDamages),,-1))/(MIN(IF(Depths&gt;AY79,Depths))-MAX(IF(Depths&lt;AY79,Depths))))</f>
        <v>#N/A</v>
      </c>
      <c r="BV234" s="87" t="e" cm="1">
        <f t="array" ref="BV234">IF(AZ79="no inundation",0,_xlfn.XLOOKUP(AZ79,Depths,_xlfn.XLOOKUP($G79,Structures,ContentDamages),,-1)+(AZ79-MAX(IF(Depths&lt;AZ79,Depths)))*(_xlfn.XLOOKUP(AZ79,Depths,_xlfn.XLOOKUP($G79,Structures,ContentDamages),,1)-_xlfn.XLOOKUP(AZ79,Depths,_xlfn.XLOOKUP($G79,Structures,ContentDamages),,-1))/(MIN(IF(Depths&gt;AZ79,Depths))-MAX(IF(Depths&lt;AZ79,Depths))))</f>
        <v>#N/A</v>
      </c>
      <c r="BW234" s="87" t="e" cm="1">
        <f t="array" ref="BW234">IF(BA79="no inundation",0,_xlfn.XLOOKUP(BA79,Depths,_xlfn.XLOOKUP($G79,Structures,ContentDamages),,-1)+(BA79-MAX(IF(Depths&lt;BA79,Depths)))*(_xlfn.XLOOKUP(BA79,Depths,_xlfn.XLOOKUP($G79,Structures,ContentDamages),,1)-_xlfn.XLOOKUP(BA79,Depths,_xlfn.XLOOKUP($G79,Structures,ContentDamages),,-1))/(MIN(IF(Depths&gt;BA79,Depths))-MAX(IF(Depths&lt;BA79,Depths))))</f>
        <v>#N/A</v>
      </c>
      <c r="BX234" s="87" t="e" cm="1">
        <f t="array" ref="BX234">IF(BB79="no inundation",0,_xlfn.XLOOKUP(BB79,Depths,_xlfn.XLOOKUP($G79,Structures,ContentDamages),,-1)+(BB79-MAX(IF(Depths&lt;BB79,Depths)))*(_xlfn.XLOOKUP(BB79,Depths,_xlfn.XLOOKUP($G79,Structures,ContentDamages),,1)-_xlfn.XLOOKUP(BB79,Depths,_xlfn.XLOOKUP($G79,Structures,ContentDamages),,-1))/(MIN(IF(Depths&gt;BB79,Depths))-MAX(IF(Depths&lt;BB79,Depths))))</f>
        <v>#N/A</v>
      </c>
      <c r="BY234" s="157" t="e" cm="1">
        <f t="array" ref="BY234">IF(BC79="no inundation",0,_xlfn.XLOOKUP(BC79,Depths,_xlfn.XLOOKUP($G79,Structures,ContentDamages),,-1)+(BC79-MAX(IF(Depths&lt;BC79,Depths)))*(_xlfn.XLOOKUP(BC79,Depths,_xlfn.XLOOKUP($G79,Structures,ContentDamages),,1)-_xlfn.XLOOKUP(BC79,Depths,_xlfn.XLOOKUP($G79,Structures,ContentDamages),,-1))/(MIN(IF(Depths&gt;BC79,Depths))-MAX(IF(Depths&lt;BC79,Depths))))</f>
        <v>#N/A</v>
      </c>
    </row>
    <row r="235" spans="21:77" x14ac:dyDescent="0.35">
      <c r="U235" s="2"/>
      <c r="W235" s="144"/>
      <c r="AI235" s="2"/>
      <c r="AJ235" s="2"/>
      <c r="AK235" s="2"/>
      <c r="AL235" s="2"/>
      <c r="AM235" s="2"/>
      <c r="AN235" s="2"/>
      <c r="AO235" s="2"/>
      <c r="AP235" s="2"/>
      <c r="AQ235" s="2"/>
      <c r="AR235" s="2"/>
      <c r="AS235" s="2"/>
      <c r="BC235" s="166" t="str">
        <f t="shared" si="197"/>
        <v>None</v>
      </c>
      <c r="BD235" s="157"/>
      <c r="BE235" s="166" t="e" cm="1">
        <f t="array" ref="BE235">IF(AT80="no inundation",0,_xlfn.XLOOKUP(AT80,Depths,_xlfn.XLOOKUP($G80,Structures,StructureDamages),,-1)+(AT80-MAX(IF(Depths&lt;AT80,Depths)))*(_xlfn.XLOOKUP(AT80,Depths,_xlfn.XLOOKUP($G80,Structures,StructureDamages),,1)-_xlfn.XLOOKUP(AT80,Depths,_xlfn.XLOOKUP($G80,Structures,StructureDamages),,-1))/(MIN(IF(Depths&gt;AT80,Depths))-MAX(IF(Depths&lt;AT80,Depths))))</f>
        <v>#N/A</v>
      </c>
      <c r="BF235" s="87" t="e" cm="1">
        <f t="array" ref="BF235">IF(AU80="no inundation",0,_xlfn.XLOOKUP(AU80,Depths,_xlfn.XLOOKUP($G80,Structures,StructureDamages),,-1)+(AU80-MAX(IF(Depths&lt;AU80,Depths)))*(_xlfn.XLOOKUP(AU80,Depths,_xlfn.XLOOKUP($G80,Structures,StructureDamages),,1)-_xlfn.XLOOKUP(AU80,Depths,_xlfn.XLOOKUP($G80,Structures,StructureDamages),,-1))/(MIN(IF(Depths&gt;AU80,Depths))-MAX(IF(Depths&lt;AU80,Depths))))</f>
        <v>#N/A</v>
      </c>
      <c r="BG235" s="87" t="e" cm="1">
        <f t="array" ref="BG235">IF(AV80="no inundation",0,_xlfn.XLOOKUP(AV80,Depths,_xlfn.XLOOKUP($G80,Structures,StructureDamages),,-1)+(AV80-MAX(IF(Depths&lt;AV80,Depths)))*(_xlfn.XLOOKUP(AV80,Depths,_xlfn.XLOOKUP($G80,Structures,StructureDamages),,1)-_xlfn.XLOOKUP(AV80,Depths,_xlfn.XLOOKUP($G80,Structures,StructureDamages),,-1))/(MIN(IF(Depths&gt;AV80,Depths))-MAX(IF(Depths&lt;AV80,Depths))))</f>
        <v>#N/A</v>
      </c>
      <c r="BH235" s="87" t="e" cm="1">
        <f t="array" ref="BH235">IF(AW80="no inundation",0,_xlfn.XLOOKUP(AW80,Depths,_xlfn.XLOOKUP($G80,Structures,StructureDamages),,-1)+(AW80-MAX(IF(Depths&lt;AW80,Depths)))*(_xlfn.XLOOKUP(AW80,Depths,_xlfn.XLOOKUP($G80,Structures,StructureDamages),,1)-_xlfn.XLOOKUP(AW80,Depths,_xlfn.XLOOKUP($G80,Structures,StructureDamages),,-1))/(MIN(IF(Depths&gt;AW80,Depths))-MAX(IF(Depths&lt;AW80,Depths))))</f>
        <v>#N/A</v>
      </c>
      <c r="BI235" s="87" t="e" cm="1">
        <f t="array" ref="BI235">IF(AX80="no inundation",0,_xlfn.XLOOKUP(AX80,Depths,_xlfn.XLOOKUP($G80,Structures,StructureDamages),,-1)+(AX80-MAX(IF(Depths&lt;AX80,Depths)))*(_xlfn.XLOOKUP(AX80,Depths,_xlfn.XLOOKUP($G80,Structures,StructureDamages),,1)-_xlfn.XLOOKUP(AX80,Depths,_xlfn.XLOOKUP($G80,Structures,StructureDamages),,-1))/(MIN(IF(Depths&gt;AX80,Depths))-MAX(IF(Depths&lt;AX80,Depths))))</f>
        <v>#N/A</v>
      </c>
      <c r="BJ235" s="87" t="e" cm="1">
        <f t="array" ref="BJ235">IF(AY80="no inundation",0,_xlfn.XLOOKUP(AY80,Depths,_xlfn.XLOOKUP($G80,Structures,StructureDamages),,-1)+(AY80-MAX(IF(Depths&lt;AY80,Depths)))*(_xlfn.XLOOKUP(AY80,Depths,_xlfn.XLOOKUP($G80,Structures,StructureDamages),,1)-_xlfn.XLOOKUP(AY80,Depths,_xlfn.XLOOKUP($G80,Structures,StructureDamages),,-1))/(MIN(IF(Depths&gt;AY80,Depths))-MAX(IF(Depths&lt;AY80,Depths))))</f>
        <v>#N/A</v>
      </c>
      <c r="BK235" s="87" t="e" cm="1">
        <f t="array" ref="BK235">IF(AZ80="no inundation",0,_xlfn.XLOOKUP(AZ80,Depths,_xlfn.XLOOKUP($G80,Structures,StructureDamages),,-1)+(AZ80-MAX(IF(Depths&lt;AZ80,Depths)))*(_xlfn.XLOOKUP(AZ80,Depths,_xlfn.XLOOKUP($G80,Structures,StructureDamages),,1)-_xlfn.XLOOKUP(AZ80,Depths,_xlfn.XLOOKUP($G80,Structures,StructureDamages),,-1))/(MIN(IF(Depths&gt;AZ80,Depths))-MAX(IF(Depths&lt;AZ80,Depths))))</f>
        <v>#N/A</v>
      </c>
      <c r="BL235" s="87" t="e" cm="1">
        <f t="array" ref="BL235">IF(BA80="no inundation",0,_xlfn.XLOOKUP(BA80,Depths,_xlfn.XLOOKUP($G80,Structures,StructureDamages),,-1)+(BA80-MAX(IF(Depths&lt;BA80,Depths)))*(_xlfn.XLOOKUP(BA80,Depths,_xlfn.XLOOKUP($G80,Structures,StructureDamages),,1)-_xlfn.XLOOKUP(BA80,Depths,_xlfn.XLOOKUP($G80,Structures,StructureDamages),,-1))/(MIN(IF(Depths&gt;BA80,Depths))-MAX(IF(Depths&lt;BA80,Depths))))</f>
        <v>#N/A</v>
      </c>
      <c r="BM235" s="87" t="e" cm="1">
        <f t="array" ref="BM235">IF(BB80="no inundation",0,_xlfn.XLOOKUP(BB80,Depths,_xlfn.XLOOKUP($G80,Structures,StructureDamages),,-1)+(BB80-MAX(IF(Depths&lt;BB80,Depths)))*(_xlfn.XLOOKUP(BB80,Depths,_xlfn.XLOOKUP($G80,Structures,StructureDamages),,1)-_xlfn.XLOOKUP(BB80,Depths,_xlfn.XLOOKUP($G80,Structures,StructureDamages),,-1))/(MIN(IF(Depths&gt;BB80,Depths))-MAX(IF(Depths&lt;BB80,Depths))))</f>
        <v>#N/A</v>
      </c>
      <c r="BN235" s="157" t="e" cm="1">
        <f t="array" ref="BN235">IF(BC80="no inundation",0,_xlfn.XLOOKUP(BC80,Depths,_xlfn.XLOOKUP($G80,Structures,StructureDamages),,-1)+(BC80-MAX(IF(Depths&lt;BC80,Depths)))*(_xlfn.XLOOKUP(BC80,Depths,_xlfn.XLOOKUP($G80,Structures,StructureDamages),,1)-_xlfn.XLOOKUP(BC80,Depths,_xlfn.XLOOKUP($G80,Structures,StructureDamages),,-1))/(MIN(IF(Depths&gt;BC80,Depths))-MAX(IF(Depths&lt;BC80,Depths))))</f>
        <v>#N/A</v>
      </c>
      <c r="BO235" s="167"/>
      <c r="BP235" s="166" t="e" cm="1">
        <f t="array" ref="BP235">IF(AT80="no inundation",0,_xlfn.XLOOKUP(AT80,Depths,_xlfn.XLOOKUP($G80,Structures,ContentDamages),,-1)+(AT80-MAX(IF(Depths&lt;AT80,Depths)))*(_xlfn.XLOOKUP(AT80,Depths,_xlfn.XLOOKUP($G80,Structures,ContentDamages),,1)-_xlfn.XLOOKUP(AT80,Depths,_xlfn.XLOOKUP($G80,Structures,ContentDamages),,-1))/(MIN(IF(Depths&gt;AT80,Depths))-MAX(IF(Depths&lt;AT80,Depths))))</f>
        <v>#N/A</v>
      </c>
      <c r="BQ235" s="87" t="e" cm="1">
        <f t="array" ref="BQ235">IF(AU80="no inundation",0,_xlfn.XLOOKUP(AU80,Depths,_xlfn.XLOOKUP($G80,Structures,ContentDamages),,-1)+(AU80-MAX(IF(Depths&lt;AU80,Depths)))*(_xlfn.XLOOKUP(AU80,Depths,_xlfn.XLOOKUP($G80,Structures,ContentDamages),,1)-_xlfn.XLOOKUP(AU80,Depths,_xlfn.XLOOKUP($G80,Structures,ContentDamages),,-1))/(MIN(IF(Depths&gt;AU80,Depths))-MAX(IF(Depths&lt;AU80,Depths))))</f>
        <v>#N/A</v>
      </c>
      <c r="BR235" s="87" t="e" cm="1">
        <f t="array" ref="BR235">IF(AV80="no inundation",0,_xlfn.XLOOKUP(AV80,Depths,_xlfn.XLOOKUP($G80,Structures,ContentDamages),,-1)+(AV80-MAX(IF(Depths&lt;AV80,Depths)))*(_xlfn.XLOOKUP(AV80,Depths,_xlfn.XLOOKUP($G80,Structures,ContentDamages),,1)-_xlfn.XLOOKUP(AV80,Depths,_xlfn.XLOOKUP($G80,Structures,ContentDamages),,-1))/(MIN(IF(Depths&gt;AV80,Depths))-MAX(IF(Depths&lt;AV80,Depths))))</f>
        <v>#N/A</v>
      </c>
      <c r="BS235" s="87" t="e" cm="1">
        <f t="array" ref="BS235">IF(AW80="no inundation",0,_xlfn.XLOOKUP(AW80,Depths,_xlfn.XLOOKUP($G80,Structures,ContentDamages),,-1)+(AW80-MAX(IF(Depths&lt;AW80,Depths)))*(_xlfn.XLOOKUP(AW80,Depths,_xlfn.XLOOKUP($G80,Structures,ContentDamages),,1)-_xlfn.XLOOKUP(AW80,Depths,_xlfn.XLOOKUP($G80,Structures,ContentDamages),,-1))/(MIN(IF(Depths&gt;AW80,Depths))-MAX(IF(Depths&lt;AW80,Depths))))</f>
        <v>#N/A</v>
      </c>
      <c r="BT235" s="87" t="e" cm="1">
        <f t="array" ref="BT235">IF(AX80="no inundation",0,_xlfn.XLOOKUP(AX80,Depths,_xlfn.XLOOKUP($G80,Structures,ContentDamages),,-1)+(AX80-MAX(IF(Depths&lt;AX80,Depths)))*(_xlfn.XLOOKUP(AX80,Depths,_xlfn.XLOOKUP($G80,Structures,ContentDamages),,1)-_xlfn.XLOOKUP(AX80,Depths,_xlfn.XLOOKUP($G80,Structures,ContentDamages),,-1))/(MIN(IF(Depths&gt;AX80,Depths))-MAX(IF(Depths&lt;AX80,Depths))))</f>
        <v>#N/A</v>
      </c>
      <c r="BU235" s="87" t="e" cm="1">
        <f t="array" ref="BU235">IF(AY80="no inundation",0,_xlfn.XLOOKUP(AY80,Depths,_xlfn.XLOOKUP($G80,Structures,ContentDamages),,-1)+(AY80-MAX(IF(Depths&lt;AY80,Depths)))*(_xlfn.XLOOKUP(AY80,Depths,_xlfn.XLOOKUP($G80,Structures,ContentDamages),,1)-_xlfn.XLOOKUP(AY80,Depths,_xlfn.XLOOKUP($G80,Structures,ContentDamages),,-1))/(MIN(IF(Depths&gt;AY80,Depths))-MAX(IF(Depths&lt;AY80,Depths))))</f>
        <v>#N/A</v>
      </c>
      <c r="BV235" s="87" t="e" cm="1">
        <f t="array" ref="BV235">IF(AZ80="no inundation",0,_xlfn.XLOOKUP(AZ80,Depths,_xlfn.XLOOKUP($G80,Structures,ContentDamages),,-1)+(AZ80-MAX(IF(Depths&lt;AZ80,Depths)))*(_xlfn.XLOOKUP(AZ80,Depths,_xlfn.XLOOKUP($G80,Structures,ContentDamages),,1)-_xlfn.XLOOKUP(AZ80,Depths,_xlfn.XLOOKUP($G80,Structures,ContentDamages),,-1))/(MIN(IF(Depths&gt;AZ80,Depths))-MAX(IF(Depths&lt;AZ80,Depths))))</f>
        <v>#N/A</v>
      </c>
      <c r="BW235" s="87" t="e" cm="1">
        <f t="array" ref="BW235">IF(BA80="no inundation",0,_xlfn.XLOOKUP(BA80,Depths,_xlfn.XLOOKUP($G80,Structures,ContentDamages),,-1)+(BA80-MAX(IF(Depths&lt;BA80,Depths)))*(_xlfn.XLOOKUP(BA80,Depths,_xlfn.XLOOKUP($G80,Structures,ContentDamages),,1)-_xlfn.XLOOKUP(BA80,Depths,_xlfn.XLOOKUP($G80,Structures,ContentDamages),,-1))/(MIN(IF(Depths&gt;BA80,Depths))-MAX(IF(Depths&lt;BA80,Depths))))</f>
        <v>#N/A</v>
      </c>
      <c r="BX235" s="87" t="e" cm="1">
        <f t="array" ref="BX235">IF(BB80="no inundation",0,_xlfn.XLOOKUP(BB80,Depths,_xlfn.XLOOKUP($G80,Structures,ContentDamages),,-1)+(BB80-MAX(IF(Depths&lt;BB80,Depths)))*(_xlfn.XLOOKUP(BB80,Depths,_xlfn.XLOOKUP($G80,Structures,ContentDamages),,1)-_xlfn.XLOOKUP(BB80,Depths,_xlfn.XLOOKUP($G80,Structures,ContentDamages),,-1))/(MIN(IF(Depths&gt;BB80,Depths))-MAX(IF(Depths&lt;BB80,Depths))))</f>
        <v>#N/A</v>
      </c>
      <c r="BY235" s="157" t="e" cm="1">
        <f t="array" ref="BY235">IF(BC80="no inundation",0,_xlfn.XLOOKUP(BC80,Depths,_xlfn.XLOOKUP($G80,Structures,ContentDamages),,-1)+(BC80-MAX(IF(Depths&lt;BC80,Depths)))*(_xlfn.XLOOKUP(BC80,Depths,_xlfn.XLOOKUP($G80,Structures,ContentDamages),,1)-_xlfn.XLOOKUP(BC80,Depths,_xlfn.XLOOKUP($G80,Structures,ContentDamages),,-1))/(MIN(IF(Depths&gt;BC80,Depths))-MAX(IF(Depths&lt;BC80,Depths))))</f>
        <v>#N/A</v>
      </c>
    </row>
    <row r="236" spans="21:77" x14ac:dyDescent="0.35">
      <c r="U236" s="2"/>
      <c r="W236" s="144"/>
      <c r="AI236" s="2"/>
      <c r="AJ236" s="2"/>
      <c r="AK236" s="2"/>
      <c r="AL236" s="2"/>
      <c r="AM236" s="2"/>
      <c r="AN236" s="2"/>
      <c r="AO236" s="2"/>
      <c r="AP236" s="2"/>
      <c r="AQ236" s="2"/>
      <c r="AR236" s="2"/>
      <c r="AS236" s="2"/>
      <c r="BC236" s="166" t="str">
        <f t="shared" si="197"/>
        <v>None</v>
      </c>
      <c r="BD236" s="157"/>
      <c r="BE236" s="166" t="e" cm="1">
        <f t="array" ref="BE236">IF(AT81="no inundation",0,_xlfn.XLOOKUP(AT81,Depths,_xlfn.XLOOKUP($G81,Structures,StructureDamages),,-1)+(AT81-MAX(IF(Depths&lt;AT81,Depths)))*(_xlfn.XLOOKUP(AT81,Depths,_xlfn.XLOOKUP($G81,Structures,StructureDamages),,1)-_xlfn.XLOOKUP(AT81,Depths,_xlfn.XLOOKUP($G81,Structures,StructureDamages),,-1))/(MIN(IF(Depths&gt;AT81,Depths))-MAX(IF(Depths&lt;AT81,Depths))))</f>
        <v>#N/A</v>
      </c>
      <c r="BF236" s="87" t="e" cm="1">
        <f t="array" ref="BF236">IF(AU81="no inundation",0,_xlfn.XLOOKUP(AU81,Depths,_xlfn.XLOOKUP($G81,Structures,StructureDamages),,-1)+(AU81-MAX(IF(Depths&lt;AU81,Depths)))*(_xlfn.XLOOKUP(AU81,Depths,_xlfn.XLOOKUP($G81,Structures,StructureDamages),,1)-_xlfn.XLOOKUP(AU81,Depths,_xlfn.XLOOKUP($G81,Structures,StructureDamages),,-1))/(MIN(IF(Depths&gt;AU81,Depths))-MAX(IF(Depths&lt;AU81,Depths))))</f>
        <v>#N/A</v>
      </c>
      <c r="BG236" s="87" t="e" cm="1">
        <f t="array" ref="BG236">IF(AV81="no inundation",0,_xlfn.XLOOKUP(AV81,Depths,_xlfn.XLOOKUP($G81,Structures,StructureDamages),,-1)+(AV81-MAX(IF(Depths&lt;AV81,Depths)))*(_xlfn.XLOOKUP(AV81,Depths,_xlfn.XLOOKUP($G81,Structures,StructureDamages),,1)-_xlfn.XLOOKUP(AV81,Depths,_xlfn.XLOOKUP($G81,Structures,StructureDamages),,-1))/(MIN(IF(Depths&gt;AV81,Depths))-MAX(IF(Depths&lt;AV81,Depths))))</f>
        <v>#N/A</v>
      </c>
      <c r="BH236" s="87" t="e" cm="1">
        <f t="array" ref="BH236">IF(AW81="no inundation",0,_xlfn.XLOOKUP(AW81,Depths,_xlfn.XLOOKUP($G81,Structures,StructureDamages),,-1)+(AW81-MAX(IF(Depths&lt;AW81,Depths)))*(_xlfn.XLOOKUP(AW81,Depths,_xlfn.XLOOKUP($G81,Structures,StructureDamages),,1)-_xlfn.XLOOKUP(AW81,Depths,_xlfn.XLOOKUP($G81,Structures,StructureDamages),,-1))/(MIN(IF(Depths&gt;AW81,Depths))-MAX(IF(Depths&lt;AW81,Depths))))</f>
        <v>#N/A</v>
      </c>
      <c r="BI236" s="87" t="e" cm="1">
        <f t="array" ref="BI236">IF(AX81="no inundation",0,_xlfn.XLOOKUP(AX81,Depths,_xlfn.XLOOKUP($G81,Structures,StructureDamages),,-1)+(AX81-MAX(IF(Depths&lt;AX81,Depths)))*(_xlfn.XLOOKUP(AX81,Depths,_xlfn.XLOOKUP($G81,Structures,StructureDamages),,1)-_xlfn.XLOOKUP(AX81,Depths,_xlfn.XLOOKUP($G81,Structures,StructureDamages),,-1))/(MIN(IF(Depths&gt;AX81,Depths))-MAX(IF(Depths&lt;AX81,Depths))))</f>
        <v>#N/A</v>
      </c>
      <c r="BJ236" s="87" t="e" cm="1">
        <f t="array" ref="BJ236">IF(AY81="no inundation",0,_xlfn.XLOOKUP(AY81,Depths,_xlfn.XLOOKUP($G81,Structures,StructureDamages),,-1)+(AY81-MAX(IF(Depths&lt;AY81,Depths)))*(_xlfn.XLOOKUP(AY81,Depths,_xlfn.XLOOKUP($G81,Structures,StructureDamages),,1)-_xlfn.XLOOKUP(AY81,Depths,_xlfn.XLOOKUP($G81,Structures,StructureDamages),,-1))/(MIN(IF(Depths&gt;AY81,Depths))-MAX(IF(Depths&lt;AY81,Depths))))</f>
        <v>#N/A</v>
      </c>
      <c r="BK236" s="87" t="e" cm="1">
        <f t="array" ref="BK236">IF(AZ81="no inundation",0,_xlfn.XLOOKUP(AZ81,Depths,_xlfn.XLOOKUP($G81,Structures,StructureDamages),,-1)+(AZ81-MAX(IF(Depths&lt;AZ81,Depths)))*(_xlfn.XLOOKUP(AZ81,Depths,_xlfn.XLOOKUP($G81,Structures,StructureDamages),,1)-_xlfn.XLOOKUP(AZ81,Depths,_xlfn.XLOOKUP($G81,Structures,StructureDamages),,-1))/(MIN(IF(Depths&gt;AZ81,Depths))-MAX(IF(Depths&lt;AZ81,Depths))))</f>
        <v>#N/A</v>
      </c>
      <c r="BL236" s="87" t="e" cm="1">
        <f t="array" ref="BL236">IF(BA81="no inundation",0,_xlfn.XLOOKUP(BA81,Depths,_xlfn.XLOOKUP($G81,Structures,StructureDamages),,-1)+(BA81-MAX(IF(Depths&lt;BA81,Depths)))*(_xlfn.XLOOKUP(BA81,Depths,_xlfn.XLOOKUP($G81,Structures,StructureDamages),,1)-_xlfn.XLOOKUP(BA81,Depths,_xlfn.XLOOKUP($G81,Structures,StructureDamages),,-1))/(MIN(IF(Depths&gt;BA81,Depths))-MAX(IF(Depths&lt;BA81,Depths))))</f>
        <v>#N/A</v>
      </c>
      <c r="BM236" s="87" t="e" cm="1">
        <f t="array" ref="BM236">IF(BB81="no inundation",0,_xlfn.XLOOKUP(BB81,Depths,_xlfn.XLOOKUP($G81,Structures,StructureDamages),,-1)+(BB81-MAX(IF(Depths&lt;BB81,Depths)))*(_xlfn.XLOOKUP(BB81,Depths,_xlfn.XLOOKUP($G81,Structures,StructureDamages),,1)-_xlfn.XLOOKUP(BB81,Depths,_xlfn.XLOOKUP($G81,Structures,StructureDamages),,-1))/(MIN(IF(Depths&gt;BB81,Depths))-MAX(IF(Depths&lt;BB81,Depths))))</f>
        <v>#N/A</v>
      </c>
      <c r="BN236" s="157" t="e" cm="1">
        <f t="array" ref="BN236">IF(BC81="no inundation",0,_xlfn.XLOOKUP(BC81,Depths,_xlfn.XLOOKUP($G81,Structures,StructureDamages),,-1)+(BC81-MAX(IF(Depths&lt;BC81,Depths)))*(_xlfn.XLOOKUP(BC81,Depths,_xlfn.XLOOKUP($G81,Structures,StructureDamages),,1)-_xlfn.XLOOKUP(BC81,Depths,_xlfn.XLOOKUP($G81,Structures,StructureDamages),,-1))/(MIN(IF(Depths&gt;BC81,Depths))-MAX(IF(Depths&lt;BC81,Depths))))</f>
        <v>#N/A</v>
      </c>
      <c r="BO236" s="167"/>
      <c r="BP236" s="166" t="e" cm="1">
        <f t="array" ref="BP236">IF(AT81="no inundation",0,_xlfn.XLOOKUP(AT81,Depths,_xlfn.XLOOKUP($G81,Structures,ContentDamages),,-1)+(AT81-MAX(IF(Depths&lt;AT81,Depths)))*(_xlfn.XLOOKUP(AT81,Depths,_xlfn.XLOOKUP($G81,Structures,ContentDamages),,1)-_xlfn.XLOOKUP(AT81,Depths,_xlfn.XLOOKUP($G81,Structures,ContentDamages),,-1))/(MIN(IF(Depths&gt;AT81,Depths))-MAX(IF(Depths&lt;AT81,Depths))))</f>
        <v>#N/A</v>
      </c>
      <c r="BQ236" s="87" t="e" cm="1">
        <f t="array" ref="BQ236">IF(AU81="no inundation",0,_xlfn.XLOOKUP(AU81,Depths,_xlfn.XLOOKUP($G81,Structures,ContentDamages),,-1)+(AU81-MAX(IF(Depths&lt;AU81,Depths)))*(_xlfn.XLOOKUP(AU81,Depths,_xlfn.XLOOKUP($G81,Structures,ContentDamages),,1)-_xlfn.XLOOKUP(AU81,Depths,_xlfn.XLOOKUP($G81,Structures,ContentDamages),,-1))/(MIN(IF(Depths&gt;AU81,Depths))-MAX(IF(Depths&lt;AU81,Depths))))</f>
        <v>#N/A</v>
      </c>
      <c r="BR236" s="87" t="e" cm="1">
        <f t="array" ref="BR236">IF(AV81="no inundation",0,_xlfn.XLOOKUP(AV81,Depths,_xlfn.XLOOKUP($G81,Structures,ContentDamages),,-1)+(AV81-MAX(IF(Depths&lt;AV81,Depths)))*(_xlfn.XLOOKUP(AV81,Depths,_xlfn.XLOOKUP($G81,Structures,ContentDamages),,1)-_xlfn.XLOOKUP(AV81,Depths,_xlfn.XLOOKUP($G81,Structures,ContentDamages),,-1))/(MIN(IF(Depths&gt;AV81,Depths))-MAX(IF(Depths&lt;AV81,Depths))))</f>
        <v>#N/A</v>
      </c>
      <c r="BS236" s="87" t="e" cm="1">
        <f t="array" ref="BS236">IF(AW81="no inundation",0,_xlfn.XLOOKUP(AW81,Depths,_xlfn.XLOOKUP($G81,Structures,ContentDamages),,-1)+(AW81-MAX(IF(Depths&lt;AW81,Depths)))*(_xlfn.XLOOKUP(AW81,Depths,_xlfn.XLOOKUP($G81,Structures,ContentDamages),,1)-_xlfn.XLOOKUP(AW81,Depths,_xlfn.XLOOKUP($G81,Structures,ContentDamages),,-1))/(MIN(IF(Depths&gt;AW81,Depths))-MAX(IF(Depths&lt;AW81,Depths))))</f>
        <v>#N/A</v>
      </c>
      <c r="BT236" s="87" t="e" cm="1">
        <f t="array" ref="BT236">IF(AX81="no inundation",0,_xlfn.XLOOKUP(AX81,Depths,_xlfn.XLOOKUP($G81,Structures,ContentDamages),,-1)+(AX81-MAX(IF(Depths&lt;AX81,Depths)))*(_xlfn.XLOOKUP(AX81,Depths,_xlfn.XLOOKUP($G81,Structures,ContentDamages),,1)-_xlfn.XLOOKUP(AX81,Depths,_xlfn.XLOOKUP($G81,Structures,ContentDamages),,-1))/(MIN(IF(Depths&gt;AX81,Depths))-MAX(IF(Depths&lt;AX81,Depths))))</f>
        <v>#N/A</v>
      </c>
      <c r="BU236" s="87" t="e" cm="1">
        <f t="array" ref="BU236">IF(AY81="no inundation",0,_xlfn.XLOOKUP(AY81,Depths,_xlfn.XLOOKUP($G81,Structures,ContentDamages),,-1)+(AY81-MAX(IF(Depths&lt;AY81,Depths)))*(_xlfn.XLOOKUP(AY81,Depths,_xlfn.XLOOKUP($G81,Structures,ContentDamages),,1)-_xlfn.XLOOKUP(AY81,Depths,_xlfn.XLOOKUP($G81,Structures,ContentDamages),,-1))/(MIN(IF(Depths&gt;AY81,Depths))-MAX(IF(Depths&lt;AY81,Depths))))</f>
        <v>#N/A</v>
      </c>
      <c r="BV236" s="87" t="e" cm="1">
        <f t="array" ref="BV236">IF(AZ81="no inundation",0,_xlfn.XLOOKUP(AZ81,Depths,_xlfn.XLOOKUP($G81,Structures,ContentDamages),,-1)+(AZ81-MAX(IF(Depths&lt;AZ81,Depths)))*(_xlfn.XLOOKUP(AZ81,Depths,_xlfn.XLOOKUP($G81,Structures,ContentDamages),,1)-_xlfn.XLOOKUP(AZ81,Depths,_xlfn.XLOOKUP($G81,Structures,ContentDamages),,-1))/(MIN(IF(Depths&gt;AZ81,Depths))-MAX(IF(Depths&lt;AZ81,Depths))))</f>
        <v>#N/A</v>
      </c>
      <c r="BW236" s="87" t="e" cm="1">
        <f t="array" ref="BW236">IF(BA81="no inundation",0,_xlfn.XLOOKUP(BA81,Depths,_xlfn.XLOOKUP($G81,Structures,ContentDamages),,-1)+(BA81-MAX(IF(Depths&lt;BA81,Depths)))*(_xlfn.XLOOKUP(BA81,Depths,_xlfn.XLOOKUP($G81,Structures,ContentDamages),,1)-_xlfn.XLOOKUP(BA81,Depths,_xlfn.XLOOKUP($G81,Structures,ContentDamages),,-1))/(MIN(IF(Depths&gt;BA81,Depths))-MAX(IF(Depths&lt;BA81,Depths))))</f>
        <v>#N/A</v>
      </c>
      <c r="BX236" s="87" t="e" cm="1">
        <f t="array" ref="BX236">IF(BB81="no inundation",0,_xlfn.XLOOKUP(BB81,Depths,_xlfn.XLOOKUP($G81,Structures,ContentDamages),,-1)+(BB81-MAX(IF(Depths&lt;BB81,Depths)))*(_xlfn.XLOOKUP(BB81,Depths,_xlfn.XLOOKUP($G81,Structures,ContentDamages),,1)-_xlfn.XLOOKUP(BB81,Depths,_xlfn.XLOOKUP($G81,Structures,ContentDamages),,-1))/(MIN(IF(Depths&gt;BB81,Depths))-MAX(IF(Depths&lt;BB81,Depths))))</f>
        <v>#N/A</v>
      </c>
      <c r="BY236" s="157" t="e" cm="1">
        <f t="array" ref="BY236">IF(BC81="no inundation",0,_xlfn.XLOOKUP(BC81,Depths,_xlfn.XLOOKUP($G81,Structures,ContentDamages),,-1)+(BC81-MAX(IF(Depths&lt;BC81,Depths)))*(_xlfn.XLOOKUP(BC81,Depths,_xlfn.XLOOKUP($G81,Structures,ContentDamages),,1)-_xlfn.XLOOKUP(BC81,Depths,_xlfn.XLOOKUP($G81,Structures,ContentDamages),,-1))/(MIN(IF(Depths&gt;BC81,Depths))-MAX(IF(Depths&lt;BC81,Depths))))</f>
        <v>#N/A</v>
      </c>
    </row>
    <row r="237" spans="21:77" x14ac:dyDescent="0.35">
      <c r="U237" s="2"/>
      <c r="W237" s="144"/>
      <c r="AI237" s="2"/>
      <c r="AJ237" s="2"/>
      <c r="AK237" s="2"/>
      <c r="AL237" s="2"/>
      <c r="AM237" s="2"/>
      <c r="AN237" s="2"/>
      <c r="AO237" s="2"/>
      <c r="AP237" s="2"/>
      <c r="AQ237" s="2"/>
      <c r="AR237" s="2"/>
      <c r="AS237" s="2"/>
      <c r="BC237" s="166" t="str">
        <f t="shared" si="197"/>
        <v>None</v>
      </c>
      <c r="BD237" s="157"/>
      <c r="BE237" s="166" t="e" cm="1">
        <f t="array" ref="BE237">IF(AT82="no inundation",0,_xlfn.XLOOKUP(AT82,Depths,_xlfn.XLOOKUP($G82,Structures,StructureDamages),,-1)+(AT82-MAX(IF(Depths&lt;AT82,Depths)))*(_xlfn.XLOOKUP(AT82,Depths,_xlfn.XLOOKUP($G82,Structures,StructureDamages),,1)-_xlfn.XLOOKUP(AT82,Depths,_xlfn.XLOOKUP($G82,Structures,StructureDamages),,-1))/(MIN(IF(Depths&gt;AT82,Depths))-MAX(IF(Depths&lt;AT82,Depths))))</f>
        <v>#N/A</v>
      </c>
      <c r="BF237" s="87" t="e" cm="1">
        <f t="array" ref="BF237">IF(AU82="no inundation",0,_xlfn.XLOOKUP(AU82,Depths,_xlfn.XLOOKUP($G82,Structures,StructureDamages),,-1)+(AU82-MAX(IF(Depths&lt;AU82,Depths)))*(_xlfn.XLOOKUP(AU82,Depths,_xlfn.XLOOKUP($G82,Structures,StructureDamages),,1)-_xlfn.XLOOKUP(AU82,Depths,_xlfn.XLOOKUP($G82,Structures,StructureDamages),,-1))/(MIN(IF(Depths&gt;AU82,Depths))-MAX(IF(Depths&lt;AU82,Depths))))</f>
        <v>#N/A</v>
      </c>
      <c r="BG237" s="87" t="e" cm="1">
        <f t="array" ref="BG237">IF(AV82="no inundation",0,_xlfn.XLOOKUP(AV82,Depths,_xlfn.XLOOKUP($G82,Structures,StructureDamages),,-1)+(AV82-MAX(IF(Depths&lt;AV82,Depths)))*(_xlfn.XLOOKUP(AV82,Depths,_xlfn.XLOOKUP($G82,Structures,StructureDamages),,1)-_xlfn.XLOOKUP(AV82,Depths,_xlfn.XLOOKUP($G82,Structures,StructureDamages),,-1))/(MIN(IF(Depths&gt;AV82,Depths))-MAX(IF(Depths&lt;AV82,Depths))))</f>
        <v>#N/A</v>
      </c>
      <c r="BH237" s="87" t="e" cm="1">
        <f t="array" ref="BH237">IF(AW82="no inundation",0,_xlfn.XLOOKUP(AW82,Depths,_xlfn.XLOOKUP($G82,Structures,StructureDamages),,-1)+(AW82-MAX(IF(Depths&lt;AW82,Depths)))*(_xlfn.XLOOKUP(AW82,Depths,_xlfn.XLOOKUP($G82,Structures,StructureDamages),,1)-_xlfn.XLOOKUP(AW82,Depths,_xlfn.XLOOKUP($G82,Structures,StructureDamages),,-1))/(MIN(IF(Depths&gt;AW82,Depths))-MAX(IF(Depths&lt;AW82,Depths))))</f>
        <v>#N/A</v>
      </c>
      <c r="BI237" s="87" t="e" cm="1">
        <f t="array" ref="BI237">IF(AX82="no inundation",0,_xlfn.XLOOKUP(AX82,Depths,_xlfn.XLOOKUP($G82,Structures,StructureDamages),,-1)+(AX82-MAX(IF(Depths&lt;AX82,Depths)))*(_xlfn.XLOOKUP(AX82,Depths,_xlfn.XLOOKUP($G82,Structures,StructureDamages),,1)-_xlfn.XLOOKUP(AX82,Depths,_xlfn.XLOOKUP($G82,Structures,StructureDamages),,-1))/(MIN(IF(Depths&gt;AX82,Depths))-MAX(IF(Depths&lt;AX82,Depths))))</f>
        <v>#N/A</v>
      </c>
      <c r="BJ237" s="87" t="e" cm="1">
        <f t="array" ref="BJ237">IF(AY82="no inundation",0,_xlfn.XLOOKUP(AY82,Depths,_xlfn.XLOOKUP($G82,Structures,StructureDamages),,-1)+(AY82-MAX(IF(Depths&lt;AY82,Depths)))*(_xlfn.XLOOKUP(AY82,Depths,_xlfn.XLOOKUP($G82,Structures,StructureDamages),,1)-_xlfn.XLOOKUP(AY82,Depths,_xlfn.XLOOKUP($G82,Structures,StructureDamages),,-1))/(MIN(IF(Depths&gt;AY82,Depths))-MAX(IF(Depths&lt;AY82,Depths))))</f>
        <v>#N/A</v>
      </c>
      <c r="BK237" s="87" t="e" cm="1">
        <f t="array" ref="BK237">IF(AZ82="no inundation",0,_xlfn.XLOOKUP(AZ82,Depths,_xlfn.XLOOKUP($G82,Structures,StructureDamages),,-1)+(AZ82-MAX(IF(Depths&lt;AZ82,Depths)))*(_xlfn.XLOOKUP(AZ82,Depths,_xlfn.XLOOKUP($G82,Structures,StructureDamages),,1)-_xlfn.XLOOKUP(AZ82,Depths,_xlfn.XLOOKUP($G82,Structures,StructureDamages),,-1))/(MIN(IF(Depths&gt;AZ82,Depths))-MAX(IF(Depths&lt;AZ82,Depths))))</f>
        <v>#N/A</v>
      </c>
      <c r="BL237" s="87" t="e" cm="1">
        <f t="array" ref="BL237">IF(BA82="no inundation",0,_xlfn.XLOOKUP(BA82,Depths,_xlfn.XLOOKUP($G82,Structures,StructureDamages),,-1)+(BA82-MAX(IF(Depths&lt;BA82,Depths)))*(_xlfn.XLOOKUP(BA82,Depths,_xlfn.XLOOKUP($G82,Structures,StructureDamages),,1)-_xlfn.XLOOKUP(BA82,Depths,_xlfn.XLOOKUP($G82,Structures,StructureDamages),,-1))/(MIN(IF(Depths&gt;BA82,Depths))-MAX(IF(Depths&lt;BA82,Depths))))</f>
        <v>#N/A</v>
      </c>
      <c r="BM237" s="87" t="e" cm="1">
        <f t="array" ref="BM237">IF(BB82="no inundation",0,_xlfn.XLOOKUP(BB82,Depths,_xlfn.XLOOKUP($G82,Structures,StructureDamages),,-1)+(BB82-MAX(IF(Depths&lt;BB82,Depths)))*(_xlfn.XLOOKUP(BB82,Depths,_xlfn.XLOOKUP($G82,Structures,StructureDamages),,1)-_xlfn.XLOOKUP(BB82,Depths,_xlfn.XLOOKUP($G82,Structures,StructureDamages),,-1))/(MIN(IF(Depths&gt;BB82,Depths))-MAX(IF(Depths&lt;BB82,Depths))))</f>
        <v>#N/A</v>
      </c>
      <c r="BN237" s="157" t="e" cm="1">
        <f t="array" ref="BN237">IF(BC82="no inundation",0,_xlfn.XLOOKUP(BC82,Depths,_xlfn.XLOOKUP($G82,Structures,StructureDamages),,-1)+(BC82-MAX(IF(Depths&lt;BC82,Depths)))*(_xlfn.XLOOKUP(BC82,Depths,_xlfn.XLOOKUP($G82,Structures,StructureDamages),,1)-_xlfn.XLOOKUP(BC82,Depths,_xlfn.XLOOKUP($G82,Structures,StructureDamages),,-1))/(MIN(IF(Depths&gt;BC82,Depths))-MAX(IF(Depths&lt;BC82,Depths))))</f>
        <v>#N/A</v>
      </c>
      <c r="BO237" s="167"/>
      <c r="BP237" s="166" t="e" cm="1">
        <f t="array" ref="BP237">IF(AT82="no inundation",0,_xlfn.XLOOKUP(AT82,Depths,_xlfn.XLOOKUP($G82,Structures,ContentDamages),,-1)+(AT82-MAX(IF(Depths&lt;AT82,Depths)))*(_xlfn.XLOOKUP(AT82,Depths,_xlfn.XLOOKUP($G82,Structures,ContentDamages),,1)-_xlfn.XLOOKUP(AT82,Depths,_xlfn.XLOOKUP($G82,Structures,ContentDamages),,-1))/(MIN(IF(Depths&gt;AT82,Depths))-MAX(IF(Depths&lt;AT82,Depths))))</f>
        <v>#N/A</v>
      </c>
      <c r="BQ237" s="87" t="e" cm="1">
        <f t="array" ref="BQ237">IF(AU82="no inundation",0,_xlfn.XLOOKUP(AU82,Depths,_xlfn.XLOOKUP($G82,Structures,ContentDamages),,-1)+(AU82-MAX(IF(Depths&lt;AU82,Depths)))*(_xlfn.XLOOKUP(AU82,Depths,_xlfn.XLOOKUP($G82,Structures,ContentDamages),,1)-_xlfn.XLOOKUP(AU82,Depths,_xlfn.XLOOKUP($G82,Structures,ContentDamages),,-1))/(MIN(IF(Depths&gt;AU82,Depths))-MAX(IF(Depths&lt;AU82,Depths))))</f>
        <v>#N/A</v>
      </c>
      <c r="BR237" s="87" t="e" cm="1">
        <f t="array" ref="BR237">IF(AV82="no inundation",0,_xlfn.XLOOKUP(AV82,Depths,_xlfn.XLOOKUP($G82,Structures,ContentDamages),,-1)+(AV82-MAX(IF(Depths&lt;AV82,Depths)))*(_xlfn.XLOOKUP(AV82,Depths,_xlfn.XLOOKUP($G82,Structures,ContentDamages),,1)-_xlfn.XLOOKUP(AV82,Depths,_xlfn.XLOOKUP($G82,Structures,ContentDamages),,-1))/(MIN(IF(Depths&gt;AV82,Depths))-MAX(IF(Depths&lt;AV82,Depths))))</f>
        <v>#N/A</v>
      </c>
      <c r="BS237" s="87" t="e" cm="1">
        <f t="array" ref="BS237">IF(AW82="no inundation",0,_xlfn.XLOOKUP(AW82,Depths,_xlfn.XLOOKUP($G82,Structures,ContentDamages),,-1)+(AW82-MAX(IF(Depths&lt;AW82,Depths)))*(_xlfn.XLOOKUP(AW82,Depths,_xlfn.XLOOKUP($G82,Structures,ContentDamages),,1)-_xlfn.XLOOKUP(AW82,Depths,_xlfn.XLOOKUP($G82,Structures,ContentDamages),,-1))/(MIN(IF(Depths&gt;AW82,Depths))-MAX(IF(Depths&lt;AW82,Depths))))</f>
        <v>#N/A</v>
      </c>
      <c r="BT237" s="87" t="e" cm="1">
        <f t="array" ref="BT237">IF(AX82="no inundation",0,_xlfn.XLOOKUP(AX82,Depths,_xlfn.XLOOKUP($G82,Structures,ContentDamages),,-1)+(AX82-MAX(IF(Depths&lt;AX82,Depths)))*(_xlfn.XLOOKUP(AX82,Depths,_xlfn.XLOOKUP($G82,Structures,ContentDamages),,1)-_xlfn.XLOOKUP(AX82,Depths,_xlfn.XLOOKUP($G82,Structures,ContentDamages),,-1))/(MIN(IF(Depths&gt;AX82,Depths))-MAX(IF(Depths&lt;AX82,Depths))))</f>
        <v>#N/A</v>
      </c>
      <c r="BU237" s="87" t="e" cm="1">
        <f t="array" ref="BU237">IF(AY82="no inundation",0,_xlfn.XLOOKUP(AY82,Depths,_xlfn.XLOOKUP($G82,Structures,ContentDamages),,-1)+(AY82-MAX(IF(Depths&lt;AY82,Depths)))*(_xlfn.XLOOKUP(AY82,Depths,_xlfn.XLOOKUP($G82,Structures,ContentDamages),,1)-_xlfn.XLOOKUP(AY82,Depths,_xlfn.XLOOKUP($G82,Structures,ContentDamages),,-1))/(MIN(IF(Depths&gt;AY82,Depths))-MAX(IF(Depths&lt;AY82,Depths))))</f>
        <v>#N/A</v>
      </c>
      <c r="BV237" s="87" t="e" cm="1">
        <f t="array" ref="BV237">IF(AZ82="no inundation",0,_xlfn.XLOOKUP(AZ82,Depths,_xlfn.XLOOKUP($G82,Structures,ContentDamages),,-1)+(AZ82-MAX(IF(Depths&lt;AZ82,Depths)))*(_xlfn.XLOOKUP(AZ82,Depths,_xlfn.XLOOKUP($G82,Structures,ContentDamages),,1)-_xlfn.XLOOKUP(AZ82,Depths,_xlfn.XLOOKUP($G82,Structures,ContentDamages),,-1))/(MIN(IF(Depths&gt;AZ82,Depths))-MAX(IF(Depths&lt;AZ82,Depths))))</f>
        <v>#N/A</v>
      </c>
      <c r="BW237" s="87" t="e" cm="1">
        <f t="array" ref="BW237">IF(BA82="no inundation",0,_xlfn.XLOOKUP(BA82,Depths,_xlfn.XLOOKUP($G82,Structures,ContentDamages),,-1)+(BA82-MAX(IF(Depths&lt;BA82,Depths)))*(_xlfn.XLOOKUP(BA82,Depths,_xlfn.XLOOKUP($G82,Structures,ContentDamages),,1)-_xlfn.XLOOKUP(BA82,Depths,_xlfn.XLOOKUP($G82,Structures,ContentDamages),,-1))/(MIN(IF(Depths&gt;BA82,Depths))-MAX(IF(Depths&lt;BA82,Depths))))</f>
        <v>#N/A</v>
      </c>
      <c r="BX237" s="87" t="e" cm="1">
        <f t="array" ref="BX237">IF(BB82="no inundation",0,_xlfn.XLOOKUP(BB82,Depths,_xlfn.XLOOKUP($G82,Structures,ContentDamages),,-1)+(BB82-MAX(IF(Depths&lt;BB82,Depths)))*(_xlfn.XLOOKUP(BB82,Depths,_xlfn.XLOOKUP($G82,Structures,ContentDamages),,1)-_xlfn.XLOOKUP(BB82,Depths,_xlfn.XLOOKUP($G82,Structures,ContentDamages),,-1))/(MIN(IF(Depths&gt;BB82,Depths))-MAX(IF(Depths&lt;BB82,Depths))))</f>
        <v>#N/A</v>
      </c>
      <c r="BY237" s="157" t="e" cm="1">
        <f t="array" ref="BY237">IF(BC82="no inundation",0,_xlfn.XLOOKUP(BC82,Depths,_xlfn.XLOOKUP($G82,Structures,ContentDamages),,-1)+(BC82-MAX(IF(Depths&lt;BC82,Depths)))*(_xlfn.XLOOKUP(BC82,Depths,_xlfn.XLOOKUP($G82,Structures,ContentDamages),,1)-_xlfn.XLOOKUP(BC82,Depths,_xlfn.XLOOKUP($G82,Structures,ContentDamages),,-1))/(MIN(IF(Depths&gt;BC82,Depths))-MAX(IF(Depths&lt;BC82,Depths))))</f>
        <v>#N/A</v>
      </c>
    </row>
    <row r="238" spans="21:77" x14ac:dyDescent="0.35">
      <c r="U238" s="2"/>
      <c r="W238" s="144"/>
      <c r="AI238" s="2"/>
      <c r="AJ238" s="2"/>
      <c r="AK238" s="2"/>
      <c r="AL238" s="2"/>
      <c r="AM238" s="2"/>
      <c r="AN238" s="2"/>
      <c r="AO238" s="2"/>
      <c r="AP238" s="2"/>
      <c r="AQ238" s="2"/>
      <c r="AR238" s="2"/>
      <c r="AS238" s="2"/>
      <c r="BC238" s="166" t="str">
        <f t="shared" si="197"/>
        <v>None</v>
      </c>
      <c r="BD238" s="157"/>
      <c r="BE238" s="166" t="e" cm="1">
        <f t="array" ref="BE238">IF(AT83="no inundation",0,_xlfn.XLOOKUP(AT83,Depths,_xlfn.XLOOKUP($G83,Structures,StructureDamages),,-1)+(AT83-MAX(IF(Depths&lt;AT83,Depths)))*(_xlfn.XLOOKUP(AT83,Depths,_xlfn.XLOOKUP($G83,Structures,StructureDamages),,1)-_xlfn.XLOOKUP(AT83,Depths,_xlfn.XLOOKUP($G83,Structures,StructureDamages),,-1))/(MIN(IF(Depths&gt;AT83,Depths))-MAX(IF(Depths&lt;AT83,Depths))))</f>
        <v>#N/A</v>
      </c>
      <c r="BF238" s="87" t="e" cm="1">
        <f t="array" ref="BF238">IF(AU83="no inundation",0,_xlfn.XLOOKUP(AU83,Depths,_xlfn.XLOOKUP($G83,Structures,StructureDamages),,-1)+(AU83-MAX(IF(Depths&lt;AU83,Depths)))*(_xlfn.XLOOKUP(AU83,Depths,_xlfn.XLOOKUP($G83,Structures,StructureDamages),,1)-_xlfn.XLOOKUP(AU83,Depths,_xlfn.XLOOKUP($G83,Structures,StructureDamages),,-1))/(MIN(IF(Depths&gt;AU83,Depths))-MAX(IF(Depths&lt;AU83,Depths))))</f>
        <v>#N/A</v>
      </c>
      <c r="BG238" s="87" t="e" cm="1">
        <f t="array" ref="BG238">IF(AV83="no inundation",0,_xlfn.XLOOKUP(AV83,Depths,_xlfn.XLOOKUP($G83,Structures,StructureDamages),,-1)+(AV83-MAX(IF(Depths&lt;AV83,Depths)))*(_xlfn.XLOOKUP(AV83,Depths,_xlfn.XLOOKUP($G83,Structures,StructureDamages),,1)-_xlfn.XLOOKUP(AV83,Depths,_xlfn.XLOOKUP($G83,Structures,StructureDamages),,-1))/(MIN(IF(Depths&gt;AV83,Depths))-MAX(IF(Depths&lt;AV83,Depths))))</f>
        <v>#N/A</v>
      </c>
      <c r="BH238" s="87" t="e" cm="1">
        <f t="array" ref="BH238">IF(AW83="no inundation",0,_xlfn.XLOOKUP(AW83,Depths,_xlfn.XLOOKUP($G83,Structures,StructureDamages),,-1)+(AW83-MAX(IF(Depths&lt;AW83,Depths)))*(_xlfn.XLOOKUP(AW83,Depths,_xlfn.XLOOKUP($G83,Structures,StructureDamages),,1)-_xlfn.XLOOKUP(AW83,Depths,_xlfn.XLOOKUP($G83,Structures,StructureDamages),,-1))/(MIN(IF(Depths&gt;AW83,Depths))-MAX(IF(Depths&lt;AW83,Depths))))</f>
        <v>#N/A</v>
      </c>
      <c r="BI238" s="87" t="e" cm="1">
        <f t="array" ref="BI238">IF(AX83="no inundation",0,_xlfn.XLOOKUP(AX83,Depths,_xlfn.XLOOKUP($G83,Structures,StructureDamages),,-1)+(AX83-MAX(IF(Depths&lt;AX83,Depths)))*(_xlfn.XLOOKUP(AX83,Depths,_xlfn.XLOOKUP($G83,Structures,StructureDamages),,1)-_xlfn.XLOOKUP(AX83,Depths,_xlfn.XLOOKUP($G83,Structures,StructureDamages),,-1))/(MIN(IF(Depths&gt;AX83,Depths))-MAX(IF(Depths&lt;AX83,Depths))))</f>
        <v>#N/A</v>
      </c>
      <c r="BJ238" s="87" t="e" cm="1">
        <f t="array" ref="BJ238">IF(AY83="no inundation",0,_xlfn.XLOOKUP(AY83,Depths,_xlfn.XLOOKUP($G83,Structures,StructureDamages),,-1)+(AY83-MAX(IF(Depths&lt;AY83,Depths)))*(_xlfn.XLOOKUP(AY83,Depths,_xlfn.XLOOKUP($G83,Structures,StructureDamages),,1)-_xlfn.XLOOKUP(AY83,Depths,_xlfn.XLOOKUP($G83,Structures,StructureDamages),,-1))/(MIN(IF(Depths&gt;AY83,Depths))-MAX(IF(Depths&lt;AY83,Depths))))</f>
        <v>#N/A</v>
      </c>
      <c r="BK238" s="87" t="e" cm="1">
        <f t="array" ref="BK238">IF(AZ83="no inundation",0,_xlfn.XLOOKUP(AZ83,Depths,_xlfn.XLOOKUP($G83,Structures,StructureDamages),,-1)+(AZ83-MAX(IF(Depths&lt;AZ83,Depths)))*(_xlfn.XLOOKUP(AZ83,Depths,_xlfn.XLOOKUP($G83,Structures,StructureDamages),,1)-_xlfn.XLOOKUP(AZ83,Depths,_xlfn.XLOOKUP($G83,Structures,StructureDamages),,-1))/(MIN(IF(Depths&gt;AZ83,Depths))-MAX(IF(Depths&lt;AZ83,Depths))))</f>
        <v>#N/A</v>
      </c>
      <c r="BL238" s="87" t="e" cm="1">
        <f t="array" ref="BL238">IF(BA83="no inundation",0,_xlfn.XLOOKUP(BA83,Depths,_xlfn.XLOOKUP($G83,Structures,StructureDamages),,-1)+(BA83-MAX(IF(Depths&lt;BA83,Depths)))*(_xlfn.XLOOKUP(BA83,Depths,_xlfn.XLOOKUP($G83,Structures,StructureDamages),,1)-_xlfn.XLOOKUP(BA83,Depths,_xlfn.XLOOKUP($G83,Structures,StructureDamages),,-1))/(MIN(IF(Depths&gt;BA83,Depths))-MAX(IF(Depths&lt;BA83,Depths))))</f>
        <v>#N/A</v>
      </c>
      <c r="BM238" s="87" t="e" cm="1">
        <f t="array" ref="BM238">IF(BB83="no inundation",0,_xlfn.XLOOKUP(BB83,Depths,_xlfn.XLOOKUP($G83,Structures,StructureDamages),,-1)+(BB83-MAX(IF(Depths&lt;BB83,Depths)))*(_xlfn.XLOOKUP(BB83,Depths,_xlfn.XLOOKUP($G83,Structures,StructureDamages),,1)-_xlfn.XLOOKUP(BB83,Depths,_xlfn.XLOOKUP($G83,Structures,StructureDamages),,-1))/(MIN(IF(Depths&gt;BB83,Depths))-MAX(IF(Depths&lt;BB83,Depths))))</f>
        <v>#N/A</v>
      </c>
      <c r="BN238" s="157" t="e" cm="1">
        <f t="array" ref="BN238">IF(BC83="no inundation",0,_xlfn.XLOOKUP(BC83,Depths,_xlfn.XLOOKUP($G83,Structures,StructureDamages),,-1)+(BC83-MAX(IF(Depths&lt;BC83,Depths)))*(_xlfn.XLOOKUP(BC83,Depths,_xlfn.XLOOKUP($G83,Structures,StructureDamages),,1)-_xlfn.XLOOKUP(BC83,Depths,_xlfn.XLOOKUP($G83,Structures,StructureDamages),,-1))/(MIN(IF(Depths&gt;BC83,Depths))-MAX(IF(Depths&lt;BC83,Depths))))</f>
        <v>#N/A</v>
      </c>
      <c r="BO238" s="167"/>
      <c r="BP238" s="166" t="e" cm="1">
        <f t="array" ref="BP238">IF(AT83="no inundation",0,_xlfn.XLOOKUP(AT83,Depths,_xlfn.XLOOKUP($G83,Structures,ContentDamages),,-1)+(AT83-MAX(IF(Depths&lt;AT83,Depths)))*(_xlfn.XLOOKUP(AT83,Depths,_xlfn.XLOOKUP($G83,Structures,ContentDamages),,1)-_xlfn.XLOOKUP(AT83,Depths,_xlfn.XLOOKUP($G83,Structures,ContentDamages),,-1))/(MIN(IF(Depths&gt;AT83,Depths))-MAX(IF(Depths&lt;AT83,Depths))))</f>
        <v>#N/A</v>
      </c>
      <c r="BQ238" s="87" t="e" cm="1">
        <f t="array" ref="BQ238">IF(AU83="no inundation",0,_xlfn.XLOOKUP(AU83,Depths,_xlfn.XLOOKUP($G83,Structures,ContentDamages),,-1)+(AU83-MAX(IF(Depths&lt;AU83,Depths)))*(_xlfn.XLOOKUP(AU83,Depths,_xlfn.XLOOKUP($G83,Structures,ContentDamages),,1)-_xlfn.XLOOKUP(AU83,Depths,_xlfn.XLOOKUP($G83,Structures,ContentDamages),,-1))/(MIN(IF(Depths&gt;AU83,Depths))-MAX(IF(Depths&lt;AU83,Depths))))</f>
        <v>#N/A</v>
      </c>
      <c r="BR238" s="87" t="e" cm="1">
        <f t="array" ref="BR238">IF(AV83="no inundation",0,_xlfn.XLOOKUP(AV83,Depths,_xlfn.XLOOKUP($G83,Structures,ContentDamages),,-1)+(AV83-MAX(IF(Depths&lt;AV83,Depths)))*(_xlfn.XLOOKUP(AV83,Depths,_xlfn.XLOOKUP($G83,Structures,ContentDamages),,1)-_xlfn.XLOOKUP(AV83,Depths,_xlfn.XLOOKUP($G83,Structures,ContentDamages),,-1))/(MIN(IF(Depths&gt;AV83,Depths))-MAX(IF(Depths&lt;AV83,Depths))))</f>
        <v>#N/A</v>
      </c>
      <c r="BS238" s="87" t="e" cm="1">
        <f t="array" ref="BS238">IF(AW83="no inundation",0,_xlfn.XLOOKUP(AW83,Depths,_xlfn.XLOOKUP($G83,Structures,ContentDamages),,-1)+(AW83-MAX(IF(Depths&lt;AW83,Depths)))*(_xlfn.XLOOKUP(AW83,Depths,_xlfn.XLOOKUP($G83,Structures,ContentDamages),,1)-_xlfn.XLOOKUP(AW83,Depths,_xlfn.XLOOKUP($G83,Structures,ContentDamages),,-1))/(MIN(IF(Depths&gt;AW83,Depths))-MAX(IF(Depths&lt;AW83,Depths))))</f>
        <v>#N/A</v>
      </c>
      <c r="BT238" s="87" t="e" cm="1">
        <f t="array" ref="BT238">IF(AX83="no inundation",0,_xlfn.XLOOKUP(AX83,Depths,_xlfn.XLOOKUP($G83,Structures,ContentDamages),,-1)+(AX83-MAX(IF(Depths&lt;AX83,Depths)))*(_xlfn.XLOOKUP(AX83,Depths,_xlfn.XLOOKUP($G83,Structures,ContentDamages),,1)-_xlfn.XLOOKUP(AX83,Depths,_xlfn.XLOOKUP($G83,Structures,ContentDamages),,-1))/(MIN(IF(Depths&gt;AX83,Depths))-MAX(IF(Depths&lt;AX83,Depths))))</f>
        <v>#N/A</v>
      </c>
      <c r="BU238" s="87" t="e" cm="1">
        <f t="array" ref="BU238">IF(AY83="no inundation",0,_xlfn.XLOOKUP(AY83,Depths,_xlfn.XLOOKUP($G83,Structures,ContentDamages),,-1)+(AY83-MAX(IF(Depths&lt;AY83,Depths)))*(_xlfn.XLOOKUP(AY83,Depths,_xlfn.XLOOKUP($G83,Structures,ContentDamages),,1)-_xlfn.XLOOKUP(AY83,Depths,_xlfn.XLOOKUP($G83,Structures,ContentDamages),,-1))/(MIN(IF(Depths&gt;AY83,Depths))-MAX(IF(Depths&lt;AY83,Depths))))</f>
        <v>#N/A</v>
      </c>
      <c r="BV238" s="87" t="e" cm="1">
        <f t="array" ref="BV238">IF(AZ83="no inundation",0,_xlfn.XLOOKUP(AZ83,Depths,_xlfn.XLOOKUP($G83,Structures,ContentDamages),,-1)+(AZ83-MAX(IF(Depths&lt;AZ83,Depths)))*(_xlfn.XLOOKUP(AZ83,Depths,_xlfn.XLOOKUP($G83,Structures,ContentDamages),,1)-_xlfn.XLOOKUP(AZ83,Depths,_xlfn.XLOOKUP($G83,Structures,ContentDamages),,-1))/(MIN(IF(Depths&gt;AZ83,Depths))-MAX(IF(Depths&lt;AZ83,Depths))))</f>
        <v>#N/A</v>
      </c>
      <c r="BW238" s="87" t="e" cm="1">
        <f t="array" ref="BW238">IF(BA83="no inundation",0,_xlfn.XLOOKUP(BA83,Depths,_xlfn.XLOOKUP($G83,Structures,ContentDamages),,-1)+(BA83-MAX(IF(Depths&lt;BA83,Depths)))*(_xlfn.XLOOKUP(BA83,Depths,_xlfn.XLOOKUP($G83,Structures,ContentDamages),,1)-_xlfn.XLOOKUP(BA83,Depths,_xlfn.XLOOKUP($G83,Structures,ContentDamages),,-1))/(MIN(IF(Depths&gt;BA83,Depths))-MAX(IF(Depths&lt;BA83,Depths))))</f>
        <v>#N/A</v>
      </c>
      <c r="BX238" s="87" t="e" cm="1">
        <f t="array" ref="BX238">IF(BB83="no inundation",0,_xlfn.XLOOKUP(BB83,Depths,_xlfn.XLOOKUP($G83,Structures,ContentDamages),,-1)+(BB83-MAX(IF(Depths&lt;BB83,Depths)))*(_xlfn.XLOOKUP(BB83,Depths,_xlfn.XLOOKUP($G83,Structures,ContentDamages),,1)-_xlfn.XLOOKUP(BB83,Depths,_xlfn.XLOOKUP($G83,Structures,ContentDamages),,-1))/(MIN(IF(Depths&gt;BB83,Depths))-MAX(IF(Depths&lt;BB83,Depths))))</f>
        <v>#N/A</v>
      </c>
      <c r="BY238" s="157" t="e" cm="1">
        <f t="array" ref="BY238">IF(BC83="no inundation",0,_xlfn.XLOOKUP(BC83,Depths,_xlfn.XLOOKUP($G83,Structures,ContentDamages),,-1)+(BC83-MAX(IF(Depths&lt;BC83,Depths)))*(_xlfn.XLOOKUP(BC83,Depths,_xlfn.XLOOKUP($G83,Structures,ContentDamages),,1)-_xlfn.XLOOKUP(BC83,Depths,_xlfn.XLOOKUP($G83,Structures,ContentDamages),,-1))/(MIN(IF(Depths&gt;BC83,Depths))-MAX(IF(Depths&lt;BC83,Depths))))</f>
        <v>#N/A</v>
      </c>
    </row>
    <row r="239" spans="21:77" x14ac:dyDescent="0.35">
      <c r="U239" s="2"/>
      <c r="W239" s="144"/>
      <c r="AI239" s="2"/>
      <c r="AJ239" s="2"/>
      <c r="AK239" s="2"/>
      <c r="AL239" s="2"/>
      <c r="AM239" s="2"/>
      <c r="AN239" s="2"/>
      <c r="AO239" s="2"/>
      <c r="AP239" s="2"/>
      <c r="AQ239" s="2"/>
      <c r="AR239" s="2"/>
      <c r="AS239" s="2"/>
      <c r="BC239" s="166" t="str">
        <f t="shared" si="197"/>
        <v>None</v>
      </c>
      <c r="BD239" s="157"/>
      <c r="BE239" s="166" t="e" cm="1">
        <f t="array" ref="BE239">IF(AT84="no inundation",0,_xlfn.XLOOKUP(AT84,Depths,_xlfn.XLOOKUP($G84,Structures,StructureDamages),,-1)+(AT84-MAX(IF(Depths&lt;AT84,Depths)))*(_xlfn.XLOOKUP(AT84,Depths,_xlfn.XLOOKUP($G84,Structures,StructureDamages),,1)-_xlfn.XLOOKUP(AT84,Depths,_xlfn.XLOOKUP($G84,Structures,StructureDamages),,-1))/(MIN(IF(Depths&gt;AT84,Depths))-MAX(IF(Depths&lt;AT84,Depths))))</f>
        <v>#N/A</v>
      </c>
      <c r="BF239" s="87" t="e" cm="1">
        <f t="array" ref="BF239">IF(AU84="no inundation",0,_xlfn.XLOOKUP(AU84,Depths,_xlfn.XLOOKUP($G84,Structures,StructureDamages),,-1)+(AU84-MAX(IF(Depths&lt;AU84,Depths)))*(_xlfn.XLOOKUP(AU84,Depths,_xlfn.XLOOKUP($G84,Structures,StructureDamages),,1)-_xlfn.XLOOKUP(AU84,Depths,_xlfn.XLOOKUP($G84,Structures,StructureDamages),,-1))/(MIN(IF(Depths&gt;AU84,Depths))-MAX(IF(Depths&lt;AU84,Depths))))</f>
        <v>#N/A</v>
      </c>
      <c r="BG239" s="87" t="e" cm="1">
        <f t="array" ref="BG239">IF(AV84="no inundation",0,_xlfn.XLOOKUP(AV84,Depths,_xlfn.XLOOKUP($G84,Structures,StructureDamages),,-1)+(AV84-MAX(IF(Depths&lt;AV84,Depths)))*(_xlfn.XLOOKUP(AV84,Depths,_xlfn.XLOOKUP($G84,Structures,StructureDamages),,1)-_xlfn.XLOOKUP(AV84,Depths,_xlfn.XLOOKUP($G84,Structures,StructureDamages),,-1))/(MIN(IF(Depths&gt;AV84,Depths))-MAX(IF(Depths&lt;AV84,Depths))))</f>
        <v>#N/A</v>
      </c>
      <c r="BH239" s="87" t="e" cm="1">
        <f t="array" ref="BH239">IF(AW84="no inundation",0,_xlfn.XLOOKUP(AW84,Depths,_xlfn.XLOOKUP($G84,Structures,StructureDamages),,-1)+(AW84-MAX(IF(Depths&lt;AW84,Depths)))*(_xlfn.XLOOKUP(AW84,Depths,_xlfn.XLOOKUP($G84,Structures,StructureDamages),,1)-_xlfn.XLOOKUP(AW84,Depths,_xlfn.XLOOKUP($G84,Structures,StructureDamages),,-1))/(MIN(IF(Depths&gt;AW84,Depths))-MAX(IF(Depths&lt;AW84,Depths))))</f>
        <v>#N/A</v>
      </c>
      <c r="BI239" s="87" t="e" cm="1">
        <f t="array" ref="BI239">IF(AX84="no inundation",0,_xlfn.XLOOKUP(AX84,Depths,_xlfn.XLOOKUP($G84,Structures,StructureDamages),,-1)+(AX84-MAX(IF(Depths&lt;AX84,Depths)))*(_xlfn.XLOOKUP(AX84,Depths,_xlfn.XLOOKUP($G84,Structures,StructureDamages),,1)-_xlfn.XLOOKUP(AX84,Depths,_xlfn.XLOOKUP($G84,Structures,StructureDamages),,-1))/(MIN(IF(Depths&gt;AX84,Depths))-MAX(IF(Depths&lt;AX84,Depths))))</f>
        <v>#N/A</v>
      </c>
      <c r="BJ239" s="87" t="e" cm="1">
        <f t="array" ref="BJ239">IF(AY84="no inundation",0,_xlfn.XLOOKUP(AY84,Depths,_xlfn.XLOOKUP($G84,Structures,StructureDamages),,-1)+(AY84-MAX(IF(Depths&lt;AY84,Depths)))*(_xlfn.XLOOKUP(AY84,Depths,_xlfn.XLOOKUP($G84,Structures,StructureDamages),,1)-_xlfn.XLOOKUP(AY84,Depths,_xlfn.XLOOKUP($G84,Structures,StructureDamages),,-1))/(MIN(IF(Depths&gt;AY84,Depths))-MAX(IF(Depths&lt;AY84,Depths))))</f>
        <v>#N/A</v>
      </c>
      <c r="BK239" s="87" t="e" cm="1">
        <f t="array" ref="BK239">IF(AZ84="no inundation",0,_xlfn.XLOOKUP(AZ84,Depths,_xlfn.XLOOKUP($G84,Structures,StructureDamages),,-1)+(AZ84-MAX(IF(Depths&lt;AZ84,Depths)))*(_xlfn.XLOOKUP(AZ84,Depths,_xlfn.XLOOKUP($G84,Structures,StructureDamages),,1)-_xlfn.XLOOKUP(AZ84,Depths,_xlfn.XLOOKUP($G84,Structures,StructureDamages),,-1))/(MIN(IF(Depths&gt;AZ84,Depths))-MAX(IF(Depths&lt;AZ84,Depths))))</f>
        <v>#N/A</v>
      </c>
      <c r="BL239" s="87" t="e" cm="1">
        <f t="array" ref="BL239">IF(BA84="no inundation",0,_xlfn.XLOOKUP(BA84,Depths,_xlfn.XLOOKUP($G84,Structures,StructureDamages),,-1)+(BA84-MAX(IF(Depths&lt;BA84,Depths)))*(_xlfn.XLOOKUP(BA84,Depths,_xlfn.XLOOKUP($G84,Structures,StructureDamages),,1)-_xlfn.XLOOKUP(BA84,Depths,_xlfn.XLOOKUP($G84,Structures,StructureDamages),,-1))/(MIN(IF(Depths&gt;BA84,Depths))-MAX(IF(Depths&lt;BA84,Depths))))</f>
        <v>#N/A</v>
      </c>
      <c r="BM239" s="87" t="e" cm="1">
        <f t="array" ref="BM239">IF(BB84="no inundation",0,_xlfn.XLOOKUP(BB84,Depths,_xlfn.XLOOKUP($G84,Structures,StructureDamages),,-1)+(BB84-MAX(IF(Depths&lt;BB84,Depths)))*(_xlfn.XLOOKUP(BB84,Depths,_xlfn.XLOOKUP($G84,Structures,StructureDamages),,1)-_xlfn.XLOOKUP(BB84,Depths,_xlfn.XLOOKUP($G84,Structures,StructureDamages),,-1))/(MIN(IF(Depths&gt;BB84,Depths))-MAX(IF(Depths&lt;BB84,Depths))))</f>
        <v>#N/A</v>
      </c>
      <c r="BN239" s="157" t="e" cm="1">
        <f t="array" ref="BN239">IF(BC84="no inundation",0,_xlfn.XLOOKUP(BC84,Depths,_xlfn.XLOOKUP($G84,Structures,StructureDamages),,-1)+(BC84-MAX(IF(Depths&lt;BC84,Depths)))*(_xlfn.XLOOKUP(BC84,Depths,_xlfn.XLOOKUP($G84,Structures,StructureDamages),,1)-_xlfn.XLOOKUP(BC84,Depths,_xlfn.XLOOKUP($G84,Structures,StructureDamages),,-1))/(MIN(IF(Depths&gt;BC84,Depths))-MAX(IF(Depths&lt;BC84,Depths))))</f>
        <v>#N/A</v>
      </c>
      <c r="BO239" s="167"/>
      <c r="BP239" s="166" t="e" cm="1">
        <f t="array" ref="BP239">IF(AT84="no inundation",0,_xlfn.XLOOKUP(AT84,Depths,_xlfn.XLOOKUP($G84,Structures,ContentDamages),,-1)+(AT84-MAX(IF(Depths&lt;AT84,Depths)))*(_xlfn.XLOOKUP(AT84,Depths,_xlfn.XLOOKUP($G84,Structures,ContentDamages),,1)-_xlfn.XLOOKUP(AT84,Depths,_xlfn.XLOOKUP($G84,Structures,ContentDamages),,-1))/(MIN(IF(Depths&gt;AT84,Depths))-MAX(IF(Depths&lt;AT84,Depths))))</f>
        <v>#N/A</v>
      </c>
      <c r="BQ239" s="87" t="e" cm="1">
        <f t="array" ref="BQ239">IF(AU84="no inundation",0,_xlfn.XLOOKUP(AU84,Depths,_xlfn.XLOOKUP($G84,Structures,ContentDamages),,-1)+(AU84-MAX(IF(Depths&lt;AU84,Depths)))*(_xlfn.XLOOKUP(AU84,Depths,_xlfn.XLOOKUP($G84,Structures,ContentDamages),,1)-_xlfn.XLOOKUP(AU84,Depths,_xlfn.XLOOKUP($G84,Structures,ContentDamages),,-1))/(MIN(IF(Depths&gt;AU84,Depths))-MAX(IF(Depths&lt;AU84,Depths))))</f>
        <v>#N/A</v>
      </c>
      <c r="BR239" s="87" t="e" cm="1">
        <f t="array" ref="BR239">IF(AV84="no inundation",0,_xlfn.XLOOKUP(AV84,Depths,_xlfn.XLOOKUP($G84,Structures,ContentDamages),,-1)+(AV84-MAX(IF(Depths&lt;AV84,Depths)))*(_xlfn.XLOOKUP(AV84,Depths,_xlfn.XLOOKUP($G84,Structures,ContentDamages),,1)-_xlfn.XLOOKUP(AV84,Depths,_xlfn.XLOOKUP($G84,Structures,ContentDamages),,-1))/(MIN(IF(Depths&gt;AV84,Depths))-MAX(IF(Depths&lt;AV84,Depths))))</f>
        <v>#N/A</v>
      </c>
      <c r="BS239" s="87" t="e" cm="1">
        <f t="array" ref="BS239">IF(AW84="no inundation",0,_xlfn.XLOOKUP(AW84,Depths,_xlfn.XLOOKUP($G84,Structures,ContentDamages),,-1)+(AW84-MAX(IF(Depths&lt;AW84,Depths)))*(_xlfn.XLOOKUP(AW84,Depths,_xlfn.XLOOKUP($G84,Structures,ContentDamages),,1)-_xlfn.XLOOKUP(AW84,Depths,_xlfn.XLOOKUP($G84,Structures,ContentDamages),,-1))/(MIN(IF(Depths&gt;AW84,Depths))-MAX(IF(Depths&lt;AW84,Depths))))</f>
        <v>#N/A</v>
      </c>
      <c r="BT239" s="87" t="e" cm="1">
        <f t="array" ref="BT239">IF(AX84="no inundation",0,_xlfn.XLOOKUP(AX84,Depths,_xlfn.XLOOKUP($G84,Structures,ContentDamages),,-1)+(AX84-MAX(IF(Depths&lt;AX84,Depths)))*(_xlfn.XLOOKUP(AX84,Depths,_xlfn.XLOOKUP($G84,Structures,ContentDamages),,1)-_xlfn.XLOOKUP(AX84,Depths,_xlfn.XLOOKUP($G84,Structures,ContentDamages),,-1))/(MIN(IF(Depths&gt;AX84,Depths))-MAX(IF(Depths&lt;AX84,Depths))))</f>
        <v>#N/A</v>
      </c>
      <c r="BU239" s="87" t="e" cm="1">
        <f t="array" ref="BU239">IF(AY84="no inundation",0,_xlfn.XLOOKUP(AY84,Depths,_xlfn.XLOOKUP($G84,Structures,ContentDamages),,-1)+(AY84-MAX(IF(Depths&lt;AY84,Depths)))*(_xlfn.XLOOKUP(AY84,Depths,_xlfn.XLOOKUP($G84,Structures,ContentDamages),,1)-_xlfn.XLOOKUP(AY84,Depths,_xlfn.XLOOKUP($G84,Structures,ContentDamages),,-1))/(MIN(IF(Depths&gt;AY84,Depths))-MAX(IF(Depths&lt;AY84,Depths))))</f>
        <v>#N/A</v>
      </c>
      <c r="BV239" s="87" t="e" cm="1">
        <f t="array" ref="BV239">IF(AZ84="no inundation",0,_xlfn.XLOOKUP(AZ84,Depths,_xlfn.XLOOKUP($G84,Structures,ContentDamages),,-1)+(AZ84-MAX(IF(Depths&lt;AZ84,Depths)))*(_xlfn.XLOOKUP(AZ84,Depths,_xlfn.XLOOKUP($G84,Structures,ContentDamages),,1)-_xlfn.XLOOKUP(AZ84,Depths,_xlfn.XLOOKUP($G84,Structures,ContentDamages),,-1))/(MIN(IF(Depths&gt;AZ84,Depths))-MAX(IF(Depths&lt;AZ84,Depths))))</f>
        <v>#N/A</v>
      </c>
      <c r="BW239" s="87" t="e" cm="1">
        <f t="array" ref="BW239">IF(BA84="no inundation",0,_xlfn.XLOOKUP(BA84,Depths,_xlfn.XLOOKUP($G84,Structures,ContentDamages),,-1)+(BA84-MAX(IF(Depths&lt;BA84,Depths)))*(_xlfn.XLOOKUP(BA84,Depths,_xlfn.XLOOKUP($G84,Structures,ContentDamages),,1)-_xlfn.XLOOKUP(BA84,Depths,_xlfn.XLOOKUP($G84,Structures,ContentDamages),,-1))/(MIN(IF(Depths&gt;BA84,Depths))-MAX(IF(Depths&lt;BA84,Depths))))</f>
        <v>#N/A</v>
      </c>
      <c r="BX239" s="87" t="e" cm="1">
        <f t="array" ref="BX239">IF(BB84="no inundation",0,_xlfn.XLOOKUP(BB84,Depths,_xlfn.XLOOKUP($G84,Structures,ContentDamages),,-1)+(BB84-MAX(IF(Depths&lt;BB84,Depths)))*(_xlfn.XLOOKUP(BB84,Depths,_xlfn.XLOOKUP($G84,Structures,ContentDamages),,1)-_xlfn.XLOOKUP(BB84,Depths,_xlfn.XLOOKUP($G84,Structures,ContentDamages),,-1))/(MIN(IF(Depths&gt;BB84,Depths))-MAX(IF(Depths&lt;BB84,Depths))))</f>
        <v>#N/A</v>
      </c>
      <c r="BY239" s="157" t="e" cm="1">
        <f t="array" ref="BY239">IF(BC84="no inundation",0,_xlfn.XLOOKUP(BC84,Depths,_xlfn.XLOOKUP($G84,Structures,ContentDamages),,-1)+(BC84-MAX(IF(Depths&lt;BC84,Depths)))*(_xlfn.XLOOKUP(BC84,Depths,_xlfn.XLOOKUP($G84,Structures,ContentDamages),,1)-_xlfn.XLOOKUP(BC84,Depths,_xlfn.XLOOKUP($G84,Structures,ContentDamages),,-1))/(MIN(IF(Depths&gt;BC84,Depths))-MAX(IF(Depths&lt;BC84,Depths))))</f>
        <v>#N/A</v>
      </c>
    </row>
    <row r="240" spans="21:77" x14ac:dyDescent="0.35">
      <c r="U240" s="2"/>
      <c r="W240" s="144"/>
      <c r="AI240" s="2"/>
      <c r="AJ240" s="2"/>
      <c r="AK240" s="2"/>
      <c r="AL240" s="2"/>
      <c r="AM240" s="2"/>
      <c r="AN240" s="2"/>
      <c r="AO240" s="2"/>
      <c r="AP240" s="2"/>
      <c r="AQ240" s="2"/>
      <c r="AR240" s="2"/>
      <c r="AS240" s="2"/>
      <c r="BC240" s="166" t="str">
        <f t="shared" si="197"/>
        <v>None</v>
      </c>
      <c r="BD240" s="157"/>
      <c r="BE240" s="166" t="e" cm="1">
        <f t="array" ref="BE240">IF(AT85="no inundation",0,_xlfn.XLOOKUP(AT85,Depths,_xlfn.XLOOKUP($G85,Structures,StructureDamages),,-1)+(AT85-MAX(IF(Depths&lt;AT85,Depths)))*(_xlfn.XLOOKUP(AT85,Depths,_xlfn.XLOOKUP($G85,Structures,StructureDamages),,1)-_xlfn.XLOOKUP(AT85,Depths,_xlfn.XLOOKUP($G85,Structures,StructureDamages),,-1))/(MIN(IF(Depths&gt;AT85,Depths))-MAX(IF(Depths&lt;AT85,Depths))))</f>
        <v>#N/A</v>
      </c>
      <c r="BF240" s="87" t="e" cm="1">
        <f t="array" ref="BF240">IF(AU85="no inundation",0,_xlfn.XLOOKUP(AU85,Depths,_xlfn.XLOOKUP($G85,Structures,StructureDamages),,-1)+(AU85-MAX(IF(Depths&lt;AU85,Depths)))*(_xlfn.XLOOKUP(AU85,Depths,_xlfn.XLOOKUP($G85,Structures,StructureDamages),,1)-_xlfn.XLOOKUP(AU85,Depths,_xlfn.XLOOKUP($G85,Structures,StructureDamages),,-1))/(MIN(IF(Depths&gt;AU85,Depths))-MAX(IF(Depths&lt;AU85,Depths))))</f>
        <v>#N/A</v>
      </c>
      <c r="BG240" s="87" t="e" cm="1">
        <f t="array" ref="BG240">IF(AV85="no inundation",0,_xlfn.XLOOKUP(AV85,Depths,_xlfn.XLOOKUP($G85,Structures,StructureDamages),,-1)+(AV85-MAX(IF(Depths&lt;AV85,Depths)))*(_xlfn.XLOOKUP(AV85,Depths,_xlfn.XLOOKUP($G85,Structures,StructureDamages),,1)-_xlfn.XLOOKUP(AV85,Depths,_xlfn.XLOOKUP($G85,Structures,StructureDamages),,-1))/(MIN(IF(Depths&gt;AV85,Depths))-MAX(IF(Depths&lt;AV85,Depths))))</f>
        <v>#N/A</v>
      </c>
      <c r="BH240" s="87" t="e" cm="1">
        <f t="array" ref="BH240">IF(AW85="no inundation",0,_xlfn.XLOOKUP(AW85,Depths,_xlfn.XLOOKUP($G85,Structures,StructureDamages),,-1)+(AW85-MAX(IF(Depths&lt;AW85,Depths)))*(_xlfn.XLOOKUP(AW85,Depths,_xlfn.XLOOKUP($G85,Structures,StructureDamages),,1)-_xlfn.XLOOKUP(AW85,Depths,_xlfn.XLOOKUP($G85,Structures,StructureDamages),,-1))/(MIN(IF(Depths&gt;AW85,Depths))-MAX(IF(Depths&lt;AW85,Depths))))</f>
        <v>#N/A</v>
      </c>
      <c r="BI240" s="87" t="e" cm="1">
        <f t="array" ref="BI240">IF(AX85="no inundation",0,_xlfn.XLOOKUP(AX85,Depths,_xlfn.XLOOKUP($G85,Structures,StructureDamages),,-1)+(AX85-MAX(IF(Depths&lt;AX85,Depths)))*(_xlfn.XLOOKUP(AX85,Depths,_xlfn.XLOOKUP($G85,Structures,StructureDamages),,1)-_xlfn.XLOOKUP(AX85,Depths,_xlfn.XLOOKUP($G85,Structures,StructureDamages),,-1))/(MIN(IF(Depths&gt;AX85,Depths))-MAX(IF(Depths&lt;AX85,Depths))))</f>
        <v>#N/A</v>
      </c>
      <c r="BJ240" s="87" t="e" cm="1">
        <f t="array" ref="BJ240">IF(AY85="no inundation",0,_xlfn.XLOOKUP(AY85,Depths,_xlfn.XLOOKUP($G85,Structures,StructureDamages),,-1)+(AY85-MAX(IF(Depths&lt;AY85,Depths)))*(_xlfn.XLOOKUP(AY85,Depths,_xlfn.XLOOKUP($G85,Structures,StructureDamages),,1)-_xlfn.XLOOKUP(AY85,Depths,_xlfn.XLOOKUP($G85,Structures,StructureDamages),,-1))/(MIN(IF(Depths&gt;AY85,Depths))-MAX(IF(Depths&lt;AY85,Depths))))</f>
        <v>#N/A</v>
      </c>
      <c r="BK240" s="87" t="e" cm="1">
        <f t="array" ref="BK240">IF(AZ85="no inundation",0,_xlfn.XLOOKUP(AZ85,Depths,_xlfn.XLOOKUP($G85,Structures,StructureDamages),,-1)+(AZ85-MAX(IF(Depths&lt;AZ85,Depths)))*(_xlfn.XLOOKUP(AZ85,Depths,_xlfn.XLOOKUP($G85,Structures,StructureDamages),,1)-_xlfn.XLOOKUP(AZ85,Depths,_xlfn.XLOOKUP($G85,Structures,StructureDamages),,-1))/(MIN(IF(Depths&gt;AZ85,Depths))-MAX(IF(Depths&lt;AZ85,Depths))))</f>
        <v>#N/A</v>
      </c>
      <c r="BL240" s="87" t="e" cm="1">
        <f t="array" ref="BL240">IF(BA85="no inundation",0,_xlfn.XLOOKUP(BA85,Depths,_xlfn.XLOOKUP($G85,Structures,StructureDamages),,-1)+(BA85-MAX(IF(Depths&lt;BA85,Depths)))*(_xlfn.XLOOKUP(BA85,Depths,_xlfn.XLOOKUP($G85,Structures,StructureDamages),,1)-_xlfn.XLOOKUP(BA85,Depths,_xlfn.XLOOKUP($G85,Structures,StructureDamages),,-1))/(MIN(IF(Depths&gt;BA85,Depths))-MAX(IF(Depths&lt;BA85,Depths))))</f>
        <v>#N/A</v>
      </c>
      <c r="BM240" s="87" t="e" cm="1">
        <f t="array" ref="BM240">IF(BB85="no inundation",0,_xlfn.XLOOKUP(BB85,Depths,_xlfn.XLOOKUP($G85,Structures,StructureDamages),,-1)+(BB85-MAX(IF(Depths&lt;BB85,Depths)))*(_xlfn.XLOOKUP(BB85,Depths,_xlfn.XLOOKUP($G85,Structures,StructureDamages),,1)-_xlfn.XLOOKUP(BB85,Depths,_xlfn.XLOOKUP($G85,Structures,StructureDamages),,-1))/(MIN(IF(Depths&gt;BB85,Depths))-MAX(IF(Depths&lt;BB85,Depths))))</f>
        <v>#N/A</v>
      </c>
      <c r="BN240" s="157" t="e" cm="1">
        <f t="array" ref="BN240">IF(BC85="no inundation",0,_xlfn.XLOOKUP(BC85,Depths,_xlfn.XLOOKUP($G85,Structures,StructureDamages),,-1)+(BC85-MAX(IF(Depths&lt;BC85,Depths)))*(_xlfn.XLOOKUP(BC85,Depths,_xlfn.XLOOKUP($G85,Structures,StructureDamages),,1)-_xlfn.XLOOKUP(BC85,Depths,_xlfn.XLOOKUP($G85,Structures,StructureDamages),,-1))/(MIN(IF(Depths&gt;BC85,Depths))-MAX(IF(Depths&lt;BC85,Depths))))</f>
        <v>#N/A</v>
      </c>
      <c r="BO240" s="167"/>
      <c r="BP240" s="166" t="e" cm="1">
        <f t="array" ref="BP240">IF(AT85="no inundation",0,_xlfn.XLOOKUP(AT85,Depths,_xlfn.XLOOKUP($G85,Structures,ContentDamages),,-1)+(AT85-MAX(IF(Depths&lt;AT85,Depths)))*(_xlfn.XLOOKUP(AT85,Depths,_xlfn.XLOOKUP($G85,Structures,ContentDamages),,1)-_xlfn.XLOOKUP(AT85,Depths,_xlfn.XLOOKUP($G85,Structures,ContentDamages),,-1))/(MIN(IF(Depths&gt;AT85,Depths))-MAX(IF(Depths&lt;AT85,Depths))))</f>
        <v>#N/A</v>
      </c>
      <c r="BQ240" s="87" t="e" cm="1">
        <f t="array" ref="BQ240">IF(AU85="no inundation",0,_xlfn.XLOOKUP(AU85,Depths,_xlfn.XLOOKUP($G85,Structures,ContentDamages),,-1)+(AU85-MAX(IF(Depths&lt;AU85,Depths)))*(_xlfn.XLOOKUP(AU85,Depths,_xlfn.XLOOKUP($G85,Structures,ContentDamages),,1)-_xlfn.XLOOKUP(AU85,Depths,_xlfn.XLOOKUP($G85,Structures,ContentDamages),,-1))/(MIN(IF(Depths&gt;AU85,Depths))-MAX(IF(Depths&lt;AU85,Depths))))</f>
        <v>#N/A</v>
      </c>
      <c r="BR240" s="87" t="e" cm="1">
        <f t="array" ref="BR240">IF(AV85="no inundation",0,_xlfn.XLOOKUP(AV85,Depths,_xlfn.XLOOKUP($G85,Structures,ContentDamages),,-1)+(AV85-MAX(IF(Depths&lt;AV85,Depths)))*(_xlfn.XLOOKUP(AV85,Depths,_xlfn.XLOOKUP($G85,Structures,ContentDamages),,1)-_xlfn.XLOOKUP(AV85,Depths,_xlfn.XLOOKUP($G85,Structures,ContentDamages),,-1))/(MIN(IF(Depths&gt;AV85,Depths))-MAX(IF(Depths&lt;AV85,Depths))))</f>
        <v>#N/A</v>
      </c>
      <c r="BS240" s="87" t="e" cm="1">
        <f t="array" ref="BS240">IF(AW85="no inundation",0,_xlfn.XLOOKUP(AW85,Depths,_xlfn.XLOOKUP($G85,Structures,ContentDamages),,-1)+(AW85-MAX(IF(Depths&lt;AW85,Depths)))*(_xlfn.XLOOKUP(AW85,Depths,_xlfn.XLOOKUP($G85,Structures,ContentDamages),,1)-_xlfn.XLOOKUP(AW85,Depths,_xlfn.XLOOKUP($G85,Structures,ContentDamages),,-1))/(MIN(IF(Depths&gt;AW85,Depths))-MAX(IF(Depths&lt;AW85,Depths))))</f>
        <v>#N/A</v>
      </c>
      <c r="BT240" s="87" t="e" cm="1">
        <f t="array" ref="BT240">IF(AX85="no inundation",0,_xlfn.XLOOKUP(AX85,Depths,_xlfn.XLOOKUP($G85,Structures,ContentDamages),,-1)+(AX85-MAX(IF(Depths&lt;AX85,Depths)))*(_xlfn.XLOOKUP(AX85,Depths,_xlfn.XLOOKUP($G85,Structures,ContentDamages),,1)-_xlfn.XLOOKUP(AX85,Depths,_xlfn.XLOOKUP($G85,Structures,ContentDamages),,-1))/(MIN(IF(Depths&gt;AX85,Depths))-MAX(IF(Depths&lt;AX85,Depths))))</f>
        <v>#N/A</v>
      </c>
      <c r="BU240" s="87" t="e" cm="1">
        <f t="array" ref="BU240">IF(AY85="no inundation",0,_xlfn.XLOOKUP(AY85,Depths,_xlfn.XLOOKUP($G85,Structures,ContentDamages),,-1)+(AY85-MAX(IF(Depths&lt;AY85,Depths)))*(_xlfn.XLOOKUP(AY85,Depths,_xlfn.XLOOKUP($G85,Structures,ContentDamages),,1)-_xlfn.XLOOKUP(AY85,Depths,_xlfn.XLOOKUP($G85,Structures,ContentDamages),,-1))/(MIN(IF(Depths&gt;AY85,Depths))-MAX(IF(Depths&lt;AY85,Depths))))</f>
        <v>#N/A</v>
      </c>
      <c r="BV240" s="87" t="e" cm="1">
        <f t="array" ref="BV240">IF(AZ85="no inundation",0,_xlfn.XLOOKUP(AZ85,Depths,_xlfn.XLOOKUP($G85,Structures,ContentDamages),,-1)+(AZ85-MAX(IF(Depths&lt;AZ85,Depths)))*(_xlfn.XLOOKUP(AZ85,Depths,_xlfn.XLOOKUP($G85,Structures,ContentDamages),,1)-_xlfn.XLOOKUP(AZ85,Depths,_xlfn.XLOOKUP($G85,Structures,ContentDamages),,-1))/(MIN(IF(Depths&gt;AZ85,Depths))-MAX(IF(Depths&lt;AZ85,Depths))))</f>
        <v>#N/A</v>
      </c>
      <c r="BW240" s="87" t="e" cm="1">
        <f t="array" ref="BW240">IF(BA85="no inundation",0,_xlfn.XLOOKUP(BA85,Depths,_xlfn.XLOOKUP($G85,Structures,ContentDamages),,-1)+(BA85-MAX(IF(Depths&lt;BA85,Depths)))*(_xlfn.XLOOKUP(BA85,Depths,_xlfn.XLOOKUP($G85,Structures,ContentDamages),,1)-_xlfn.XLOOKUP(BA85,Depths,_xlfn.XLOOKUP($G85,Structures,ContentDamages),,-1))/(MIN(IF(Depths&gt;BA85,Depths))-MAX(IF(Depths&lt;BA85,Depths))))</f>
        <v>#N/A</v>
      </c>
      <c r="BX240" s="87" t="e" cm="1">
        <f t="array" ref="BX240">IF(BB85="no inundation",0,_xlfn.XLOOKUP(BB85,Depths,_xlfn.XLOOKUP($G85,Structures,ContentDamages),,-1)+(BB85-MAX(IF(Depths&lt;BB85,Depths)))*(_xlfn.XLOOKUP(BB85,Depths,_xlfn.XLOOKUP($G85,Structures,ContentDamages),,1)-_xlfn.XLOOKUP(BB85,Depths,_xlfn.XLOOKUP($G85,Structures,ContentDamages),,-1))/(MIN(IF(Depths&gt;BB85,Depths))-MAX(IF(Depths&lt;BB85,Depths))))</f>
        <v>#N/A</v>
      </c>
      <c r="BY240" s="157" t="e" cm="1">
        <f t="array" ref="BY240">IF(BC85="no inundation",0,_xlfn.XLOOKUP(BC85,Depths,_xlfn.XLOOKUP($G85,Structures,ContentDamages),,-1)+(BC85-MAX(IF(Depths&lt;BC85,Depths)))*(_xlfn.XLOOKUP(BC85,Depths,_xlfn.XLOOKUP($G85,Structures,ContentDamages),,1)-_xlfn.XLOOKUP(BC85,Depths,_xlfn.XLOOKUP($G85,Structures,ContentDamages),,-1))/(MIN(IF(Depths&gt;BC85,Depths))-MAX(IF(Depths&lt;BC85,Depths))))</f>
        <v>#N/A</v>
      </c>
    </row>
    <row r="241" spans="21:77" x14ac:dyDescent="0.35">
      <c r="U241" s="2"/>
      <c r="W241" s="144"/>
      <c r="AI241" s="2"/>
      <c r="AJ241" s="2"/>
      <c r="AK241" s="2"/>
      <c r="AL241" s="2"/>
      <c r="AM241" s="2"/>
      <c r="AN241" s="2"/>
      <c r="AO241" s="2"/>
      <c r="AP241" s="2"/>
      <c r="AQ241" s="2"/>
      <c r="AR241" s="2"/>
      <c r="AS241" s="2"/>
      <c r="BC241" s="166" t="str">
        <f t="shared" si="197"/>
        <v>None</v>
      </c>
      <c r="BD241" s="157"/>
      <c r="BE241" s="166" t="e" cm="1">
        <f t="array" ref="BE241">IF(AT86="no inundation",0,_xlfn.XLOOKUP(AT86,Depths,_xlfn.XLOOKUP($G86,Structures,StructureDamages),,-1)+(AT86-MAX(IF(Depths&lt;AT86,Depths)))*(_xlfn.XLOOKUP(AT86,Depths,_xlfn.XLOOKUP($G86,Structures,StructureDamages),,1)-_xlfn.XLOOKUP(AT86,Depths,_xlfn.XLOOKUP($G86,Structures,StructureDamages),,-1))/(MIN(IF(Depths&gt;AT86,Depths))-MAX(IF(Depths&lt;AT86,Depths))))</f>
        <v>#N/A</v>
      </c>
      <c r="BF241" s="87" t="e" cm="1">
        <f t="array" ref="BF241">IF(AU86="no inundation",0,_xlfn.XLOOKUP(AU86,Depths,_xlfn.XLOOKUP($G86,Structures,StructureDamages),,-1)+(AU86-MAX(IF(Depths&lt;AU86,Depths)))*(_xlfn.XLOOKUP(AU86,Depths,_xlfn.XLOOKUP($G86,Structures,StructureDamages),,1)-_xlfn.XLOOKUP(AU86,Depths,_xlfn.XLOOKUP($G86,Structures,StructureDamages),,-1))/(MIN(IF(Depths&gt;AU86,Depths))-MAX(IF(Depths&lt;AU86,Depths))))</f>
        <v>#N/A</v>
      </c>
      <c r="BG241" s="87" t="e" cm="1">
        <f t="array" ref="BG241">IF(AV86="no inundation",0,_xlfn.XLOOKUP(AV86,Depths,_xlfn.XLOOKUP($G86,Structures,StructureDamages),,-1)+(AV86-MAX(IF(Depths&lt;AV86,Depths)))*(_xlfn.XLOOKUP(AV86,Depths,_xlfn.XLOOKUP($G86,Structures,StructureDamages),,1)-_xlfn.XLOOKUP(AV86,Depths,_xlfn.XLOOKUP($G86,Structures,StructureDamages),,-1))/(MIN(IF(Depths&gt;AV86,Depths))-MAX(IF(Depths&lt;AV86,Depths))))</f>
        <v>#N/A</v>
      </c>
      <c r="BH241" s="87" t="e" cm="1">
        <f t="array" ref="BH241">IF(AW86="no inundation",0,_xlfn.XLOOKUP(AW86,Depths,_xlfn.XLOOKUP($G86,Structures,StructureDamages),,-1)+(AW86-MAX(IF(Depths&lt;AW86,Depths)))*(_xlfn.XLOOKUP(AW86,Depths,_xlfn.XLOOKUP($G86,Structures,StructureDamages),,1)-_xlfn.XLOOKUP(AW86,Depths,_xlfn.XLOOKUP($G86,Structures,StructureDamages),,-1))/(MIN(IF(Depths&gt;AW86,Depths))-MAX(IF(Depths&lt;AW86,Depths))))</f>
        <v>#N/A</v>
      </c>
      <c r="BI241" s="87" t="e" cm="1">
        <f t="array" ref="BI241">IF(AX86="no inundation",0,_xlfn.XLOOKUP(AX86,Depths,_xlfn.XLOOKUP($G86,Structures,StructureDamages),,-1)+(AX86-MAX(IF(Depths&lt;AX86,Depths)))*(_xlfn.XLOOKUP(AX86,Depths,_xlfn.XLOOKUP($G86,Structures,StructureDamages),,1)-_xlfn.XLOOKUP(AX86,Depths,_xlfn.XLOOKUP($G86,Structures,StructureDamages),,-1))/(MIN(IF(Depths&gt;AX86,Depths))-MAX(IF(Depths&lt;AX86,Depths))))</f>
        <v>#N/A</v>
      </c>
      <c r="BJ241" s="87" t="e" cm="1">
        <f t="array" ref="BJ241">IF(AY86="no inundation",0,_xlfn.XLOOKUP(AY86,Depths,_xlfn.XLOOKUP($G86,Structures,StructureDamages),,-1)+(AY86-MAX(IF(Depths&lt;AY86,Depths)))*(_xlfn.XLOOKUP(AY86,Depths,_xlfn.XLOOKUP($G86,Structures,StructureDamages),,1)-_xlfn.XLOOKUP(AY86,Depths,_xlfn.XLOOKUP($G86,Structures,StructureDamages),,-1))/(MIN(IF(Depths&gt;AY86,Depths))-MAX(IF(Depths&lt;AY86,Depths))))</f>
        <v>#N/A</v>
      </c>
      <c r="BK241" s="87" t="e" cm="1">
        <f t="array" ref="BK241">IF(AZ86="no inundation",0,_xlfn.XLOOKUP(AZ86,Depths,_xlfn.XLOOKUP($G86,Structures,StructureDamages),,-1)+(AZ86-MAX(IF(Depths&lt;AZ86,Depths)))*(_xlfn.XLOOKUP(AZ86,Depths,_xlfn.XLOOKUP($G86,Structures,StructureDamages),,1)-_xlfn.XLOOKUP(AZ86,Depths,_xlfn.XLOOKUP($G86,Structures,StructureDamages),,-1))/(MIN(IF(Depths&gt;AZ86,Depths))-MAX(IF(Depths&lt;AZ86,Depths))))</f>
        <v>#N/A</v>
      </c>
      <c r="BL241" s="87" t="e" cm="1">
        <f t="array" ref="BL241">IF(BA86="no inundation",0,_xlfn.XLOOKUP(BA86,Depths,_xlfn.XLOOKUP($G86,Structures,StructureDamages),,-1)+(BA86-MAX(IF(Depths&lt;BA86,Depths)))*(_xlfn.XLOOKUP(BA86,Depths,_xlfn.XLOOKUP($G86,Structures,StructureDamages),,1)-_xlfn.XLOOKUP(BA86,Depths,_xlfn.XLOOKUP($G86,Structures,StructureDamages),,-1))/(MIN(IF(Depths&gt;BA86,Depths))-MAX(IF(Depths&lt;BA86,Depths))))</f>
        <v>#N/A</v>
      </c>
      <c r="BM241" s="87" t="e" cm="1">
        <f t="array" ref="BM241">IF(BB86="no inundation",0,_xlfn.XLOOKUP(BB86,Depths,_xlfn.XLOOKUP($G86,Structures,StructureDamages),,-1)+(BB86-MAX(IF(Depths&lt;BB86,Depths)))*(_xlfn.XLOOKUP(BB86,Depths,_xlfn.XLOOKUP($G86,Structures,StructureDamages),,1)-_xlfn.XLOOKUP(BB86,Depths,_xlfn.XLOOKUP($G86,Structures,StructureDamages),,-1))/(MIN(IF(Depths&gt;BB86,Depths))-MAX(IF(Depths&lt;BB86,Depths))))</f>
        <v>#N/A</v>
      </c>
      <c r="BN241" s="157" t="e" cm="1">
        <f t="array" ref="BN241">IF(BC86="no inundation",0,_xlfn.XLOOKUP(BC86,Depths,_xlfn.XLOOKUP($G86,Structures,StructureDamages),,-1)+(BC86-MAX(IF(Depths&lt;BC86,Depths)))*(_xlfn.XLOOKUP(BC86,Depths,_xlfn.XLOOKUP($G86,Structures,StructureDamages),,1)-_xlfn.XLOOKUP(BC86,Depths,_xlfn.XLOOKUP($G86,Structures,StructureDamages),,-1))/(MIN(IF(Depths&gt;BC86,Depths))-MAX(IF(Depths&lt;BC86,Depths))))</f>
        <v>#N/A</v>
      </c>
      <c r="BO241" s="167"/>
      <c r="BP241" s="166" t="e" cm="1">
        <f t="array" ref="BP241">IF(AT86="no inundation",0,_xlfn.XLOOKUP(AT86,Depths,_xlfn.XLOOKUP($G86,Structures,ContentDamages),,-1)+(AT86-MAX(IF(Depths&lt;AT86,Depths)))*(_xlfn.XLOOKUP(AT86,Depths,_xlfn.XLOOKUP($G86,Structures,ContentDamages),,1)-_xlfn.XLOOKUP(AT86,Depths,_xlfn.XLOOKUP($G86,Structures,ContentDamages),,-1))/(MIN(IF(Depths&gt;AT86,Depths))-MAX(IF(Depths&lt;AT86,Depths))))</f>
        <v>#N/A</v>
      </c>
      <c r="BQ241" s="87" t="e" cm="1">
        <f t="array" ref="BQ241">IF(AU86="no inundation",0,_xlfn.XLOOKUP(AU86,Depths,_xlfn.XLOOKUP($G86,Structures,ContentDamages),,-1)+(AU86-MAX(IF(Depths&lt;AU86,Depths)))*(_xlfn.XLOOKUP(AU86,Depths,_xlfn.XLOOKUP($G86,Structures,ContentDamages),,1)-_xlfn.XLOOKUP(AU86,Depths,_xlfn.XLOOKUP($G86,Structures,ContentDamages),,-1))/(MIN(IF(Depths&gt;AU86,Depths))-MAX(IF(Depths&lt;AU86,Depths))))</f>
        <v>#N/A</v>
      </c>
      <c r="BR241" s="87" t="e" cm="1">
        <f t="array" ref="BR241">IF(AV86="no inundation",0,_xlfn.XLOOKUP(AV86,Depths,_xlfn.XLOOKUP($G86,Structures,ContentDamages),,-1)+(AV86-MAX(IF(Depths&lt;AV86,Depths)))*(_xlfn.XLOOKUP(AV86,Depths,_xlfn.XLOOKUP($G86,Structures,ContentDamages),,1)-_xlfn.XLOOKUP(AV86,Depths,_xlfn.XLOOKUP($G86,Structures,ContentDamages),,-1))/(MIN(IF(Depths&gt;AV86,Depths))-MAX(IF(Depths&lt;AV86,Depths))))</f>
        <v>#N/A</v>
      </c>
      <c r="BS241" s="87" t="e" cm="1">
        <f t="array" ref="BS241">IF(AW86="no inundation",0,_xlfn.XLOOKUP(AW86,Depths,_xlfn.XLOOKUP($G86,Structures,ContentDamages),,-1)+(AW86-MAX(IF(Depths&lt;AW86,Depths)))*(_xlfn.XLOOKUP(AW86,Depths,_xlfn.XLOOKUP($G86,Structures,ContentDamages),,1)-_xlfn.XLOOKUP(AW86,Depths,_xlfn.XLOOKUP($G86,Structures,ContentDamages),,-1))/(MIN(IF(Depths&gt;AW86,Depths))-MAX(IF(Depths&lt;AW86,Depths))))</f>
        <v>#N/A</v>
      </c>
      <c r="BT241" s="87" t="e" cm="1">
        <f t="array" ref="BT241">IF(AX86="no inundation",0,_xlfn.XLOOKUP(AX86,Depths,_xlfn.XLOOKUP($G86,Structures,ContentDamages),,-1)+(AX86-MAX(IF(Depths&lt;AX86,Depths)))*(_xlfn.XLOOKUP(AX86,Depths,_xlfn.XLOOKUP($G86,Structures,ContentDamages),,1)-_xlfn.XLOOKUP(AX86,Depths,_xlfn.XLOOKUP($G86,Structures,ContentDamages),,-1))/(MIN(IF(Depths&gt;AX86,Depths))-MAX(IF(Depths&lt;AX86,Depths))))</f>
        <v>#N/A</v>
      </c>
      <c r="BU241" s="87" t="e" cm="1">
        <f t="array" ref="BU241">IF(AY86="no inundation",0,_xlfn.XLOOKUP(AY86,Depths,_xlfn.XLOOKUP($G86,Structures,ContentDamages),,-1)+(AY86-MAX(IF(Depths&lt;AY86,Depths)))*(_xlfn.XLOOKUP(AY86,Depths,_xlfn.XLOOKUP($G86,Structures,ContentDamages),,1)-_xlfn.XLOOKUP(AY86,Depths,_xlfn.XLOOKUP($G86,Structures,ContentDamages),,-1))/(MIN(IF(Depths&gt;AY86,Depths))-MAX(IF(Depths&lt;AY86,Depths))))</f>
        <v>#N/A</v>
      </c>
      <c r="BV241" s="87" t="e" cm="1">
        <f t="array" ref="BV241">IF(AZ86="no inundation",0,_xlfn.XLOOKUP(AZ86,Depths,_xlfn.XLOOKUP($G86,Structures,ContentDamages),,-1)+(AZ86-MAX(IF(Depths&lt;AZ86,Depths)))*(_xlfn.XLOOKUP(AZ86,Depths,_xlfn.XLOOKUP($G86,Structures,ContentDamages),,1)-_xlfn.XLOOKUP(AZ86,Depths,_xlfn.XLOOKUP($G86,Structures,ContentDamages),,-1))/(MIN(IF(Depths&gt;AZ86,Depths))-MAX(IF(Depths&lt;AZ86,Depths))))</f>
        <v>#N/A</v>
      </c>
      <c r="BW241" s="87" t="e" cm="1">
        <f t="array" ref="BW241">IF(BA86="no inundation",0,_xlfn.XLOOKUP(BA86,Depths,_xlfn.XLOOKUP($G86,Structures,ContentDamages),,-1)+(BA86-MAX(IF(Depths&lt;BA86,Depths)))*(_xlfn.XLOOKUP(BA86,Depths,_xlfn.XLOOKUP($G86,Structures,ContentDamages),,1)-_xlfn.XLOOKUP(BA86,Depths,_xlfn.XLOOKUP($G86,Structures,ContentDamages),,-1))/(MIN(IF(Depths&gt;BA86,Depths))-MAX(IF(Depths&lt;BA86,Depths))))</f>
        <v>#N/A</v>
      </c>
      <c r="BX241" s="87" t="e" cm="1">
        <f t="array" ref="BX241">IF(BB86="no inundation",0,_xlfn.XLOOKUP(BB86,Depths,_xlfn.XLOOKUP($G86,Structures,ContentDamages),,-1)+(BB86-MAX(IF(Depths&lt;BB86,Depths)))*(_xlfn.XLOOKUP(BB86,Depths,_xlfn.XLOOKUP($G86,Structures,ContentDamages),,1)-_xlfn.XLOOKUP(BB86,Depths,_xlfn.XLOOKUP($G86,Structures,ContentDamages),,-1))/(MIN(IF(Depths&gt;BB86,Depths))-MAX(IF(Depths&lt;BB86,Depths))))</f>
        <v>#N/A</v>
      </c>
      <c r="BY241" s="157" t="e" cm="1">
        <f t="array" ref="BY241">IF(BC86="no inundation",0,_xlfn.XLOOKUP(BC86,Depths,_xlfn.XLOOKUP($G86,Structures,ContentDamages),,-1)+(BC86-MAX(IF(Depths&lt;BC86,Depths)))*(_xlfn.XLOOKUP(BC86,Depths,_xlfn.XLOOKUP($G86,Structures,ContentDamages),,1)-_xlfn.XLOOKUP(BC86,Depths,_xlfn.XLOOKUP($G86,Structures,ContentDamages),,-1))/(MIN(IF(Depths&gt;BC86,Depths))-MAX(IF(Depths&lt;BC86,Depths))))</f>
        <v>#N/A</v>
      </c>
    </row>
    <row r="242" spans="21:77" x14ac:dyDescent="0.35">
      <c r="U242" s="2"/>
      <c r="W242" s="144"/>
      <c r="AI242" s="2"/>
      <c r="AJ242" s="2"/>
      <c r="AK242" s="2"/>
      <c r="AL242" s="2"/>
      <c r="AM242" s="2"/>
      <c r="AN242" s="2"/>
      <c r="AO242" s="2"/>
      <c r="AP242" s="2"/>
      <c r="AQ242" s="2"/>
      <c r="AR242" s="2"/>
      <c r="AS242" s="2"/>
      <c r="BC242" s="166" t="str">
        <f t="shared" si="197"/>
        <v>None</v>
      </c>
      <c r="BD242" s="157"/>
      <c r="BE242" s="166" t="e" cm="1">
        <f t="array" ref="BE242">IF(AT87="no inundation",0,_xlfn.XLOOKUP(AT87,Depths,_xlfn.XLOOKUP($G87,Structures,StructureDamages),,-1)+(AT87-MAX(IF(Depths&lt;AT87,Depths)))*(_xlfn.XLOOKUP(AT87,Depths,_xlfn.XLOOKUP($G87,Structures,StructureDamages),,1)-_xlfn.XLOOKUP(AT87,Depths,_xlfn.XLOOKUP($G87,Structures,StructureDamages),,-1))/(MIN(IF(Depths&gt;AT87,Depths))-MAX(IF(Depths&lt;AT87,Depths))))</f>
        <v>#N/A</v>
      </c>
      <c r="BF242" s="87" t="e" cm="1">
        <f t="array" ref="BF242">IF(AU87="no inundation",0,_xlfn.XLOOKUP(AU87,Depths,_xlfn.XLOOKUP($G87,Structures,StructureDamages),,-1)+(AU87-MAX(IF(Depths&lt;AU87,Depths)))*(_xlfn.XLOOKUP(AU87,Depths,_xlfn.XLOOKUP($G87,Structures,StructureDamages),,1)-_xlfn.XLOOKUP(AU87,Depths,_xlfn.XLOOKUP($G87,Structures,StructureDamages),,-1))/(MIN(IF(Depths&gt;AU87,Depths))-MAX(IF(Depths&lt;AU87,Depths))))</f>
        <v>#N/A</v>
      </c>
      <c r="BG242" s="87" t="e" cm="1">
        <f t="array" ref="BG242">IF(AV87="no inundation",0,_xlfn.XLOOKUP(AV87,Depths,_xlfn.XLOOKUP($G87,Structures,StructureDamages),,-1)+(AV87-MAX(IF(Depths&lt;AV87,Depths)))*(_xlfn.XLOOKUP(AV87,Depths,_xlfn.XLOOKUP($G87,Structures,StructureDamages),,1)-_xlfn.XLOOKUP(AV87,Depths,_xlfn.XLOOKUP($G87,Structures,StructureDamages),,-1))/(MIN(IF(Depths&gt;AV87,Depths))-MAX(IF(Depths&lt;AV87,Depths))))</f>
        <v>#N/A</v>
      </c>
      <c r="BH242" s="87" t="e" cm="1">
        <f t="array" ref="BH242">IF(AW87="no inundation",0,_xlfn.XLOOKUP(AW87,Depths,_xlfn.XLOOKUP($G87,Structures,StructureDamages),,-1)+(AW87-MAX(IF(Depths&lt;AW87,Depths)))*(_xlfn.XLOOKUP(AW87,Depths,_xlfn.XLOOKUP($G87,Structures,StructureDamages),,1)-_xlfn.XLOOKUP(AW87,Depths,_xlfn.XLOOKUP($G87,Structures,StructureDamages),,-1))/(MIN(IF(Depths&gt;AW87,Depths))-MAX(IF(Depths&lt;AW87,Depths))))</f>
        <v>#N/A</v>
      </c>
      <c r="BI242" s="87" t="e" cm="1">
        <f t="array" ref="BI242">IF(AX87="no inundation",0,_xlfn.XLOOKUP(AX87,Depths,_xlfn.XLOOKUP($G87,Structures,StructureDamages),,-1)+(AX87-MAX(IF(Depths&lt;AX87,Depths)))*(_xlfn.XLOOKUP(AX87,Depths,_xlfn.XLOOKUP($G87,Structures,StructureDamages),,1)-_xlfn.XLOOKUP(AX87,Depths,_xlfn.XLOOKUP($G87,Structures,StructureDamages),,-1))/(MIN(IF(Depths&gt;AX87,Depths))-MAX(IF(Depths&lt;AX87,Depths))))</f>
        <v>#N/A</v>
      </c>
      <c r="BJ242" s="87" t="e" cm="1">
        <f t="array" ref="BJ242">IF(AY87="no inundation",0,_xlfn.XLOOKUP(AY87,Depths,_xlfn.XLOOKUP($G87,Structures,StructureDamages),,-1)+(AY87-MAX(IF(Depths&lt;AY87,Depths)))*(_xlfn.XLOOKUP(AY87,Depths,_xlfn.XLOOKUP($G87,Structures,StructureDamages),,1)-_xlfn.XLOOKUP(AY87,Depths,_xlfn.XLOOKUP($G87,Structures,StructureDamages),,-1))/(MIN(IF(Depths&gt;AY87,Depths))-MAX(IF(Depths&lt;AY87,Depths))))</f>
        <v>#N/A</v>
      </c>
      <c r="BK242" s="87" t="e" cm="1">
        <f t="array" ref="BK242">IF(AZ87="no inundation",0,_xlfn.XLOOKUP(AZ87,Depths,_xlfn.XLOOKUP($G87,Structures,StructureDamages),,-1)+(AZ87-MAX(IF(Depths&lt;AZ87,Depths)))*(_xlfn.XLOOKUP(AZ87,Depths,_xlfn.XLOOKUP($G87,Structures,StructureDamages),,1)-_xlfn.XLOOKUP(AZ87,Depths,_xlfn.XLOOKUP($G87,Structures,StructureDamages),,-1))/(MIN(IF(Depths&gt;AZ87,Depths))-MAX(IF(Depths&lt;AZ87,Depths))))</f>
        <v>#N/A</v>
      </c>
      <c r="BL242" s="87" t="e" cm="1">
        <f t="array" ref="BL242">IF(BA87="no inundation",0,_xlfn.XLOOKUP(BA87,Depths,_xlfn.XLOOKUP($G87,Structures,StructureDamages),,-1)+(BA87-MAX(IF(Depths&lt;BA87,Depths)))*(_xlfn.XLOOKUP(BA87,Depths,_xlfn.XLOOKUP($G87,Structures,StructureDamages),,1)-_xlfn.XLOOKUP(BA87,Depths,_xlfn.XLOOKUP($G87,Structures,StructureDamages),,-1))/(MIN(IF(Depths&gt;BA87,Depths))-MAX(IF(Depths&lt;BA87,Depths))))</f>
        <v>#N/A</v>
      </c>
      <c r="BM242" s="87" t="e" cm="1">
        <f t="array" ref="BM242">IF(BB87="no inundation",0,_xlfn.XLOOKUP(BB87,Depths,_xlfn.XLOOKUP($G87,Structures,StructureDamages),,-1)+(BB87-MAX(IF(Depths&lt;BB87,Depths)))*(_xlfn.XLOOKUP(BB87,Depths,_xlfn.XLOOKUP($G87,Structures,StructureDamages),,1)-_xlfn.XLOOKUP(BB87,Depths,_xlfn.XLOOKUP($G87,Structures,StructureDamages),,-1))/(MIN(IF(Depths&gt;BB87,Depths))-MAX(IF(Depths&lt;BB87,Depths))))</f>
        <v>#N/A</v>
      </c>
      <c r="BN242" s="157" t="e" cm="1">
        <f t="array" ref="BN242">IF(BC87="no inundation",0,_xlfn.XLOOKUP(BC87,Depths,_xlfn.XLOOKUP($G87,Structures,StructureDamages),,-1)+(BC87-MAX(IF(Depths&lt;BC87,Depths)))*(_xlfn.XLOOKUP(BC87,Depths,_xlfn.XLOOKUP($G87,Structures,StructureDamages),,1)-_xlfn.XLOOKUP(BC87,Depths,_xlfn.XLOOKUP($G87,Structures,StructureDamages),,-1))/(MIN(IF(Depths&gt;BC87,Depths))-MAX(IF(Depths&lt;BC87,Depths))))</f>
        <v>#N/A</v>
      </c>
      <c r="BO242" s="167"/>
      <c r="BP242" s="166" t="e" cm="1">
        <f t="array" ref="BP242">IF(AT87="no inundation",0,_xlfn.XLOOKUP(AT87,Depths,_xlfn.XLOOKUP($G87,Structures,ContentDamages),,-1)+(AT87-MAX(IF(Depths&lt;AT87,Depths)))*(_xlfn.XLOOKUP(AT87,Depths,_xlfn.XLOOKUP($G87,Structures,ContentDamages),,1)-_xlfn.XLOOKUP(AT87,Depths,_xlfn.XLOOKUP($G87,Structures,ContentDamages),,-1))/(MIN(IF(Depths&gt;AT87,Depths))-MAX(IF(Depths&lt;AT87,Depths))))</f>
        <v>#N/A</v>
      </c>
      <c r="BQ242" s="87" t="e" cm="1">
        <f t="array" ref="BQ242">IF(AU87="no inundation",0,_xlfn.XLOOKUP(AU87,Depths,_xlfn.XLOOKUP($G87,Structures,ContentDamages),,-1)+(AU87-MAX(IF(Depths&lt;AU87,Depths)))*(_xlfn.XLOOKUP(AU87,Depths,_xlfn.XLOOKUP($G87,Structures,ContentDamages),,1)-_xlfn.XLOOKUP(AU87,Depths,_xlfn.XLOOKUP($G87,Structures,ContentDamages),,-1))/(MIN(IF(Depths&gt;AU87,Depths))-MAX(IF(Depths&lt;AU87,Depths))))</f>
        <v>#N/A</v>
      </c>
      <c r="BR242" s="87" t="e" cm="1">
        <f t="array" ref="BR242">IF(AV87="no inundation",0,_xlfn.XLOOKUP(AV87,Depths,_xlfn.XLOOKUP($G87,Structures,ContentDamages),,-1)+(AV87-MAX(IF(Depths&lt;AV87,Depths)))*(_xlfn.XLOOKUP(AV87,Depths,_xlfn.XLOOKUP($G87,Structures,ContentDamages),,1)-_xlfn.XLOOKUP(AV87,Depths,_xlfn.XLOOKUP($G87,Structures,ContentDamages),,-1))/(MIN(IF(Depths&gt;AV87,Depths))-MAX(IF(Depths&lt;AV87,Depths))))</f>
        <v>#N/A</v>
      </c>
      <c r="BS242" s="87" t="e" cm="1">
        <f t="array" ref="BS242">IF(AW87="no inundation",0,_xlfn.XLOOKUP(AW87,Depths,_xlfn.XLOOKUP($G87,Structures,ContentDamages),,-1)+(AW87-MAX(IF(Depths&lt;AW87,Depths)))*(_xlfn.XLOOKUP(AW87,Depths,_xlfn.XLOOKUP($G87,Structures,ContentDamages),,1)-_xlfn.XLOOKUP(AW87,Depths,_xlfn.XLOOKUP($G87,Structures,ContentDamages),,-1))/(MIN(IF(Depths&gt;AW87,Depths))-MAX(IF(Depths&lt;AW87,Depths))))</f>
        <v>#N/A</v>
      </c>
      <c r="BT242" s="87" t="e" cm="1">
        <f t="array" ref="BT242">IF(AX87="no inundation",0,_xlfn.XLOOKUP(AX87,Depths,_xlfn.XLOOKUP($G87,Structures,ContentDamages),,-1)+(AX87-MAX(IF(Depths&lt;AX87,Depths)))*(_xlfn.XLOOKUP(AX87,Depths,_xlfn.XLOOKUP($G87,Structures,ContentDamages),,1)-_xlfn.XLOOKUP(AX87,Depths,_xlfn.XLOOKUP($G87,Structures,ContentDamages),,-1))/(MIN(IF(Depths&gt;AX87,Depths))-MAX(IF(Depths&lt;AX87,Depths))))</f>
        <v>#N/A</v>
      </c>
      <c r="BU242" s="87" t="e" cm="1">
        <f t="array" ref="BU242">IF(AY87="no inundation",0,_xlfn.XLOOKUP(AY87,Depths,_xlfn.XLOOKUP($G87,Structures,ContentDamages),,-1)+(AY87-MAX(IF(Depths&lt;AY87,Depths)))*(_xlfn.XLOOKUP(AY87,Depths,_xlfn.XLOOKUP($G87,Structures,ContentDamages),,1)-_xlfn.XLOOKUP(AY87,Depths,_xlfn.XLOOKUP($G87,Structures,ContentDamages),,-1))/(MIN(IF(Depths&gt;AY87,Depths))-MAX(IF(Depths&lt;AY87,Depths))))</f>
        <v>#N/A</v>
      </c>
      <c r="BV242" s="87" t="e" cm="1">
        <f t="array" ref="BV242">IF(AZ87="no inundation",0,_xlfn.XLOOKUP(AZ87,Depths,_xlfn.XLOOKUP($G87,Structures,ContentDamages),,-1)+(AZ87-MAX(IF(Depths&lt;AZ87,Depths)))*(_xlfn.XLOOKUP(AZ87,Depths,_xlfn.XLOOKUP($G87,Structures,ContentDamages),,1)-_xlfn.XLOOKUP(AZ87,Depths,_xlfn.XLOOKUP($G87,Structures,ContentDamages),,-1))/(MIN(IF(Depths&gt;AZ87,Depths))-MAX(IF(Depths&lt;AZ87,Depths))))</f>
        <v>#N/A</v>
      </c>
      <c r="BW242" s="87" t="e" cm="1">
        <f t="array" ref="BW242">IF(BA87="no inundation",0,_xlfn.XLOOKUP(BA87,Depths,_xlfn.XLOOKUP($G87,Structures,ContentDamages),,-1)+(BA87-MAX(IF(Depths&lt;BA87,Depths)))*(_xlfn.XLOOKUP(BA87,Depths,_xlfn.XLOOKUP($G87,Structures,ContentDamages),,1)-_xlfn.XLOOKUP(BA87,Depths,_xlfn.XLOOKUP($G87,Structures,ContentDamages),,-1))/(MIN(IF(Depths&gt;BA87,Depths))-MAX(IF(Depths&lt;BA87,Depths))))</f>
        <v>#N/A</v>
      </c>
      <c r="BX242" s="87" t="e" cm="1">
        <f t="array" ref="BX242">IF(BB87="no inundation",0,_xlfn.XLOOKUP(BB87,Depths,_xlfn.XLOOKUP($G87,Structures,ContentDamages),,-1)+(BB87-MAX(IF(Depths&lt;BB87,Depths)))*(_xlfn.XLOOKUP(BB87,Depths,_xlfn.XLOOKUP($G87,Structures,ContentDamages),,1)-_xlfn.XLOOKUP(BB87,Depths,_xlfn.XLOOKUP($G87,Structures,ContentDamages),,-1))/(MIN(IF(Depths&gt;BB87,Depths))-MAX(IF(Depths&lt;BB87,Depths))))</f>
        <v>#N/A</v>
      </c>
      <c r="BY242" s="157" t="e" cm="1">
        <f t="array" ref="BY242">IF(BC87="no inundation",0,_xlfn.XLOOKUP(BC87,Depths,_xlfn.XLOOKUP($G87,Structures,ContentDamages),,-1)+(BC87-MAX(IF(Depths&lt;BC87,Depths)))*(_xlfn.XLOOKUP(BC87,Depths,_xlfn.XLOOKUP($G87,Structures,ContentDamages),,1)-_xlfn.XLOOKUP(BC87,Depths,_xlfn.XLOOKUP($G87,Structures,ContentDamages),,-1))/(MIN(IF(Depths&gt;BC87,Depths))-MAX(IF(Depths&lt;BC87,Depths))))</f>
        <v>#N/A</v>
      </c>
    </row>
    <row r="243" spans="21:77" x14ac:dyDescent="0.35">
      <c r="U243" s="2"/>
      <c r="W243" s="144"/>
      <c r="AI243" s="2"/>
      <c r="AJ243" s="2"/>
      <c r="AK243" s="2"/>
      <c r="AL243" s="2"/>
      <c r="AM243" s="2"/>
      <c r="AN243" s="2"/>
      <c r="AO243" s="2"/>
      <c r="AP243" s="2"/>
      <c r="AQ243" s="2"/>
      <c r="AR243" s="2"/>
      <c r="AS243" s="2"/>
      <c r="BC243" s="166" t="str">
        <f t="shared" si="197"/>
        <v>None</v>
      </c>
      <c r="BD243" s="157"/>
      <c r="BE243" s="166" t="e" cm="1">
        <f t="array" ref="BE243">IF(AT88="no inundation",0,_xlfn.XLOOKUP(AT88,Depths,_xlfn.XLOOKUP($G88,Structures,StructureDamages),,-1)+(AT88-MAX(IF(Depths&lt;AT88,Depths)))*(_xlfn.XLOOKUP(AT88,Depths,_xlfn.XLOOKUP($G88,Structures,StructureDamages),,1)-_xlfn.XLOOKUP(AT88,Depths,_xlfn.XLOOKUP($G88,Structures,StructureDamages),,-1))/(MIN(IF(Depths&gt;AT88,Depths))-MAX(IF(Depths&lt;AT88,Depths))))</f>
        <v>#N/A</v>
      </c>
      <c r="BF243" s="87" t="e" cm="1">
        <f t="array" ref="BF243">IF(AU88="no inundation",0,_xlfn.XLOOKUP(AU88,Depths,_xlfn.XLOOKUP($G88,Structures,StructureDamages),,-1)+(AU88-MAX(IF(Depths&lt;AU88,Depths)))*(_xlfn.XLOOKUP(AU88,Depths,_xlfn.XLOOKUP($G88,Structures,StructureDamages),,1)-_xlfn.XLOOKUP(AU88,Depths,_xlfn.XLOOKUP($G88,Structures,StructureDamages),,-1))/(MIN(IF(Depths&gt;AU88,Depths))-MAX(IF(Depths&lt;AU88,Depths))))</f>
        <v>#N/A</v>
      </c>
      <c r="BG243" s="87" t="e" cm="1">
        <f t="array" ref="BG243">IF(AV88="no inundation",0,_xlfn.XLOOKUP(AV88,Depths,_xlfn.XLOOKUP($G88,Structures,StructureDamages),,-1)+(AV88-MAX(IF(Depths&lt;AV88,Depths)))*(_xlfn.XLOOKUP(AV88,Depths,_xlfn.XLOOKUP($G88,Structures,StructureDamages),,1)-_xlfn.XLOOKUP(AV88,Depths,_xlfn.XLOOKUP($G88,Structures,StructureDamages),,-1))/(MIN(IF(Depths&gt;AV88,Depths))-MAX(IF(Depths&lt;AV88,Depths))))</f>
        <v>#N/A</v>
      </c>
      <c r="BH243" s="87" t="e" cm="1">
        <f t="array" ref="BH243">IF(AW88="no inundation",0,_xlfn.XLOOKUP(AW88,Depths,_xlfn.XLOOKUP($G88,Structures,StructureDamages),,-1)+(AW88-MAX(IF(Depths&lt;AW88,Depths)))*(_xlfn.XLOOKUP(AW88,Depths,_xlfn.XLOOKUP($G88,Structures,StructureDamages),,1)-_xlfn.XLOOKUP(AW88,Depths,_xlfn.XLOOKUP($G88,Structures,StructureDamages),,-1))/(MIN(IF(Depths&gt;AW88,Depths))-MAX(IF(Depths&lt;AW88,Depths))))</f>
        <v>#N/A</v>
      </c>
      <c r="BI243" s="87" t="e" cm="1">
        <f t="array" ref="BI243">IF(AX88="no inundation",0,_xlfn.XLOOKUP(AX88,Depths,_xlfn.XLOOKUP($G88,Structures,StructureDamages),,-1)+(AX88-MAX(IF(Depths&lt;AX88,Depths)))*(_xlfn.XLOOKUP(AX88,Depths,_xlfn.XLOOKUP($G88,Structures,StructureDamages),,1)-_xlfn.XLOOKUP(AX88,Depths,_xlfn.XLOOKUP($G88,Structures,StructureDamages),,-1))/(MIN(IF(Depths&gt;AX88,Depths))-MAX(IF(Depths&lt;AX88,Depths))))</f>
        <v>#N/A</v>
      </c>
      <c r="BJ243" s="87" t="e" cm="1">
        <f t="array" ref="BJ243">IF(AY88="no inundation",0,_xlfn.XLOOKUP(AY88,Depths,_xlfn.XLOOKUP($G88,Structures,StructureDamages),,-1)+(AY88-MAX(IF(Depths&lt;AY88,Depths)))*(_xlfn.XLOOKUP(AY88,Depths,_xlfn.XLOOKUP($G88,Structures,StructureDamages),,1)-_xlfn.XLOOKUP(AY88,Depths,_xlfn.XLOOKUP($G88,Structures,StructureDamages),,-1))/(MIN(IF(Depths&gt;AY88,Depths))-MAX(IF(Depths&lt;AY88,Depths))))</f>
        <v>#N/A</v>
      </c>
      <c r="BK243" s="87" t="e" cm="1">
        <f t="array" ref="BK243">IF(AZ88="no inundation",0,_xlfn.XLOOKUP(AZ88,Depths,_xlfn.XLOOKUP($G88,Structures,StructureDamages),,-1)+(AZ88-MAX(IF(Depths&lt;AZ88,Depths)))*(_xlfn.XLOOKUP(AZ88,Depths,_xlfn.XLOOKUP($G88,Structures,StructureDamages),,1)-_xlfn.XLOOKUP(AZ88,Depths,_xlfn.XLOOKUP($G88,Structures,StructureDamages),,-1))/(MIN(IF(Depths&gt;AZ88,Depths))-MAX(IF(Depths&lt;AZ88,Depths))))</f>
        <v>#N/A</v>
      </c>
      <c r="BL243" s="87" t="e" cm="1">
        <f t="array" ref="BL243">IF(BA88="no inundation",0,_xlfn.XLOOKUP(BA88,Depths,_xlfn.XLOOKUP($G88,Structures,StructureDamages),,-1)+(BA88-MAX(IF(Depths&lt;BA88,Depths)))*(_xlfn.XLOOKUP(BA88,Depths,_xlfn.XLOOKUP($G88,Structures,StructureDamages),,1)-_xlfn.XLOOKUP(BA88,Depths,_xlfn.XLOOKUP($G88,Structures,StructureDamages),,-1))/(MIN(IF(Depths&gt;BA88,Depths))-MAX(IF(Depths&lt;BA88,Depths))))</f>
        <v>#N/A</v>
      </c>
      <c r="BM243" s="87" t="e" cm="1">
        <f t="array" ref="BM243">IF(BB88="no inundation",0,_xlfn.XLOOKUP(BB88,Depths,_xlfn.XLOOKUP($G88,Structures,StructureDamages),,-1)+(BB88-MAX(IF(Depths&lt;BB88,Depths)))*(_xlfn.XLOOKUP(BB88,Depths,_xlfn.XLOOKUP($G88,Structures,StructureDamages),,1)-_xlfn.XLOOKUP(BB88,Depths,_xlfn.XLOOKUP($G88,Structures,StructureDamages),,-1))/(MIN(IF(Depths&gt;BB88,Depths))-MAX(IF(Depths&lt;BB88,Depths))))</f>
        <v>#N/A</v>
      </c>
      <c r="BN243" s="157" t="e" cm="1">
        <f t="array" ref="BN243">IF(BC88="no inundation",0,_xlfn.XLOOKUP(BC88,Depths,_xlfn.XLOOKUP($G88,Structures,StructureDamages),,-1)+(BC88-MAX(IF(Depths&lt;BC88,Depths)))*(_xlfn.XLOOKUP(BC88,Depths,_xlfn.XLOOKUP($G88,Structures,StructureDamages),,1)-_xlfn.XLOOKUP(BC88,Depths,_xlfn.XLOOKUP($G88,Structures,StructureDamages),,-1))/(MIN(IF(Depths&gt;BC88,Depths))-MAX(IF(Depths&lt;BC88,Depths))))</f>
        <v>#N/A</v>
      </c>
      <c r="BO243" s="167"/>
      <c r="BP243" s="166" t="e" cm="1">
        <f t="array" ref="BP243">IF(AT88="no inundation",0,_xlfn.XLOOKUP(AT88,Depths,_xlfn.XLOOKUP($G88,Structures,ContentDamages),,-1)+(AT88-MAX(IF(Depths&lt;AT88,Depths)))*(_xlfn.XLOOKUP(AT88,Depths,_xlfn.XLOOKUP($G88,Structures,ContentDamages),,1)-_xlfn.XLOOKUP(AT88,Depths,_xlfn.XLOOKUP($G88,Structures,ContentDamages),,-1))/(MIN(IF(Depths&gt;AT88,Depths))-MAX(IF(Depths&lt;AT88,Depths))))</f>
        <v>#N/A</v>
      </c>
      <c r="BQ243" s="87" t="e" cm="1">
        <f t="array" ref="BQ243">IF(AU88="no inundation",0,_xlfn.XLOOKUP(AU88,Depths,_xlfn.XLOOKUP($G88,Structures,ContentDamages),,-1)+(AU88-MAX(IF(Depths&lt;AU88,Depths)))*(_xlfn.XLOOKUP(AU88,Depths,_xlfn.XLOOKUP($G88,Structures,ContentDamages),,1)-_xlfn.XLOOKUP(AU88,Depths,_xlfn.XLOOKUP($G88,Structures,ContentDamages),,-1))/(MIN(IF(Depths&gt;AU88,Depths))-MAX(IF(Depths&lt;AU88,Depths))))</f>
        <v>#N/A</v>
      </c>
      <c r="BR243" s="87" t="e" cm="1">
        <f t="array" ref="BR243">IF(AV88="no inundation",0,_xlfn.XLOOKUP(AV88,Depths,_xlfn.XLOOKUP($G88,Structures,ContentDamages),,-1)+(AV88-MAX(IF(Depths&lt;AV88,Depths)))*(_xlfn.XLOOKUP(AV88,Depths,_xlfn.XLOOKUP($G88,Structures,ContentDamages),,1)-_xlfn.XLOOKUP(AV88,Depths,_xlfn.XLOOKUP($G88,Structures,ContentDamages),,-1))/(MIN(IF(Depths&gt;AV88,Depths))-MAX(IF(Depths&lt;AV88,Depths))))</f>
        <v>#N/A</v>
      </c>
      <c r="BS243" s="87" t="e" cm="1">
        <f t="array" ref="BS243">IF(AW88="no inundation",0,_xlfn.XLOOKUP(AW88,Depths,_xlfn.XLOOKUP($G88,Structures,ContentDamages),,-1)+(AW88-MAX(IF(Depths&lt;AW88,Depths)))*(_xlfn.XLOOKUP(AW88,Depths,_xlfn.XLOOKUP($G88,Structures,ContentDamages),,1)-_xlfn.XLOOKUP(AW88,Depths,_xlfn.XLOOKUP($G88,Structures,ContentDamages),,-1))/(MIN(IF(Depths&gt;AW88,Depths))-MAX(IF(Depths&lt;AW88,Depths))))</f>
        <v>#N/A</v>
      </c>
      <c r="BT243" s="87" t="e" cm="1">
        <f t="array" ref="BT243">IF(AX88="no inundation",0,_xlfn.XLOOKUP(AX88,Depths,_xlfn.XLOOKUP($G88,Structures,ContentDamages),,-1)+(AX88-MAX(IF(Depths&lt;AX88,Depths)))*(_xlfn.XLOOKUP(AX88,Depths,_xlfn.XLOOKUP($G88,Structures,ContentDamages),,1)-_xlfn.XLOOKUP(AX88,Depths,_xlfn.XLOOKUP($G88,Structures,ContentDamages),,-1))/(MIN(IF(Depths&gt;AX88,Depths))-MAX(IF(Depths&lt;AX88,Depths))))</f>
        <v>#N/A</v>
      </c>
      <c r="BU243" s="87" t="e" cm="1">
        <f t="array" ref="BU243">IF(AY88="no inundation",0,_xlfn.XLOOKUP(AY88,Depths,_xlfn.XLOOKUP($G88,Structures,ContentDamages),,-1)+(AY88-MAX(IF(Depths&lt;AY88,Depths)))*(_xlfn.XLOOKUP(AY88,Depths,_xlfn.XLOOKUP($G88,Structures,ContentDamages),,1)-_xlfn.XLOOKUP(AY88,Depths,_xlfn.XLOOKUP($G88,Structures,ContentDamages),,-1))/(MIN(IF(Depths&gt;AY88,Depths))-MAX(IF(Depths&lt;AY88,Depths))))</f>
        <v>#N/A</v>
      </c>
      <c r="BV243" s="87" t="e" cm="1">
        <f t="array" ref="BV243">IF(AZ88="no inundation",0,_xlfn.XLOOKUP(AZ88,Depths,_xlfn.XLOOKUP($G88,Structures,ContentDamages),,-1)+(AZ88-MAX(IF(Depths&lt;AZ88,Depths)))*(_xlfn.XLOOKUP(AZ88,Depths,_xlfn.XLOOKUP($G88,Structures,ContentDamages),,1)-_xlfn.XLOOKUP(AZ88,Depths,_xlfn.XLOOKUP($G88,Structures,ContentDamages),,-1))/(MIN(IF(Depths&gt;AZ88,Depths))-MAX(IF(Depths&lt;AZ88,Depths))))</f>
        <v>#N/A</v>
      </c>
      <c r="BW243" s="87" t="e" cm="1">
        <f t="array" ref="BW243">IF(BA88="no inundation",0,_xlfn.XLOOKUP(BA88,Depths,_xlfn.XLOOKUP($G88,Structures,ContentDamages),,-1)+(BA88-MAX(IF(Depths&lt;BA88,Depths)))*(_xlfn.XLOOKUP(BA88,Depths,_xlfn.XLOOKUP($G88,Structures,ContentDamages),,1)-_xlfn.XLOOKUP(BA88,Depths,_xlfn.XLOOKUP($G88,Structures,ContentDamages),,-1))/(MIN(IF(Depths&gt;BA88,Depths))-MAX(IF(Depths&lt;BA88,Depths))))</f>
        <v>#N/A</v>
      </c>
      <c r="BX243" s="87" t="e" cm="1">
        <f t="array" ref="BX243">IF(BB88="no inundation",0,_xlfn.XLOOKUP(BB88,Depths,_xlfn.XLOOKUP($G88,Structures,ContentDamages),,-1)+(BB88-MAX(IF(Depths&lt;BB88,Depths)))*(_xlfn.XLOOKUP(BB88,Depths,_xlfn.XLOOKUP($G88,Structures,ContentDamages),,1)-_xlfn.XLOOKUP(BB88,Depths,_xlfn.XLOOKUP($G88,Structures,ContentDamages),,-1))/(MIN(IF(Depths&gt;BB88,Depths))-MAX(IF(Depths&lt;BB88,Depths))))</f>
        <v>#N/A</v>
      </c>
      <c r="BY243" s="157" t="e" cm="1">
        <f t="array" ref="BY243">IF(BC88="no inundation",0,_xlfn.XLOOKUP(BC88,Depths,_xlfn.XLOOKUP($G88,Structures,ContentDamages),,-1)+(BC88-MAX(IF(Depths&lt;BC88,Depths)))*(_xlfn.XLOOKUP(BC88,Depths,_xlfn.XLOOKUP($G88,Structures,ContentDamages),,1)-_xlfn.XLOOKUP(BC88,Depths,_xlfn.XLOOKUP($G88,Structures,ContentDamages),,-1))/(MIN(IF(Depths&gt;BC88,Depths))-MAX(IF(Depths&lt;BC88,Depths))))</f>
        <v>#N/A</v>
      </c>
    </row>
    <row r="244" spans="21:77" x14ac:dyDescent="0.35">
      <c r="U244" s="2"/>
      <c r="W244" s="144"/>
      <c r="AI244" s="2"/>
      <c r="AJ244" s="2"/>
      <c r="AK244" s="2"/>
      <c r="AL244" s="2"/>
      <c r="AM244" s="2"/>
      <c r="AN244" s="2"/>
      <c r="AO244" s="2"/>
      <c r="AP244" s="2"/>
      <c r="AQ244" s="2"/>
      <c r="AR244" s="2"/>
      <c r="AS244" s="2"/>
      <c r="BC244" s="166" t="str">
        <f t="shared" si="197"/>
        <v>None</v>
      </c>
      <c r="BD244" s="157"/>
      <c r="BE244" s="166" t="e" cm="1">
        <f t="array" ref="BE244">IF(AT89="no inundation",0,_xlfn.XLOOKUP(AT89,Depths,_xlfn.XLOOKUP($G89,Structures,StructureDamages),,-1)+(AT89-MAX(IF(Depths&lt;AT89,Depths)))*(_xlfn.XLOOKUP(AT89,Depths,_xlfn.XLOOKUP($G89,Structures,StructureDamages),,1)-_xlfn.XLOOKUP(AT89,Depths,_xlfn.XLOOKUP($G89,Structures,StructureDamages),,-1))/(MIN(IF(Depths&gt;AT89,Depths))-MAX(IF(Depths&lt;AT89,Depths))))</f>
        <v>#N/A</v>
      </c>
      <c r="BF244" s="87" t="e" cm="1">
        <f t="array" ref="BF244">IF(AU89="no inundation",0,_xlfn.XLOOKUP(AU89,Depths,_xlfn.XLOOKUP($G89,Structures,StructureDamages),,-1)+(AU89-MAX(IF(Depths&lt;AU89,Depths)))*(_xlfn.XLOOKUP(AU89,Depths,_xlfn.XLOOKUP($G89,Structures,StructureDamages),,1)-_xlfn.XLOOKUP(AU89,Depths,_xlfn.XLOOKUP($G89,Structures,StructureDamages),,-1))/(MIN(IF(Depths&gt;AU89,Depths))-MAX(IF(Depths&lt;AU89,Depths))))</f>
        <v>#N/A</v>
      </c>
      <c r="BG244" s="87" t="e" cm="1">
        <f t="array" ref="BG244">IF(AV89="no inundation",0,_xlfn.XLOOKUP(AV89,Depths,_xlfn.XLOOKUP($G89,Structures,StructureDamages),,-1)+(AV89-MAX(IF(Depths&lt;AV89,Depths)))*(_xlfn.XLOOKUP(AV89,Depths,_xlfn.XLOOKUP($G89,Structures,StructureDamages),,1)-_xlfn.XLOOKUP(AV89,Depths,_xlfn.XLOOKUP($G89,Structures,StructureDamages),,-1))/(MIN(IF(Depths&gt;AV89,Depths))-MAX(IF(Depths&lt;AV89,Depths))))</f>
        <v>#N/A</v>
      </c>
      <c r="BH244" s="87" t="e" cm="1">
        <f t="array" ref="BH244">IF(AW89="no inundation",0,_xlfn.XLOOKUP(AW89,Depths,_xlfn.XLOOKUP($G89,Structures,StructureDamages),,-1)+(AW89-MAX(IF(Depths&lt;AW89,Depths)))*(_xlfn.XLOOKUP(AW89,Depths,_xlfn.XLOOKUP($G89,Structures,StructureDamages),,1)-_xlfn.XLOOKUP(AW89,Depths,_xlfn.XLOOKUP($G89,Structures,StructureDamages),,-1))/(MIN(IF(Depths&gt;AW89,Depths))-MAX(IF(Depths&lt;AW89,Depths))))</f>
        <v>#N/A</v>
      </c>
      <c r="BI244" s="87" t="e" cm="1">
        <f t="array" ref="BI244">IF(AX89="no inundation",0,_xlfn.XLOOKUP(AX89,Depths,_xlfn.XLOOKUP($G89,Structures,StructureDamages),,-1)+(AX89-MAX(IF(Depths&lt;AX89,Depths)))*(_xlfn.XLOOKUP(AX89,Depths,_xlfn.XLOOKUP($G89,Structures,StructureDamages),,1)-_xlfn.XLOOKUP(AX89,Depths,_xlfn.XLOOKUP($G89,Structures,StructureDamages),,-1))/(MIN(IF(Depths&gt;AX89,Depths))-MAX(IF(Depths&lt;AX89,Depths))))</f>
        <v>#N/A</v>
      </c>
      <c r="BJ244" s="87" t="e" cm="1">
        <f t="array" ref="BJ244">IF(AY89="no inundation",0,_xlfn.XLOOKUP(AY89,Depths,_xlfn.XLOOKUP($G89,Structures,StructureDamages),,-1)+(AY89-MAX(IF(Depths&lt;AY89,Depths)))*(_xlfn.XLOOKUP(AY89,Depths,_xlfn.XLOOKUP($G89,Structures,StructureDamages),,1)-_xlfn.XLOOKUP(AY89,Depths,_xlfn.XLOOKUP($G89,Structures,StructureDamages),,-1))/(MIN(IF(Depths&gt;AY89,Depths))-MAX(IF(Depths&lt;AY89,Depths))))</f>
        <v>#N/A</v>
      </c>
      <c r="BK244" s="87" t="e" cm="1">
        <f t="array" ref="BK244">IF(AZ89="no inundation",0,_xlfn.XLOOKUP(AZ89,Depths,_xlfn.XLOOKUP($G89,Structures,StructureDamages),,-1)+(AZ89-MAX(IF(Depths&lt;AZ89,Depths)))*(_xlfn.XLOOKUP(AZ89,Depths,_xlfn.XLOOKUP($G89,Structures,StructureDamages),,1)-_xlfn.XLOOKUP(AZ89,Depths,_xlfn.XLOOKUP($G89,Structures,StructureDamages),,-1))/(MIN(IF(Depths&gt;AZ89,Depths))-MAX(IF(Depths&lt;AZ89,Depths))))</f>
        <v>#N/A</v>
      </c>
      <c r="BL244" s="87" t="e" cm="1">
        <f t="array" ref="BL244">IF(BA89="no inundation",0,_xlfn.XLOOKUP(BA89,Depths,_xlfn.XLOOKUP($G89,Structures,StructureDamages),,-1)+(BA89-MAX(IF(Depths&lt;BA89,Depths)))*(_xlfn.XLOOKUP(BA89,Depths,_xlfn.XLOOKUP($G89,Structures,StructureDamages),,1)-_xlfn.XLOOKUP(BA89,Depths,_xlfn.XLOOKUP($G89,Structures,StructureDamages),,-1))/(MIN(IF(Depths&gt;BA89,Depths))-MAX(IF(Depths&lt;BA89,Depths))))</f>
        <v>#N/A</v>
      </c>
      <c r="BM244" s="87" t="e" cm="1">
        <f t="array" ref="BM244">IF(BB89="no inundation",0,_xlfn.XLOOKUP(BB89,Depths,_xlfn.XLOOKUP($G89,Structures,StructureDamages),,-1)+(BB89-MAX(IF(Depths&lt;BB89,Depths)))*(_xlfn.XLOOKUP(BB89,Depths,_xlfn.XLOOKUP($G89,Structures,StructureDamages),,1)-_xlfn.XLOOKUP(BB89,Depths,_xlfn.XLOOKUP($G89,Structures,StructureDamages),,-1))/(MIN(IF(Depths&gt;BB89,Depths))-MAX(IF(Depths&lt;BB89,Depths))))</f>
        <v>#N/A</v>
      </c>
      <c r="BN244" s="157" t="e" cm="1">
        <f t="array" ref="BN244">IF(BC89="no inundation",0,_xlfn.XLOOKUP(BC89,Depths,_xlfn.XLOOKUP($G89,Structures,StructureDamages),,-1)+(BC89-MAX(IF(Depths&lt;BC89,Depths)))*(_xlfn.XLOOKUP(BC89,Depths,_xlfn.XLOOKUP($G89,Structures,StructureDamages),,1)-_xlfn.XLOOKUP(BC89,Depths,_xlfn.XLOOKUP($G89,Structures,StructureDamages),,-1))/(MIN(IF(Depths&gt;BC89,Depths))-MAX(IF(Depths&lt;BC89,Depths))))</f>
        <v>#N/A</v>
      </c>
      <c r="BO244" s="167"/>
      <c r="BP244" s="166" t="e" cm="1">
        <f t="array" ref="BP244">IF(AT89="no inundation",0,_xlfn.XLOOKUP(AT89,Depths,_xlfn.XLOOKUP($G89,Structures,ContentDamages),,-1)+(AT89-MAX(IF(Depths&lt;AT89,Depths)))*(_xlfn.XLOOKUP(AT89,Depths,_xlfn.XLOOKUP($G89,Structures,ContentDamages),,1)-_xlfn.XLOOKUP(AT89,Depths,_xlfn.XLOOKUP($G89,Structures,ContentDamages),,-1))/(MIN(IF(Depths&gt;AT89,Depths))-MAX(IF(Depths&lt;AT89,Depths))))</f>
        <v>#N/A</v>
      </c>
      <c r="BQ244" s="87" t="e" cm="1">
        <f t="array" ref="BQ244">IF(AU89="no inundation",0,_xlfn.XLOOKUP(AU89,Depths,_xlfn.XLOOKUP($G89,Structures,ContentDamages),,-1)+(AU89-MAX(IF(Depths&lt;AU89,Depths)))*(_xlfn.XLOOKUP(AU89,Depths,_xlfn.XLOOKUP($G89,Structures,ContentDamages),,1)-_xlfn.XLOOKUP(AU89,Depths,_xlfn.XLOOKUP($G89,Structures,ContentDamages),,-1))/(MIN(IF(Depths&gt;AU89,Depths))-MAX(IF(Depths&lt;AU89,Depths))))</f>
        <v>#N/A</v>
      </c>
      <c r="BR244" s="87" t="e" cm="1">
        <f t="array" ref="BR244">IF(AV89="no inundation",0,_xlfn.XLOOKUP(AV89,Depths,_xlfn.XLOOKUP($G89,Structures,ContentDamages),,-1)+(AV89-MAX(IF(Depths&lt;AV89,Depths)))*(_xlfn.XLOOKUP(AV89,Depths,_xlfn.XLOOKUP($G89,Structures,ContentDamages),,1)-_xlfn.XLOOKUP(AV89,Depths,_xlfn.XLOOKUP($G89,Structures,ContentDamages),,-1))/(MIN(IF(Depths&gt;AV89,Depths))-MAX(IF(Depths&lt;AV89,Depths))))</f>
        <v>#N/A</v>
      </c>
      <c r="BS244" s="87" t="e" cm="1">
        <f t="array" ref="BS244">IF(AW89="no inundation",0,_xlfn.XLOOKUP(AW89,Depths,_xlfn.XLOOKUP($G89,Structures,ContentDamages),,-1)+(AW89-MAX(IF(Depths&lt;AW89,Depths)))*(_xlfn.XLOOKUP(AW89,Depths,_xlfn.XLOOKUP($G89,Structures,ContentDamages),,1)-_xlfn.XLOOKUP(AW89,Depths,_xlfn.XLOOKUP($G89,Structures,ContentDamages),,-1))/(MIN(IF(Depths&gt;AW89,Depths))-MAX(IF(Depths&lt;AW89,Depths))))</f>
        <v>#N/A</v>
      </c>
      <c r="BT244" s="87" t="e" cm="1">
        <f t="array" ref="BT244">IF(AX89="no inundation",0,_xlfn.XLOOKUP(AX89,Depths,_xlfn.XLOOKUP($G89,Structures,ContentDamages),,-1)+(AX89-MAX(IF(Depths&lt;AX89,Depths)))*(_xlfn.XLOOKUP(AX89,Depths,_xlfn.XLOOKUP($G89,Structures,ContentDamages),,1)-_xlfn.XLOOKUP(AX89,Depths,_xlfn.XLOOKUP($G89,Structures,ContentDamages),,-1))/(MIN(IF(Depths&gt;AX89,Depths))-MAX(IF(Depths&lt;AX89,Depths))))</f>
        <v>#N/A</v>
      </c>
      <c r="BU244" s="87" t="e" cm="1">
        <f t="array" ref="BU244">IF(AY89="no inundation",0,_xlfn.XLOOKUP(AY89,Depths,_xlfn.XLOOKUP($G89,Structures,ContentDamages),,-1)+(AY89-MAX(IF(Depths&lt;AY89,Depths)))*(_xlfn.XLOOKUP(AY89,Depths,_xlfn.XLOOKUP($G89,Structures,ContentDamages),,1)-_xlfn.XLOOKUP(AY89,Depths,_xlfn.XLOOKUP($G89,Structures,ContentDamages),,-1))/(MIN(IF(Depths&gt;AY89,Depths))-MAX(IF(Depths&lt;AY89,Depths))))</f>
        <v>#N/A</v>
      </c>
      <c r="BV244" s="87" t="e" cm="1">
        <f t="array" ref="BV244">IF(AZ89="no inundation",0,_xlfn.XLOOKUP(AZ89,Depths,_xlfn.XLOOKUP($G89,Structures,ContentDamages),,-1)+(AZ89-MAX(IF(Depths&lt;AZ89,Depths)))*(_xlfn.XLOOKUP(AZ89,Depths,_xlfn.XLOOKUP($G89,Structures,ContentDamages),,1)-_xlfn.XLOOKUP(AZ89,Depths,_xlfn.XLOOKUP($G89,Structures,ContentDamages),,-1))/(MIN(IF(Depths&gt;AZ89,Depths))-MAX(IF(Depths&lt;AZ89,Depths))))</f>
        <v>#N/A</v>
      </c>
      <c r="BW244" s="87" t="e" cm="1">
        <f t="array" ref="BW244">IF(BA89="no inundation",0,_xlfn.XLOOKUP(BA89,Depths,_xlfn.XLOOKUP($G89,Structures,ContentDamages),,-1)+(BA89-MAX(IF(Depths&lt;BA89,Depths)))*(_xlfn.XLOOKUP(BA89,Depths,_xlfn.XLOOKUP($G89,Structures,ContentDamages),,1)-_xlfn.XLOOKUP(BA89,Depths,_xlfn.XLOOKUP($G89,Structures,ContentDamages),,-1))/(MIN(IF(Depths&gt;BA89,Depths))-MAX(IF(Depths&lt;BA89,Depths))))</f>
        <v>#N/A</v>
      </c>
      <c r="BX244" s="87" t="e" cm="1">
        <f t="array" ref="BX244">IF(BB89="no inundation",0,_xlfn.XLOOKUP(BB89,Depths,_xlfn.XLOOKUP($G89,Structures,ContentDamages),,-1)+(BB89-MAX(IF(Depths&lt;BB89,Depths)))*(_xlfn.XLOOKUP(BB89,Depths,_xlfn.XLOOKUP($G89,Structures,ContentDamages),,1)-_xlfn.XLOOKUP(BB89,Depths,_xlfn.XLOOKUP($G89,Structures,ContentDamages),,-1))/(MIN(IF(Depths&gt;BB89,Depths))-MAX(IF(Depths&lt;BB89,Depths))))</f>
        <v>#N/A</v>
      </c>
      <c r="BY244" s="157" t="e" cm="1">
        <f t="array" ref="BY244">IF(BC89="no inundation",0,_xlfn.XLOOKUP(BC89,Depths,_xlfn.XLOOKUP($G89,Structures,ContentDamages),,-1)+(BC89-MAX(IF(Depths&lt;BC89,Depths)))*(_xlfn.XLOOKUP(BC89,Depths,_xlfn.XLOOKUP($G89,Structures,ContentDamages),,1)-_xlfn.XLOOKUP(BC89,Depths,_xlfn.XLOOKUP($G89,Structures,ContentDamages),,-1))/(MIN(IF(Depths&gt;BC89,Depths))-MAX(IF(Depths&lt;BC89,Depths))))</f>
        <v>#N/A</v>
      </c>
    </row>
    <row r="245" spans="21:77" x14ac:dyDescent="0.35">
      <c r="U245" s="2"/>
      <c r="W245" s="144"/>
      <c r="AI245" s="2"/>
      <c r="AJ245" s="2"/>
      <c r="AK245" s="2"/>
      <c r="AL245" s="2"/>
      <c r="AM245" s="2"/>
      <c r="AN245" s="2"/>
      <c r="AO245" s="2"/>
      <c r="AP245" s="2"/>
      <c r="AQ245" s="2"/>
      <c r="AR245" s="2"/>
      <c r="AS245" s="2"/>
      <c r="BC245" s="166" t="str">
        <f t="shared" si="197"/>
        <v>None</v>
      </c>
      <c r="BD245" s="157"/>
      <c r="BE245" s="166" t="e" cm="1">
        <f t="array" ref="BE245">IF(AT90="no inundation",0,_xlfn.XLOOKUP(AT90,Depths,_xlfn.XLOOKUP($G90,Structures,StructureDamages),,-1)+(AT90-MAX(IF(Depths&lt;AT90,Depths)))*(_xlfn.XLOOKUP(AT90,Depths,_xlfn.XLOOKUP($G90,Structures,StructureDamages),,1)-_xlfn.XLOOKUP(AT90,Depths,_xlfn.XLOOKUP($G90,Structures,StructureDamages),,-1))/(MIN(IF(Depths&gt;AT90,Depths))-MAX(IF(Depths&lt;AT90,Depths))))</f>
        <v>#N/A</v>
      </c>
      <c r="BF245" s="87" t="e" cm="1">
        <f t="array" ref="BF245">IF(AU90="no inundation",0,_xlfn.XLOOKUP(AU90,Depths,_xlfn.XLOOKUP($G90,Structures,StructureDamages),,-1)+(AU90-MAX(IF(Depths&lt;AU90,Depths)))*(_xlfn.XLOOKUP(AU90,Depths,_xlfn.XLOOKUP($G90,Structures,StructureDamages),,1)-_xlfn.XLOOKUP(AU90,Depths,_xlfn.XLOOKUP($G90,Structures,StructureDamages),,-1))/(MIN(IF(Depths&gt;AU90,Depths))-MAX(IF(Depths&lt;AU90,Depths))))</f>
        <v>#N/A</v>
      </c>
      <c r="BG245" s="87" t="e" cm="1">
        <f t="array" ref="BG245">IF(AV90="no inundation",0,_xlfn.XLOOKUP(AV90,Depths,_xlfn.XLOOKUP($G90,Structures,StructureDamages),,-1)+(AV90-MAX(IF(Depths&lt;AV90,Depths)))*(_xlfn.XLOOKUP(AV90,Depths,_xlfn.XLOOKUP($G90,Structures,StructureDamages),,1)-_xlfn.XLOOKUP(AV90,Depths,_xlfn.XLOOKUP($G90,Structures,StructureDamages),,-1))/(MIN(IF(Depths&gt;AV90,Depths))-MAX(IF(Depths&lt;AV90,Depths))))</f>
        <v>#N/A</v>
      </c>
      <c r="BH245" s="87" t="e" cm="1">
        <f t="array" ref="BH245">IF(AW90="no inundation",0,_xlfn.XLOOKUP(AW90,Depths,_xlfn.XLOOKUP($G90,Structures,StructureDamages),,-1)+(AW90-MAX(IF(Depths&lt;AW90,Depths)))*(_xlfn.XLOOKUP(AW90,Depths,_xlfn.XLOOKUP($G90,Structures,StructureDamages),,1)-_xlfn.XLOOKUP(AW90,Depths,_xlfn.XLOOKUP($G90,Structures,StructureDamages),,-1))/(MIN(IF(Depths&gt;AW90,Depths))-MAX(IF(Depths&lt;AW90,Depths))))</f>
        <v>#N/A</v>
      </c>
      <c r="BI245" s="87" t="e" cm="1">
        <f t="array" ref="BI245">IF(AX90="no inundation",0,_xlfn.XLOOKUP(AX90,Depths,_xlfn.XLOOKUP($G90,Structures,StructureDamages),,-1)+(AX90-MAX(IF(Depths&lt;AX90,Depths)))*(_xlfn.XLOOKUP(AX90,Depths,_xlfn.XLOOKUP($G90,Structures,StructureDamages),,1)-_xlfn.XLOOKUP(AX90,Depths,_xlfn.XLOOKUP($G90,Structures,StructureDamages),,-1))/(MIN(IF(Depths&gt;AX90,Depths))-MAX(IF(Depths&lt;AX90,Depths))))</f>
        <v>#N/A</v>
      </c>
      <c r="BJ245" s="87" t="e" cm="1">
        <f t="array" ref="BJ245">IF(AY90="no inundation",0,_xlfn.XLOOKUP(AY90,Depths,_xlfn.XLOOKUP($G90,Structures,StructureDamages),,-1)+(AY90-MAX(IF(Depths&lt;AY90,Depths)))*(_xlfn.XLOOKUP(AY90,Depths,_xlfn.XLOOKUP($G90,Structures,StructureDamages),,1)-_xlfn.XLOOKUP(AY90,Depths,_xlfn.XLOOKUP($G90,Structures,StructureDamages),,-1))/(MIN(IF(Depths&gt;AY90,Depths))-MAX(IF(Depths&lt;AY90,Depths))))</f>
        <v>#N/A</v>
      </c>
      <c r="BK245" s="87" t="e" cm="1">
        <f t="array" ref="BK245">IF(AZ90="no inundation",0,_xlfn.XLOOKUP(AZ90,Depths,_xlfn.XLOOKUP($G90,Structures,StructureDamages),,-1)+(AZ90-MAX(IF(Depths&lt;AZ90,Depths)))*(_xlfn.XLOOKUP(AZ90,Depths,_xlfn.XLOOKUP($G90,Structures,StructureDamages),,1)-_xlfn.XLOOKUP(AZ90,Depths,_xlfn.XLOOKUP($G90,Structures,StructureDamages),,-1))/(MIN(IF(Depths&gt;AZ90,Depths))-MAX(IF(Depths&lt;AZ90,Depths))))</f>
        <v>#N/A</v>
      </c>
      <c r="BL245" s="87" t="e" cm="1">
        <f t="array" ref="BL245">IF(BA90="no inundation",0,_xlfn.XLOOKUP(BA90,Depths,_xlfn.XLOOKUP($G90,Structures,StructureDamages),,-1)+(BA90-MAX(IF(Depths&lt;BA90,Depths)))*(_xlfn.XLOOKUP(BA90,Depths,_xlfn.XLOOKUP($G90,Structures,StructureDamages),,1)-_xlfn.XLOOKUP(BA90,Depths,_xlfn.XLOOKUP($G90,Structures,StructureDamages),,-1))/(MIN(IF(Depths&gt;BA90,Depths))-MAX(IF(Depths&lt;BA90,Depths))))</f>
        <v>#N/A</v>
      </c>
      <c r="BM245" s="87" t="e" cm="1">
        <f t="array" ref="BM245">IF(BB90="no inundation",0,_xlfn.XLOOKUP(BB90,Depths,_xlfn.XLOOKUP($G90,Structures,StructureDamages),,-1)+(BB90-MAX(IF(Depths&lt;BB90,Depths)))*(_xlfn.XLOOKUP(BB90,Depths,_xlfn.XLOOKUP($G90,Structures,StructureDamages),,1)-_xlfn.XLOOKUP(BB90,Depths,_xlfn.XLOOKUP($G90,Structures,StructureDamages),,-1))/(MIN(IF(Depths&gt;BB90,Depths))-MAX(IF(Depths&lt;BB90,Depths))))</f>
        <v>#N/A</v>
      </c>
      <c r="BN245" s="157" t="e" cm="1">
        <f t="array" ref="BN245">IF(BC90="no inundation",0,_xlfn.XLOOKUP(BC90,Depths,_xlfn.XLOOKUP($G90,Structures,StructureDamages),,-1)+(BC90-MAX(IF(Depths&lt;BC90,Depths)))*(_xlfn.XLOOKUP(BC90,Depths,_xlfn.XLOOKUP($G90,Structures,StructureDamages),,1)-_xlfn.XLOOKUP(BC90,Depths,_xlfn.XLOOKUP($G90,Structures,StructureDamages),,-1))/(MIN(IF(Depths&gt;BC90,Depths))-MAX(IF(Depths&lt;BC90,Depths))))</f>
        <v>#N/A</v>
      </c>
      <c r="BO245" s="167"/>
      <c r="BP245" s="166" t="e" cm="1">
        <f t="array" ref="BP245">IF(AT90="no inundation",0,_xlfn.XLOOKUP(AT90,Depths,_xlfn.XLOOKUP($G90,Structures,ContentDamages),,-1)+(AT90-MAX(IF(Depths&lt;AT90,Depths)))*(_xlfn.XLOOKUP(AT90,Depths,_xlfn.XLOOKUP($G90,Structures,ContentDamages),,1)-_xlfn.XLOOKUP(AT90,Depths,_xlfn.XLOOKUP($G90,Structures,ContentDamages),,-1))/(MIN(IF(Depths&gt;AT90,Depths))-MAX(IF(Depths&lt;AT90,Depths))))</f>
        <v>#N/A</v>
      </c>
      <c r="BQ245" s="87" t="e" cm="1">
        <f t="array" ref="BQ245">IF(AU90="no inundation",0,_xlfn.XLOOKUP(AU90,Depths,_xlfn.XLOOKUP($G90,Structures,ContentDamages),,-1)+(AU90-MAX(IF(Depths&lt;AU90,Depths)))*(_xlfn.XLOOKUP(AU90,Depths,_xlfn.XLOOKUP($G90,Structures,ContentDamages),,1)-_xlfn.XLOOKUP(AU90,Depths,_xlfn.XLOOKUP($G90,Structures,ContentDamages),,-1))/(MIN(IF(Depths&gt;AU90,Depths))-MAX(IF(Depths&lt;AU90,Depths))))</f>
        <v>#N/A</v>
      </c>
      <c r="BR245" s="87" t="e" cm="1">
        <f t="array" ref="BR245">IF(AV90="no inundation",0,_xlfn.XLOOKUP(AV90,Depths,_xlfn.XLOOKUP($G90,Structures,ContentDamages),,-1)+(AV90-MAX(IF(Depths&lt;AV90,Depths)))*(_xlfn.XLOOKUP(AV90,Depths,_xlfn.XLOOKUP($G90,Structures,ContentDamages),,1)-_xlfn.XLOOKUP(AV90,Depths,_xlfn.XLOOKUP($G90,Structures,ContentDamages),,-1))/(MIN(IF(Depths&gt;AV90,Depths))-MAX(IF(Depths&lt;AV90,Depths))))</f>
        <v>#N/A</v>
      </c>
      <c r="BS245" s="87" t="e" cm="1">
        <f t="array" ref="BS245">IF(AW90="no inundation",0,_xlfn.XLOOKUP(AW90,Depths,_xlfn.XLOOKUP($G90,Structures,ContentDamages),,-1)+(AW90-MAX(IF(Depths&lt;AW90,Depths)))*(_xlfn.XLOOKUP(AW90,Depths,_xlfn.XLOOKUP($G90,Structures,ContentDamages),,1)-_xlfn.XLOOKUP(AW90,Depths,_xlfn.XLOOKUP($G90,Structures,ContentDamages),,-1))/(MIN(IF(Depths&gt;AW90,Depths))-MAX(IF(Depths&lt;AW90,Depths))))</f>
        <v>#N/A</v>
      </c>
      <c r="BT245" s="87" t="e" cm="1">
        <f t="array" ref="BT245">IF(AX90="no inundation",0,_xlfn.XLOOKUP(AX90,Depths,_xlfn.XLOOKUP($G90,Structures,ContentDamages),,-1)+(AX90-MAX(IF(Depths&lt;AX90,Depths)))*(_xlfn.XLOOKUP(AX90,Depths,_xlfn.XLOOKUP($G90,Structures,ContentDamages),,1)-_xlfn.XLOOKUP(AX90,Depths,_xlfn.XLOOKUP($G90,Structures,ContentDamages),,-1))/(MIN(IF(Depths&gt;AX90,Depths))-MAX(IF(Depths&lt;AX90,Depths))))</f>
        <v>#N/A</v>
      </c>
      <c r="BU245" s="87" t="e" cm="1">
        <f t="array" ref="BU245">IF(AY90="no inundation",0,_xlfn.XLOOKUP(AY90,Depths,_xlfn.XLOOKUP($G90,Structures,ContentDamages),,-1)+(AY90-MAX(IF(Depths&lt;AY90,Depths)))*(_xlfn.XLOOKUP(AY90,Depths,_xlfn.XLOOKUP($G90,Structures,ContentDamages),,1)-_xlfn.XLOOKUP(AY90,Depths,_xlfn.XLOOKUP($G90,Structures,ContentDamages),,-1))/(MIN(IF(Depths&gt;AY90,Depths))-MAX(IF(Depths&lt;AY90,Depths))))</f>
        <v>#N/A</v>
      </c>
      <c r="BV245" s="87" t="e" cm="1">
        <f t="array" ref="BV245">IF(AZ90="no inundation",0,_xlfn.XLOOKUP(AZ90,Depths,_xlfn.XLOOKUP($G90,Structures,ContentDamages),,-1)+(AZ90-MAX(IF(Depths&lt;AZ90,Depths)))*(_xlfn.XLOOKUP(AZ90,Depths,_xlfn.XLOOKUP($G90,Structures,ContentDamages),,1)-_xlfn.XLOOKUP(AZ90,Depths,_xlfn.XLOOKUP($G90,Structures,ContentDamages),,-1))/(MIN(IF(Depths&gt;AZ90,Depths))-MAX(IF(Depths&lt;AZ90,Depths))))</f>
        <v>#N/A</v>
      </c>
      <c r="BW245" s="87" t="e" cm="1">
        <f t="array" ref="BW245">IF(BA90="no inundation",0,_xlfn.XLOOKUP(BA90,Depths,_xlfn.XLOOKUP($G90,Structures,ContentDamages),,-1)+(BA90-MAX(IF(Depths&lt;BA90,Depths)))*(_xlfn.XLOOKUP(BA90,Depths,_xlfn.XLOOKUP($G90,Structures,ContentDamages),,1)-_xlfn.XLOOKUP(BA90,Depths,_xlfn.XLOOKUP($G90,Structures,ContentDamages),,-1))/(MIN(IF(Depths&gt;BA90,Depths))-MAX(IF(Depths&lt;BA90,Depths))))</f>
        <v>#N/A</v>
      </c>
      <c r="BX245" s="87" t="e" cm="1">
        <f t="array" ref="BX245">IF(BB90="no inundation",0,_xlfn.XLOOKUP(BB90,Depths,_xlfn.XLOOKUP($G90,Structures,ContentDamages),,-1)+(BB90-MAX(IF(Depths&lt;BB90,Depths)))*(_xlfn.XLOOKUP(BB90,Depths,_xlfn.XLOOKUP($G90,Structures,ContentDamages),,1)-_xlfn.XLOOKUP(BB90,Depths,_xlfn.XLOOKUP($G90,Structures,ContentDamages),,-1))/(MIN(IF(Depths&gt;BB90,Depths))-MAX(IF(Depths&lt;BB90,Depths))))</f>
        <v>#N/A</v>
      </c>
      <c r="BY245" s="157" t="e" cm="1">
        <f t="array" ref="BY245">IF(BC90="no inundation",0,_xlfn.XLOOKUP(BC90,Depths,_xlfn.XLOOKUP($G90,Structures,ContentDamages),,-1)+(BC90-MAX(IF(Depths&lt;BC90,Depths)))*(_xlfn.XLOOKUP(BC90,Depths,_xlfn.XLOOKUP($G90,Structures,ContentDamages),,1)-_xlfn.XLOOKUP(BC90,Depths,_xlfn.XLOOKUP($G90,Structures,ContentDamages),,-1))/(MIN(IF(Depths&gt;BC90,Depths))-MAX(IF(Depths&lt;BC90,Depths))))</f>
        <v>#N/A</v>
      </c>
    </row>
    <row r="246" spans="21:77" x14ac:dyDescent="0.35">
      <c r="U246" s="2"/>
      <c r="W246" s="144"/>
      <c r="AI246" s="2"/>
      <c r="AJ246" s="2"/>
      <c r="AK246" s="2"/>
      <c r="AL246" s="2"/>
      <c r="AM246" s="2"/>
      <c r="AN246" s="2"/>
      <c r="AO246" s="2"/>
      <c r="AP246" s="2"/>
      <c r="AQ246" s="2"/>
      <c r="AR246" s="2"/>
      <c r="AS246" s="2"/>
      <c r="BC246" s="166" t="str">
        <f t="shared" si="197"/>
        <v>None</v>
      </c>
      <c r="BD246" s="157"/>
      <c r="BE246" s="166" t="e" cm="1">
        <f t="array" ref="BE246">IF(AT91="no inundation",0,_xlfn.XLOOKUP(AT91,Depths,_xlfn.XLOOKUP($G91,Structures,StructureDamages),,-1)+(AT91-MAX(IF(Depths&lt;AT91,Depths)))*(_xlfn.XLOOKUP(AT91,Depths,_xlfn.XLOOKUP($G91,Structures,StructureDamages),,1)-_xlfn.XLOOKUP(AT91,Depths,_xlfn.XLOOKUP($G91,Structures,StructureDamages),,-1))/(MIN(IF(Depths&gt;AT91,Depths))-MAX(IF(Depths&lt;AT91,Depths))))</f>
        <v>#N/A</v>
      </c>
      <c r="BF246" s="87" t="e" cm="1">
        <f t="array" ref="BF246">IF(AU91="no inundation",0,_xlfn.XLOOKUP(AU91,Depths,_xlfn.XLOOKUP($G91,Structures,StructureDamages),,-1)+(AU91-MAX(IF(Depths&lt;AU91,Depths)))*(_xlfn.XLOOKUP(AU91,Depths,_xlfn.XLOOKUP($G91,Structures,StructureDamages),,1)-_xlfn.XLOOKUP(AU91,Depths,_xlfn.XLOOKUP($G91,Structures,StructureDamages),,-1))/(MIN(IF(Depths&gt;AU91,Depths))-MAX(IF(Depths&lt;AU91,Depths))))</f>
        <v>#N/A</v>
      </c>
      <c r="BG246" s="87" t="e" cm="1">
        <f t="array" ref="BG246">IF(AV91="no inundation",0,_xlfn.XLOOKUP(AV91,Depths,_xlfn.XLOOKUP($G91,Structures,StructureDamages),,-1)+(AV91-MAX(IF(Depths&lt;AV91,Depths)))*(_xlfn.XLOOKUP(AV91,Depths,_xlfn.XLOOKUP($G91,Structures,StructureDamages),,1)-_xlfn.XLOOKUP(AV91,Depths,_xlfn.XLOOKUP($G91,Structures,StructureDamages),,-1))/(MIN(IF(Depths&gt;AV91,Depths))-MAX(IF(Depths&lt;AV91,Depths))))</f>
        <v>#N/A</v>
      </c>
      <c r="BH246" s="87" t="e" cm="1">
        <f t="array" ref="BH246">IF(AW91="no inundation",0,_xlfn.XLOOKUP(AW91,Depths,_xlfn.XLOOKUP($G91,Structures,StructureDamages),,-1)+(AW91-MAX(IF(Depths&lt;AW91,Depths)))*(_xlfn.XLOOKUP(AW91,Depths,_xlfn.XLOOKUP($G91,Structures,StructureDamages),,1)-_xlfn.XLOOKUP(AW91,Depths,_xlfn.XLOOKUP($G91,Structures,StructureDamages),,-1))/(MIN(IF(Depths&gt;AW91,Depths))-MAX(IF(Depths&lt;AW91,Depths))))</f>
        <v>#N/A</v>
      </c>
      <c r="BI246" s="87" t="e" cm="1">
        <f t="array" ref="BI246">IF(AX91="no inundation",0,_xlfn.XLOOKUP(AX91,Depths,_xlfn.XLOOKUP($G91,Structures,StructureDamages),,-1)+(AX91-MAX(IF(Depths&lt;AX91,Depths)))*(_xlfn.XLOOKUP(AX91,Depths,_xlfn.XLOOKUP($G91,Structures,StructureDamages),,1)-_xlfn.XLOOKUP(AX91,Depths,_xlfn.XLOOKUP($G91,Structures,StructureDamages),,-1))/(MIN(IF(Depths&gt;AX91,Depths))-MAX(IF(Depths&lt;AX91,Depths))))</f>
        <v>#N/A</v>
      </c>
      <c r="BJ246" s="87" t="e" cm="1">
        <f t="array" ref="BJ246">IF(AY91="no inundation",0,_xlfn.XLOOKUP(AY91,Depths,_xlfn.XLOOKUP($G91,Structures,StructureDamages),,-1)+(AY91-MAX(IF(Depths&lt;AY91,Depths)))*(_xlfn.XLOOKUP(AY91,Depths,_xlfn.XLOOKUP($G91,Structures,StructureDamages),,1)-_xlfn.XLOOKUP(AY91,Depths,_xlfn.XLOOKUP($G91,Structures,StructureDamages),,-1))/(MIN(IF(Depths&gt;AY91,Depths))-MAX(IF(Depths&lt;AY91,Depths))))</f>
        <v>#N/A</v>
      </c>
      <c r="BK246" s="87" t="e" cm="1">
        <f t="array" ref="BK246">IF(AZ91="no inundation",0,_xlfn.XLOOKUP(AZ91,Depths,_xlfn.XLOOKUP($G91,Structures,StructureDamages),,-1)+(AZ91-MAX(IF(Depths&lt;AZ91,Depths)))*(_xlfn.XLOOKUP(AZ91,Depths,_xlfn.XLOOKUP($G91,Structures,StructureDamages),,1)-_xlfn.XLOOKUP(AZ91,Depths,_xlfn.XLOOKUP($G91,Structures,StructureDamages),,-1))/(MIN(IF(Depths&gt;AZ91,Depths))-MAX(IF(Depths&lt;AZ91,Depths))))</f>
        <v>#N/A</v>
      </c>
      <c r="BL246" s="87" t="e" cm="1">
        <f t="array" ref="BL246">IF(BA91="no inundation",0,_xlfn.XLOOKUP(BA91,Depths,_xlfn.XLOOKUP($G91,Structures,StructureDamages),,-1)+(BA91-MAX(IF(Depths&lt;BA91,Depths)))*(_xlfn.XLOOKUP(BA91,Depths,_xlfn.XLOOKUP($G91,Structures,StructureDamages),,1)-_xlfn.XLOOKUP(BA91,Depths,_xlfn.XLOOKUP($G91,Structures,StructureDamages),,-1))/(MIN(IF(Depths&gt;BA91,Depths))-MAX(IF(Depths&lt;BA91,Depths))))</f>
        <v>#N/A</v>
      </c>
      <c r="BM246" s="87" t="e" cm="1">
        <f t="array" ref="BM246">IF(BB91="no inundation",0,_xlfn.XLOOKUP(BB91,Depths,_xlfn.XLOOKUP($G91,Structures,StructureDamages),,-1)+(BB91-MAX(IF(Depths&lt;BB91,Depths)))*(_xlfn.XLOOKUP(BB91,Depths,_xlfn.XLOOKUP($G91,Structures,StructureDamages),,1)-_xlfn.XLOOKUP(BB91,Depths,_xlfn.XLOOKUP($G91,Structures,StructureDamages),,-1))/(MIN(IF(Depths&gt;BB91,Depths))-MAX(IF(Depths&lt;BB91,Depths))))</f>
        <v>#N/A</v>
      </c>
      <c r="BN246" s="157" t="e" cm="1">
        <f t="array" ref="BN246">IF(BC91="no inundation",0,_xlfn.XLOOKUP(BC91,Depths,_xlfn.XLOOKUP($G91,Structures,StructureDamages),,-1)+(BC91-MAX(IF(Depths&lt;BC91,Depths)))*(_xlfn.XLOOKUP(BC91,Depths,_xlfn.XLOOKUP($G91,Structures,StructureDamages),,1)-_xlfn.XLOOKUP(BC91,Depths,_xlfn.XLOOKUP($G91,Structures,StructureDamages),,-1))/(MIN(IF(Depths&gt;BC91,Depths))-MAX(IF(Depths&lt;BC91,Depths))))</f>
        <v>#N/A</v>
      </c>
      <c r="BO246" s="167"/>
      <c r="BP246" s="166" t="e" cm="1">
        <f t="array" ref="BP246">IF(AT91="no inundation",0,_xlfn.XLOOKUP(AT91,Depths,_xlfn.XLOOKUP($G91,Structures,ContentDamages),,-1)+(AT91-MAX(IF(Depths&lt;AT91,Depths)))*(_xlfn.XLOOKUP(AT91,Depths,_xlfn.XLOOKUP($G91,Structures,ContentDamages),,1)-_xlfn.XLOOKUP(AT91,Depths,_xlfn.XLOOKUP($G91,Structures,ContentDamages),,-1))/(MIN(IF(Depths&gt;AT91,Depths))-MAX(IF(Depths&lt;AT91,Depths))))</f>
        <v>#N/A</v>
      </c>
      <c r="BQ246" s="87" t="e" cm="1">
        <f t="array" ref="BQ246">IF(AU91="no inundation",0,_xlfn.XLOOKUP(AU91,Depths,_xlfn.XLOOKUP($G91,Structures,ContentDamages),,-1)+(AU91-MAX(IF(Depths&lt;AU91,Depths)))*(_xlfn.XLOOKUP(AU91,Depths,_xlfn.XLOOKUP($G91,Structures,ContentDamages),,1)-_xlfn.XLOOKUP(AU91,Depths,_xlfn.XLOOKUP($G91,Structures,ContentDamages),,-1))/(MIN(IF(Depths&gt;AU91,Depths))-MAX(IF(Depths&lt;AU91,Depths))))</f>
        <v>#N/A</v>
      </c>
      <c r="BR246" s="87" t="e" cm="1">
        <f t="array" ref="BR246">IF(AV91="no inundation",0,_xlfn.XLOOKUP(AV91,Depths,_xlfn.XLOOKUP($G91,Structures,ContentDamages),,-1)+(AV91-MAX(IF(Depths&lt;AV91,Depths)))*(_xlfn.XLOOKUP(AV91,Depths,_xlfn.XLOOKUP($G91,Structures,ContentDamages),,1)-_xlfn.XLOOKUP(AV91,Depths,_xlfn.XLOOKUP($G91,Structures,ContentDamages),,-1))/(MIN(IF(Depths&gt;AV91,Depths))-MAX(IF(Depths&lt;AV91,Depths))))</f>
        <v>#N/A</v>
      </c>
      <c r="BS246" s="87" t="e" cm="1">
        <f t="array" ref="BS246">IF(AW91="no inundation",0,_xlfn.XLOOKUP(AW91,Depths,_xlfn.XLOOKUP($G91,Structures,ContentDamages),,-1)+(AW91-MAX(IF(Depths&lt;AW91,Depths)))*(_xlfn.XLOOKUP(AW91,Depths,_xlfn.XLOOKUP($G91,Structures,ContentDamages),,1)-_xlfn.XLOOKUP(AW91,Depths,_xlfn.XLOOKUP($G91,Structures,ContentDamages),,-1))/(MIN(IF(Depths&gt;AW91,Depths))-MAX(IF(Depths&lt;AW91,Depths))))</f>
        <v>#N/A</v>
      </c>
      <c r="BT246" s="87" t="e" cm="1">
        <f t="array" ref="BT246">IF(AX91="no inundation",0,_xlfn.XLOOKUP(AX91,Depths,_xlfn.XLOOKUP($G91,Structures,ContentDamages),,-1)+(AX91-MAX(IF(Depths&lt;AX91,Depths)))*(_xlfn.XLOOKUP(AX91,Depths,_xlfn.XLOOKUP($G91,Structures,ContentDamages),,1)-_xlfn.XLOOKUP(AX91,Depths,_xlfn.XLOOKUP($G91,Structures,ContentDamages),,-1))/(MIN(IF(Depths&gt;AX91,Depths))-MAX(IF(Depths&lt;AX91,Depths))))</f>
        <v>#N/A</v>
      </c>
      <c r="BU246" s="87" t="e" cm="1">
        <f t="array" ref="BU246">IF(AY91="no inundation",0,_xlfn.XLOOKUP(AY91,Depths,_xlfn.XLOOKUP($G91,Structures,ContentDamages),,-1)+(AY91-MAX(IF(Depths&lt;AY91,Depths)))*(_xlfn.XLOOKUP(AY91,Depths,_xlfn.XLOOKUP($G91,Structures,ContentDamages),,1)-_xlfn.XLOOKUP(AY91,Depths,_xlfn.XLOOKUP($G91,Structures,ContentDamages),,-1))/(MIN(IF(Depths&gt;AY91,Depths))-MAX(IF(Depths&lt;AY91,Depths))))</f>
        <v>#N/A</v>
      </c>
      <c r="BV246" s="87" t="e" cm="1">
        <f t="array" ref="BV246">IF(AZ91="no inundation",0,_xlfn.XLOOKUP(AZ91,Depths,_xlfn.XLOOKUP($G91,Structures,ContentDamages),,-1)+(AZ91-MAX(IF(Depths&lt;AZ91,Depths)))*(_xlfn.XLOOKUP(AZ91,Depths,_xlfn.XLOOKUP($G91,Structures,ContentDamages),,1)-_xlfn.XLOOKUP(AZ91,Depths,_xlfn.XLOOKUP($G91,Structures,ContentDamages),,-1))/(MIN(IF(Depths&gt;AZ91,Depths))-MAX(IF(Depths&lt;AZ91,Depths))))</f>
        <v>#N/A</v>
      </c>
      <c r="BW246" s="87" t="e" cm="1">
        <f t="array" ref="BW246">IF(BA91="no inundation",0,_xlfn.XLOOKUP(BA91,Depths,_xlfn.XLOOKUP($G91,Structures,ContentDamages),,-1)+(BA91-MAX(IF(Depths&lt;BA91,Depths)))*(_xlfn.XLOOKUP(BA91,Depths,_xlfn.XLOOKUP($G91,Structures,ContentDamages),,1)-_xlfn.XLOOKUP(BA91,Depths,_xlfn.XLOOKUP($G91,Structures,ContentDamages),,-1))/(MIN(IF(Depths&gt;BA91,Depths))-MAX(IF(Depths&lt;BA91,Depths))))</f>
        <v>#N/A</v>
      </c>
      <c r="BX246" s="87" t="e" cm="1">
        <f t="array" ref="BX246">IF(BB91="no inundation",0,_xlfn.XLOOKUP(BB91,Depths,_xlfn.XLOOKUP($G91,Structures,ContentDamages),,-1)+(BB91-MAX(IF(Depths&lt;BB91,Depths)))*(_xlfn.XLOOKUP(BB91,Depths,_xlfn.XLOOKUP($G91,Structures,ContentDamages),,1)-_xlfn.XLOOKUP(BB91,Depths,_xlfn.XLOOKUP($G91,Structures,ContentDamages),,-1))/(MIN(IF(Depths&gt;BB91,Depths))-MAX(IF(Depths&lt;BB91,Depths))))</f>
        <v>#N/A</v>
      </c>
      <c r="BY246" s="157" t="e" cm="1">
        <f t="array" ref="BY246">IF(BC91="no inundation",0,_xlfn.XLOOKUP(BC91,Depths,_xlfn.XLOOKUP($G91,Structures,ContentDamages),,-1)+(BC91-MAX(IF(Depths&lt;BC91,Depths)))*(_xlfn.XLOOKUP(BC91,Depths,_xlfn.XLOOKUP($G91,Structures,ContentDamages),,1)-_xlfn.XLOOKUP(BC91,Depths,_xlfn.XLOOKUP($G91,Structures,ContentDamages),,-1))/(MIN(IF(Depths&gt;BC91,Depths))-MAX(IF(Depths&lt;BC91,Depths))))</f>
        <v>#N/A</v>
      </c>
    </row>
    <row r="247" spans="21:77" x14ac:dyDescent="0.35">
      <c r="U247" s="2"/>
      <c r="W247" s="144"/>
      <c r="AI247" s="2"/>
      <c r="AJ247" s="2"/>
      <c r="AK247" s="2"/>
      <c r="AL247" s="2"/>
      <c r="AM247" s="2"/>
      <c r="AN247" s="2"/>
      <c r="AO247" s="2"/>
      <c r="AP247" s="2"/>
      <c r="AQ247" s="2"/>
      <c r="AR247" s="2"/>
      <c r="AS247" s="2"/>
      <c r="BC247" s="166" t="str">
        <f t="shared" si="197"/>
        <v>None</v>
      </c>
      <c r="BD247" s="157"/>
      <c r="BE247" s="166" t="e" cm="1">
        <f t="array" ref="BE247">IF(AT92="no inundation",0,_xlfn.XLOOKUP(AT92,Depths,_xlfn.XLOOKUP($G92,Structures,StructureDamages),,-1)+(AT92-MAX(IF(Depths&lt;AT92,Depths)))*(_xlfn.XLOOKUP(AT92,Depths,_xlfn.XLOOKUP($G92,Structures,StructureDamages),,1)-_xlfn.XLOOKUP(AT92,Depths,_xlfn.XLOOKUP($G92,Structures,StructureDamages),,-1))/(MIN(IF(Depths&gt;AT92,Depths))-MAX(IF(Depths&lt;AT92,Depths))))</f>
        <v>#N/A</v>
      </c>
      <c r="BF247" s="87" t="e" cm="1">
        <f t="array" ref="BF247">IF(AU92="no inundation",0,_xlfn.XLOOKUP(AU92,Depths,_xlfn.XLOOKUP($G92,Structures,StructureDamages),,-1)+(AU92-MAX(IF(Depths&lt;AU92,Depths)))*(_xlfn.XLOOKUP(AU92,Depths,_xlfn.XLOOKUP($G92,Structures,StructureDamages),,1)-_xlfn.XLOOKUP(AU92,Depths,_xlfn.XLOOKUP($G92,Structures,StructureDamages),,-1))/(MIN(IF(Depths&gt;AU92,Depths))-MAX(IF(Depths&lt;AU92,Depths))))</f>
        <v>#N/A</v>
      </c>
      <c r="BG247" s="87" t="e" cm="1">
        <f t="array" ref="BG247">IF(AV92="no inundation",0,_xlfn.XLOOKUP(AV92,Depths,_xlfn.XLOOKUP($G92,Structures,StructureDamages),,-1)+(AV92-MAX(IF(Depths&lt;AV92,Depths)))*(_xlfn.XLOOKUP(AV92,Depths,_xlfn.XLOOKUP($G92,Structures,StructureDamages),,1)-_xlfn.XLOOKUP(AV92,Depths,_xlfn.XLOOKUP($G92,Structures,StructureDamages),,-1))/(MIN(IF(Depths&gt;AV92,Depths))-MAX(IF(Depths&lt;AV92,Depths))))</f>
        <v>#N/A</v>
      </c>
      <c r="BH247" s="87" t="e" cm="1">
        <f t="array" ref="BH247">IF(AW92="no inundation",0,_xlfn.XLOOKUP(AW92,Depths,_xlfn.XLOOKUP($G92,Structures,StructureDamages),,-1)+(AW92-MAX(IF(Depths&lt;AW92,Depths)))*(_xlfn.XLOOKUP(AW92,Depths,_xlfn.XLOOKUP($G92,Structures,StructureDamages),,1)-_xlfn.XLOOKUP(AW92,Depths,_xlfn.XLOOKUP($G92,Structures,StructureDamages),,-1))/(MIN(IF(Depths&gt;AW92,Depths))-MAX(IF(Depths&lt;AW92,Depths))))</f>
        <v>#N/A</v>
      </c>
      <c r="BI247" s="87" t="e" cm="1">
        <f t="array" ref="BI247">IF(AX92="no inundation",0,_xlfn.XLOOKUP(AX92,Depths,_xlfn.XLOOKUP($G92,Structures,StructureDamages),,-1)+(AX92-MAX(IF(Depths&lt;AX92,Depths)))*(_xlfn.XLOOKUP(AX92,Depths,_xlfn.XLOOKUP($G92,Structures,StructureDamages),,1)-_xlfn.XLOOKUP(AX92,Depths,_xlfn.XLOOKUP($G92,Structures,StructureDamages),,-1))/(MIN(IF(Depths&gt;AX92,Depths))-MAX(IF(Depths&lt;AX92,Depths))))</f>
        <v>#N/A</v>
      </c>
      <c r="BJ247" s="87" t="e" cm="1">
        <f t="array" ref="BJ247">IF(AY92="no inundation",0,_xlfn.XLOOKUP(AY92,Depths,_xlfn.XLOOKUP($G92,Structures,StructureDamages),,-1)+(AY92-MAX(IF(Depths&lt;AY92,Depths)))*(_xlfn.XLOOKUP(AY92,Depths,_xlfn.XLOOKUP($G92,Structures,StructureDamages),,1)-_xlfn.XLOOKUP(AY92,Depths,_xlfn.XLOOKUP($G92,Structures,StructureDamages),,-1))/(MIN(IF(Depths&gt;AY92,Depths))-MAX(IF(Depths&lt;AY92,Depths))))</f>
        <v>#N/A</v>
      </c>
      <c r="BK247" s="87" t="e" cm="1">
        <f t="array" ref="BK247">IF(AZ92="no inundation",0,_xlfn.XLOOKUP(AZ92,Depths,_xlfn.XLOOKUP($G92,Structures,StructureDamages),,-1)+(AZ92-MAX(IF(Depths&lt;AZ92,Depths)))*(_xlfn.XLOOKUP(AZ92,Depths,_xlfn.XLOOKUP($G92,Structures,StructureDamages),,1)-_xlfn.XLOOKUP(AZ92,Depths,_xlfn.XLOOKUP($G92,Structures,StructureDamages),,-1))/(MIN(IF(Depths&gt;AZ92,Depths))-MAX(IF(Depths&lt;AZ92,Depths))))</f>
        <v>#N/A</v>
      </c>
      <c r="BL247" s="87" t="e" cm="1">
        <f t="array" ref="BL247">IF(BA92="no inundation",0,_xlfn.XLOOKUP(BA92,Depths,_xlfn.XLOOKUP($G92,Structures,StructureDamages),,-1)+(BA92-MAX(IF(Depths&lt;BA92,Depths)))*(_xlfn.XLOOKUP(BA92,Depths,_xlfn.XLOOKUP($G92,Structures,StructureDamages),,1)-_xlfn.XLOOKUP(BA92,Depths,_xlfn.XLOOKUP($G92,Structures,StructureDamages),,-1))/(MIN(IF(Depths&gt;BA92,Depths))-MAX(IF(Depths&lt;BA92,Depths))))</f>
        <v>#N/A</v>
      </c>
      <c r="BM247" s="87" t="e" cm="1">
        <f t="array" ref="BM247">IF(BB92="no inundation",0,_xlfn.XLOOKUP(BB92,Depths,_xlfn.XLOOKUP($G92,Structures,StructureDamages),,-1)+(BB92-MAX(IF(Depths&lt;BB92,Depths)))*(_xlfn.XLOOKUP(BB92,Depths,_xlfn.XLOOKUP($G92,Structures,StructureDamages),,1)-_xlfn.XLOOKUP(BB92,Depths,_xlfn.XLOOKUP($G92,Structures,StructureDamages),,-1))/(MIN(IF(Depths&gt;BB92,Depths))-MAX(IF(Depths&lt;BB92,Depths))))</f>
        <v>#N/A</v>
      </c>
      <c r="BN247" s="157" t="e" cm="1">
        <f t="array" ref="BN247">IF(BC92="no inundation",0,_xlfn.XLOOKUP(BC92,Depths,_xlfn.XLOOKUP($G92,Structures,StructureDamages),,-1)+(BC92-MAX(IF(Depths&lt;BC92,Depths)))*(_xlfn.XLOOKUP(BC92,Depths,_xlfn.XLOOKUP($G92,Structures,StructureDamages),,1)-_xlfn.XLOOKUP(BC92,Depths,_xlfn.XLOOKUP($G92,Structures,StructureDamages),,-1))/(MIN(IF(Depths&gt;BC92,Depths))-MAX(IF(Depths&lt;BC92,Depths))))</f>
        <v>#N/A</v>
      </c>
      <c r="BO247" s="167"/>
      <c r="BP247" s="166" t="e" cm="1">
        <f t="array" ref="BP247">IF(AT92="no inundation",0,_xlfn.XLOOKUP(AT92,Depths,_xlfn.XLOOKUP($G92,Structures,ContentDamages),,-1)+(AT92-MAX(IF(Depths&lt;AT92,Depths)))*(_xlfn.XLOOKUP(AT92,Depths,_xlfn.XLOOKUP($G92,Structures,ContentDamages),,1)-_xlfn.XLOOKUP(AT92,Depths,_xlfn.XLOOKUP($G92,Structures,ContentDamages),,-1))/(MIN(IF(Depths&gt;AT92,Depths))-MAX(IF(Depths&lt;AT92,Depths))))</f>
        <v>#N/A</v>
      </c>
      <c r="BQ247" s="87" t="e" cm="1">
        <f t="array" ref="BQ247">IF(AU92="no inundation",0,_xlfn.XLOOKUP(AU92,Depths,_xlfn.XLOOKUP($G92,Structures,ContentDamages),,-1)+(AU92-MAX(IF(Depths&lt;AU92,Depths)))*(_xlfn.XLOOKUP(AU92,Depths,_xlfn.XLOOKUP($G92,Structures,ContentDamages),,1)-_xlfn.XLOOKUP(AU92,Depths,_xlfn.XLOOKUP($G92,Structures,ContentDamages),,-1))/(MIN(IF(Depths&gt;AU92,Depths))-MAX(IF(Depths&lt;AU92,Depths))))</f>
        <v>#N/A</v>
      </c>
      <c r="BR247" s="87" t="e" cm="1">
        <f t="array" ref="BR247">IF(AV92="no inundation",0,_xlfn.XLOOKUP(AV92,Depths,_xlfn.XLOOKUP($G92,Structures,ContentDamages),,-1)+(AV92-MAX(IF(Depths&lt;AV92,Depths)))*(_xlfn.XLOOKUP(AV92,Depths,_xlfn.XLOOKUP($G92,Structures,ContentDamages),,1)-_xlfn.XLOOKUP(AV92,Depths,_xlfn.XLOOKUP($G92,Structures,ContentDamages),,-1))/(MIN(IF(Depths&gt;AV92,Depths))-MAX(IF(Depths&lt;AV92,Depths))))</f>
        <v>#N/A</v>
      </c>
      <c r="BS247" s="87" t="e" cm="1">
        <f t="array" ref="BS247">IF(AW92="no inundation",0,_xlfn.XLOOKUP(AW92,Depths,_xlfn.XLOOKUP($G92,Structures,ContentDamages),,-1)+(AW92-MAX(IF(Depths&lt;AW92,Depths)))*(_xlfn.XLOOKUP(AW92,Depths,_xlfn.XLOOKUP($G92,Structures,ContentDamages),,1)-_xlfn.XLOOKUP(AW92,Depths,_xlfn.XLOOKUP($G92,Structures,ContentDamages),,-1))/(MIN(IF(Depths&gt;AW92,Depths))-MAX(IF(Depths&lt;AW92,Depths))))</f>
        <v>#N/A</v>
      </c>
      <c r="BT247" s="87" t="e" cm="1">
        <f t="array" ref="BT247">IF(AX92="no inundation",0,_xlfn.XLOOKUP(AX92,Depths,_xlfn.XLOOKUP($G92,Structures,ContentDamages),,-1)+(AX92-MAX(IF(Depths&lt;AX92,Depths)))*(_xlfn.XLOOKUP(AX92,Depths,_xlfn.XLOOKUP($G92,Structures,ContentDamages),,1)-_xlfn.XLOOKUP(AX92,Depths,_xlfn.XLOOKUP($G92,Structures,ContentDamages),,-1))/(MIN(IF(Depths&gt;AX92,Depths))-MAX(IF(Depths&lt;AX92,Depths))))</f>
        <v>#N/A</v>
      </c>
      <c r="BU247" s="87" t="e" cm="1">
        <f t="array" ref="BU247">IF(AY92="no inundation",0,_xlfn.XLOOKUP(AY92,Depths,_xlfn.XLOOKUP($G92,Structures,ContentDamages),,-1)+(AY92-MAX(IF(Depths&lt;AY92,Depths)))*(_xlfn.XLOOKUP(AY92,Depths,_xlfn.XLOOKUP($G92,Structures,ContentDamages),,1)-_xlfn.XLOOKUP(AY92,Depths,_xlfn.XLOOKUP($G92,Structures,ContentDamages),,-1))/(MIN(IF(Depths&gt;AY92,Depths))-MAX(IF(Depths&lt;AY92,Depths))))</f>
        <v>#N/A</v>
      </c>
      <c r="BV247" s="87" t="e" cm="1">
        <f t="array" ref="BV247">IF(AZ92="no inundation",0,_xlfn.XLOOKUP(AZ92,Depths,_xlfn.XLOOKUP($G92,Structures,ContentDamages),,-1)+(AZ92-MAX(IF(Depths&lt;AZ92,Depths)))*(_xlfn.XLOOKUP(AZ92,Depths,_xlfn.XLOOKUP($G92,Structures,ContentDamages),,1)-_xlfn.XLOOKUP(AZ92,Depths,_xlfn.XLOOKUP($G92,Structures,ContentDamages),,-1))/(MIN(IF(Depths&gt;AZ92,Depths))-MAX(IF(Depths&lt;AZ92,Depths))))</f>
        <v>#N/A</v>
      </c>
      <c r="BW247" s="87" t="e" cm="1">
        <f t="array" ref="BW247">IF(BA92="no inundation",0,_xlfn.XLOOKUP(BA92,Depths,_xlfn.XLOOKUP($G92,Structures,ContentDamages),,-1)+(BA92-MAX(IF(Depths&lt;BA92,Depths)))*(_xlfn.XLOOKUP(BA92,Depths,_xlfn.XLOOKUP($G92,Structures,ContentDamages),,1)-_xlfn.XLOOKUP(BA92,Depths,_xlfn.XLOOKUP($G92,Structures,ContentDamages),,-1))/(MIN(IF(Depths&gt;BA92,Depths))-MAX(IF(Depths&lt;BA92,Depths))))</f>
        <v>#N/A</v>
      </c>
      <c r="BX247" s="87" t="e" cm="1">
        <f t="array" ref="BX247">IF(BB92="no inundation",0,_xlfn.XLOOKUP(BB92,Depths,_xlfn.XLOOKUP($G92,Structures,ContentDamages),,-1)+(BB92-MAX(IF(Depths&lt;BB92,Depths)))*(_xlfn.XLOOKUP(BB92,Depths,_xlfn.XLOOKUP($G92,Structures,ContentDamages),,1)-_xlfn.XLOOKUP(BB92,Depths,_xlfn.XLOOKUP($G92,Structures,ContentDamages),,-1))/(MIN(IF(Depths&gt;BB92,Depths))-MAX(IF(Depths&lt;BB92,Depths))))</f>
        <v>#N/A</v>
      </c>
      <c r="BY247" s="157" t="e" cm="1">
        <f t="array" ref="BY247">IF(BC92="no inundation",0,_xlfn.XLOOKUP(BC92,Depths,_xlfn.XLOOKUP($G92,Structures,ContentDamages),,-1)+(BC92-MAX(IF(Depths&lt;BC92,Depths)))*(_xlfn.XLOOKUP(BC92,Depths,_xlfn.XLOOKUP($G92,Structures,ContentDamages),,1)-_xlfn.XLOOKUP(BC92,Depths,_xlfn.XLOOKUP($G92,Structures,ContentDamages),,-1))/(MIN(IF(Depths&gt;BC92,Depths))-MAX(IF(Depths&lt;BC92,Depths))))</f>
        <v>#N/A</v>
      </c>
    </row>
    <row r="248" spans="21:77" x14ac:dyDescent="0.35">
      <c r="U248" s="2"/>
      <c r="W248" s="144"/>
      <c r="AI248" s="2"/>
      <c r="AJ248" s="2"/>
      <c r="AK248" s="2"/>
      <c r="AL248" s="2"/>
      <c r="AM248" s="2"/>
      <c r="AN248" s="2"/>
      <c r="AO248" s="2"/>
      <c r="AP248" s="2"/>
      <c r="AQ248" s="2"/>
      <c r="AR248" s="2"/>
      <c r="AS248" s="2"/>
      <c r="BC248" s="166" t="str">
        <f t="shared" si="197"/>
        <v>None</v>
      </c>
      <c r="BD248" s="157"/>
      <c r="BE248" s="166" t="e" cm="1">
        <f t="array" ref="BE248">IF(AT93="no inundation",0,_xlfn.XLOOKUP(AT93,Depths,_xlfn.XLOOKUP($G93,Structures,StructureDamages),,-1)+(AT93-MAX(IF(Depths&lt;AT93,Depths)))*(_xlfn.XLOOKUP(AT93,Depths,_xlfn.XLOOKUP($G93,Structures,StructureDamages),,1)-_xlfn.XLOOKUP(AT93,Depths,_xlfn.XLOOKUP($G93,Structures,StructureDamages),,-1))/(MIN(IF(Depths&gt;AT93,Depths))-MAX(IF(Depths&lt;AT93,Depths))))</f>
        <v>#N/A</v>
      </c>
      <c r="BF248" s="87" t="e" cm="1">
        <f t="array" ref="BF248">IF(AU93="no inundation",0,_xlfn.XLOOKUP(AU93,Depths,_xlfn.XLOOKUP($G93,Structures,StructureDamages),,-1)+(AU93-MAX(IF(Depths&lt;AU93,Depths)))*(_xlfn.XLOOKUP(AU93,Depths,_xlfn.XLOOKUP($G93,Structures,StructureDamages),,1)-_xlfn.XLOOKUP(AU93,Depths,_xlfn.XLOOKUP($G93,Structures,StructureDamages),,-1))/(MIN(IF(Depths&gt;AU93,Depths))-MAX(IF(Depths&lt;AU93,Depths))))</f>
        <v>#N/A</v>
      </c>
      <c r="BG248" s="87" t="e" cm="1">
        <f t="array" ref="BG248">IF(AV93="no inundation",0,_xlfn.XLOOKUP(AV93,Depths,_xlfn.XLOOKUP($G93,Structures,StructureDamages),,-1)+(AV93-MAX(IF(Depths&lt;AV93,Depths)))*(_xlfn.XLOOKUP(AV93,Depths,_xlfn.XLOOKUP($G93,Structures,StructureDamages),,1)-_xlfn.XLOOKUP(AV93,Depths,_xlfn.XLOOKUP($G93,Structures,StructureDamages),,-1))/(MIN(IF(Depths&gt;AV93,Depths))-MAX(IF(Depths&lt;AV93,Depths))))</f>
        <v>#N/A</v>
      </c>
      <c r="BH248" s="87" t="e" cm="1">
        <f t="array" ref="BH248">IF(AW93="no inundation",0,_xlfn.XLOOKUP(AW93,Depths,_xlfn.XLOOKUP($G93,Structures,StructureDamages),,-1)+(AW93-MAX(IF(Depths&lt;AW93,Depths)))*(_xlfn.XLOOKUP(AW93,Depths,_xlfn.XLOOKUP($G93,Structures,StructureDamages),,1)-_xlfn.XLOOKUP(AW93,Depths,_xlfn.XLOOKUP($G93,Structures,StructureDamages),,-1))/(MIN(IF(Depths&gt;AW93,Depths))-MAX(IF(Depths&lt;AW93,Depths))))</f>
        <v>#N/A</v>
      </c>
      <c r="BI248" s="87" t="e" cm="1">
        <f t="array" ref="BI248">IF(AX93="no inundation",0,_xlfn.XLOOKUP(AX93,Depths,_xlfn.XLOOKUP($G93,Structures,StructureDamages),,-1)+(AX93-MAX(IF(Depths&lt;AX93,Depths)))*(_xlfn.XLOOKUP(AX93,Depths,_xlfn.XLOOKUP($G93,Structures,StructureDamages),,1)-_xlfn.XLOOKUP(AX93,Depths,_xlfn.XLOOKUP($G93,Structures,StructureDamages),,-1))/(MIN(IF(Depths&gt;AX93,Depths))-MAX(IF(Depths&lt;AX93,Depths))))</f>
        <v>#N/A</v>
      </c>
      <c r="BJ248" s="87" t="e" cm="1">
        <f t="array" ref="BJ248">IF(AY93="no inundation",0,_xlfn.XLOOKUP(AY93,Depths,_xlfn.XLOOKUP($G93,Structures,StructureDamages),,-1)+(AY93-MAX(IF(Depths&lt;AY93,Depths)))*(_xlfn.XLOOKUP(AY93,Depths,_xlfn.XLOOKUP($G93,Structures,StructureDamages),,1)-_xlfn.XLOOKUP(AY93,Depths,_xlfn.XLOOKUP($G93,Structures,StructureDamages),,-1))/(MIN(IF(Depths&gt;AY93,Depths))-MAX(IF(Depths&lt;AY93,Depths))))</f>
        <v>#N/A</v>
      </c>
      <c r="BK248" s="87" t="e" cm="1">
        <f t="array" ref="BK248">IF(AZ93="no inundation",0,_xlfn.XLOOKUP(AZ93,Depths,_xlfn.XLOOKUP($G93,Structures,StructureDamages),,-1)+(AZ93-MAX(IF(Depths&lt;AZ93,Depths)))*(_xlfn.XLOOKUP(AZ93,Depths,_xlfn.XLOOKUP($G93,Structures,StructureDamages),,1)-_xlfn.XLOOKUP(AZ93,Depths,_xlfn.XLOOKUP($G93,Structures,StructureDamages),,-1))/(MIN(IF(Depths&gt;AZ93,Depths))-MAX(IF(Depths&lt;AZ93,Depths))))</f>
        <v>#N/A</v>
      </c>
      <c r="BL248" s="87" t="e" cm="1">
        <f t="array" ref="BL248">IF(BA93="no inundation",0,_xlfn.XLOOKUP(BA93,Depths,_xlfn.XLOOKUP($G93,Structures,StructureDamages),,-1)+(BA93-MAX(IF(Depths&lt;BA93,Depths)))*(_xlfn.XLOOKUP(BA93,Depths,_xlfn.XLOOKUP($G93,Structures,StructureDamages),,1)-_xlfn.XLOOKUP(BA93,Depths,_xlfn.XLOOKUP($G93,Structures,StructureDamages),,-1))/(MIN(IF(Depths&gt;BA93,Depths))-MAX(IF(Depths&lt;BA93,Depths))))</f>
        <v>#N/A</v>
      </c>
      <c r="BM248" s="87" t="e" cm="1">
        <f t="array" ref="BM248">IF(BB93="no inundation",0,_xlfn.XLOOKUP(BB93,Depths,_xlfn.XLOOKUP($G93,Structures,StructureDamages),,-1)+(BB93-MAX(IF(Depths&lt;BB93,Depths)))*(_xlfn.XLOOKUP(BB93,Depths,_xlfn.XLOOKUP($G93,Structures,StructureDamages),,1)-_xlfn.XLOOKUP(BB93,Depths,_xlfn.XLOOKUP($G93,Structures,StructureDamages),,-1))/(MIN(IF(Depths&gt;BB93,Depths))-MAX(IF(Depths&lt;BB93,Depths))))</f>
        <v>#N/A</v>
      </c>
      <c r="BN248" s="157" t="e" cm="1">
        <f t="array" ref="BN248">IF(BC93="no inundation",0,_xlfn.XLOOKUP(BC93,Depths,_xlfn.XLOOKUP($G93,Structures,StructureDamages),,-1)+(BC93-MAX(IF(Depths&lt;BC93,Depths)))*(_xlfn.XLOOKUP(BC93,Depths,_xlfn.XLOOKUP($G93,Structures,StructureDamages),,1)-_xlfn.XLOOKUP(BC93,Depths,_xlfn.XLOOKUP($G93,Structures,StructureDamages),,-1))/(MIN(IF(Depths&gt;BC93,Depths))-MAX(IF(Depths&lt;BC93,Depths))))</f>
        <v>#N/A</v>
      </c>
      <c r="BO248" s="167"/>
      <c r="BP248" s="166" t="e" cm="1">
        <f t="array" ref="BP248">IF(AT93="no inundation",0,_xlfn.XLOOKUP(AT93,Depths,_xlfn.XLOOKUP($G93,Structures,ContentDamages),,-1)+(AT93-MAX(IF(Depths&lt;AT93,Depths)))*(_xlfn.XLOOKUP(AT93,Depths,_xlfn.XLOOKUP($G93,Structures,ContentDamages),,1)-_xlfn.XLOOKUP(AT93,Depths,_xlfn.XLOOKUP($G93,Structures,ContentDamages),,-1))/(MIN(IF(Depths&gt;AT93,Depths))-MAX(IF(Depths&lt;AT93,Depths))))</f>
        <v>#N/A</v>
      </c>
      <c r="BQ248" s="87" t="e" cm="1">
        <f t="array" ref="BQ248">IF(AU93="no inundation",0,_xlfn.XLOOKUP(AU93,Depths,_xlfn.XLOOKUP($G93,Structures,ContentDamages),,-1)+(AU93-MAX(IF(Depths&lt;AU93,Depths)))*(_xlfn.XLOOKUP(AU93,Depths,_xlfn.XLOOKUP($G93,Structures,ContentDamages),,1)-_xlfn.XLOOKUP(AU93,Depths,_xlfn.XLOOKUP($G93,Structures,ContentDamages),,-1))/(MIN(IF(Depths&gt;AU93,Depths))-MAX(IF(Depths&lt;AU93,Depths))))</f>
        <v>#N/A</v>
      </c>
      <c r="BR248" s="87" t="e" cm="1">
        <f t="array" ref="BR248">IF(AV93="no inundation",0,_xlfn.XLOOKUP(AV93,Depths,_xlfn.XLOOKUP($G93,Structures,ContentDamages),,-1)+(AV93-MAX(IF(Depths&lt;AV93,Depths)))*(_xlfn.XLOOKUP(AV93,Depths,_xlfn.XLOOKUP($G93,Structures,ContentDamages),,1)-_xlfn.XLOOKUP(AV93,Depths,_xlfn.XLOOKUP($G93,Structures,ContentDamages),,-1))/(MIN(IF(Depths&gt;AV93,Depths))-MAX(IF(Depths&lt;AV93,Depths))))</f>
        <v>#N/A</v>
      </c>
      <c r="BS248" s="87" t="e" cm="1">
        <f t="array" ref="BS248">IF(AW93="no inundation",0,_xlfn.XLOOKUP(AW93,Depths,_xlfn.XLOOKUP($G93,Structures,ContentDamages),,-1)+(AW93-MAX(IF(Depths&lt;AW93,Depths)))*(_xlfn.XLOOKUP(AW93,Depths,_xlfn.XLOOKUP($G93,Structures,ContentDamages),,1)-_xlfn.XLOOKUP(AW93,Depths,_xlfn.XLOOKUP($G93,Structures,ContentDamages),,-1))/(MIN(IF(Depths&gt;AW93,Depths))-MAX(IF(Depths&lt;AW93,Depths))))</f>
        <v>#N/A</v>
      </c>
      <c r="BT248" s="87" t="e" cm="1">
        <f t="array" ref="BT248">IF(AX93="no inundation",0,_xlfn.XLOOKUP(AX93,Depths,_xlfn.XLOOKUP($G93,Structures,ContentDamages),,-1)+(AX93-MAX(IF(Depths&lt;AX93,Depths)))*(_xlfn.XLOOKUP(AX93,Depths,_xlfn.XLOOKUP($G93,Structures,ContentDamages),,1)-_xlfn.XLOOKUP(AX93,Depths,_xlfn.XLOOKUP($G93,Structures,ContentDamages),,-1))/(MIN(IF(Depths&gt;AX93,Depths))-MAX(IF(Depths&lt;AX93,Depths))))</f>
        <v>#N/A</v>
      </c>
      <c r="BU248" s="87" t="e" cm="1">
        <f t="array" ref="BU248">IF(AY93="no inundation",0,_xlfn.XLOOKUP(AY93,Depths,_xlfn.XLOOKUP($G93,Structures,ContentDamages),,-1)+(AY93-MAX(IF(Depths&lt;AY93,Depths)))*(_xlfn.XLOOKUP(AY93,Depths,_xlfn.XLOOKUP($G93,Structures,ContentDamages),,1)-_xlfn.XLOOKUP(AY93,Depths,_xlfn.XLOOKUP($G93,Structures,ContentDamages),,-1))/(MIN(IF(Depths&gt;AY93,Depths))-MAX(IF(Depths&lt;AY93,Depths))))</f>
        <v>#N/A</v>
      </c>
      <c r="BV248" s="87" t="e" cm="1">
        <f t="array" ref="BV248">IF(AZ93="no inundation",0,_xlfn.XLOOKUP(AZ93,Depths,_xlfn.XLOOKUP($G93,Structures,ContentDamages),,-1)+(AZ93-MAX(IF(Depths&lt;AZ93,Depths)))*(_xlfn.XLOOKUP(AZ93,Depths,_xlfn.XLOOKUP($G93,Structures,ContentDamages),,1)-_xlfn.XLOOKUP(AZ93,Depths,_xlfn.XLOOKUP($G93,Structures,ContentDamages),,-1))/(MIN(IF(Depths&gt;AZ93,Depths))-MAX(IF(Depths&lt;AZ93,Depths))))</f>
        <v>#N/A</v>
      </c>
      <c r="BW248" s="87" t="e" cm="1">
        <f t="array" ref="BW248">IF(BA93="no inundation",0,_xlfn.XLOOKUP(BA93,Depths,_xlfn.XLOOKUP($G93,Structures,ContentDamages),,-1)+(BA93-MAX(IF(Depths&lt;BA93,Depths)))*(_xlfn.XLOOKUP(BA93,Depths,_xlfn.XLOOKUP($G93,Structures,ContentDamages),,1)-_xlfn.XLOOKUP(BA93,Depths,_xlfn.XLOOKUP($G93,Structures,ContentDamages),,-1))/(MIN(IF(Depths&gt;BA93,Depths))-MAX(IF(Depths&lt;BA93,Depths))))</f>
        <v>#N/A</v>
      </c>
      <c r="BX248" s="87" t="e" cm="1">
        <f t="array" ref="BX248">IF(BB93="no inundation",0,_xlfn.XLOOKUP(BB93,Depths,_xlfn.XLOOKUP($G93,Structures,ContentDamages),,-1)+(BB93-MAX(IF(Depths&lt;BB93,Depths)))*(_xlfn.XLOOKUP(BB93,Depths,_xlfn.XLOOKUP($G93,Structures,ContentDamages),,1)-_xlfn.XLOOKUP(BB93,Depths,_xlfn.XLOOKUP($G93,Structures,ContentDamages),,-1))/(MIN(IF(Depths&gt;BB93,Depths))-MAX(IF(Depths&lt;BB93,Depths))))</f>
        <v>#N/A</v>
      </c>
      <c r="BY248" s="157" t="e" cm="1">
        <f t="array" ref="BY248">IF(BC93="no inundation",0,_xlfn.XLOOKUP(BC93,Depths,_xlfn.XLOOKUP($G93,Structures,ContentDamages),,-1)+(BC93-MAX(IF(Depths&lt;BC93,Depths)))*(_xlfn.XLOOKUP(BC93,Depths,_xlfn.XLOOKUP($G93,Structures,ContentDamages),,1)-_xlfn.XLOOKUP(BC93,Depths,_xlfn.XLOOKUP($G93,Structures,ContentDamages),,-1))/(MIN(IF(Depths&gt;BC93,Depths))-MAX(IF(Depths&lt;BC93,Depths))))</f>
        <v>#N/A</v>
      </c>
    </row>
    <row r="249" spans="21:77" x14ac:dyDescent="0.35">
      <c r="U249" s="2"/>
      <c r="W249" s="144"/>
      <c r="AI249" s="2"/>
      <c r="AJ249" s="2"/>
      <c r="AK249" s="2"/>
      <c r="AL249" s="2"/>
      <c r="AM249" s="2"/>
      <c r="AN249" s="2"/>
      <c r="AO249" s="2"/>
      <c r="AP249" s="2"/>
      <c r="AQ249" s="2"/>
      <c r="AR249" s="2"/>
      <c r="AS249" s="2"/>
      <c r="BC249" s="166" t="str">
        <f t="shared" si="197"/>
        <v>None</v>
      </c>
      <c r="BD249" s="157"/>
      <c r="BE249" s="166" t="e" cm="1">
        <f t="array" ref="BE249">IF(AT94="no inundation",0,_xlfn.XLOOKUP(AT94,Depths,_xlfn.XLOOKUP($G94,Structures,StructureDamages),,-1)+(AT94-MAX(IF(Depths&lt;AT94,Depths)))*(_xlfn.XLOOKUP(AT94,Depths,_xlfn.XLOOKUP($G94,Structures,StructureDamages),,1)-_xlfn.XLOOKUP(AT94,Depths,_xlfn.XLOOKUP($G94,Structures,StructureDamages),,-1))/(MIN(IF(Depths&gt;AT94,Depths))-MAX(IF(Depths&lt;AT94,Depths))))</f>
        <v>#N/A</v>
      </c>
      <c r="BF249" s="87" t="e" cm="1">
        <f t="array" ref="BF249">IF(AU94="no inundation",0,_xlfn.XLOOKUP(AU94,Depths,_xlfn.XLOOKUP($G94,Structures,StructureDamages),,-1)+(AU94-MAX(IF(Depths&lt;AU94,Depths)))*(_xlfn.XLOOKUP(AU94,Depths,_xlfn.XLOOKUP($G94,Structures,StructureDamages),,1)-_xlfn.XLOOKUP(AU94,Depths,_xlfn.XLOOKUP($G94,Structures,StructureDamages),,-1))/(MIN(IF(Depths&gt;AU94,Depths))-MAX(IF(Depths&lt;AU94,Depths))))</f>
        <v>#N/A</v>
      </c>
      <c r="BG249" s="87" t="e" cm="1">
        <f t="array" ref="BG249">IF(AV94="no inundation",0,_xlfn.XLOOKUP(AV94,Depths,_xlfn.XLOOKUP($G94,Structures,StructureDamages),,-1)+(AV94-MAX(IF(Depths&lt;AV94,Depths)))*(_xlfn.XLOOKUP(AV94,Depths,_xlfn.XLOOKUP($G94,Structures,StructureDamages),,1)-_xlfn.XLOOKUP(AV94,Depths,_xlfn.XLOOKUP($G94,Structures,StructureDamages),,-1))/(MIN(IF(Depths&gt;AV94,Depths))-MAX(IF(Depths&lt;AV94,Depths))))</f>
        <v>#N/A</v>
      </c>
      <c r="BH249" s="87" t="e" cm="1">
        <f t="array" ref="BH249">IF(AW94="no inundation",0,_xlfn.XLOOKUP(AW94,Depths,_xlfn.XLOOKUP($G94,Structures,StructureDamages),,-1)+(AW94-MAX(IF(Depths&lt;AW94,Depths)))*(_xlfn.XLOOKUP(AW94,Depths,_xlfn.XLOOKUP($G94,Structures,StructureDamages),,1)-_xlfn.XLOOKUP(AW94,Depths,_xlfn.XLOOKUP($G94,Structures,StructureDamages),,-1))/(MIN(IF(Depths&gt;AW94,Depths))-MAX(IF(Depths&lt;AW94,Depths))))</f>
        <v>#N/A</v>
      </c>
      <c r="BI249" s="87" t="e" cm="1">
        <f t="array" ref="BI249">IF(AX94="no inundation",0,_xlfn.XLOOKUP(AX94,Depths,_xlfn.XLOOKUP($G94,Structures,StructureDamages),,-1)+(AX94-MAX(IF(Depths&lt;AX94,Depths)))*(_xlfn.XLOOKUP(AX94,Depths,_xlfn.XLOOKUP($G94,Structures,StructureDamages),,1)-_xlfn.XLOOKUP(AX94,Depths,_xlfn.XLOOKUP($G94,Structures,StructureDamages),,-1))/(MIN(IF(Depths&gt;AX94,Depths))-MAX(IF(Depths&lt;AX94,Depths))))</f>
        <v>#N/A</v>
      </c>
      <c r="BJ249" s="87" t="e" cm="1">
        <f t="array" ref="BJ249">IF(AY94="no inundation",0,_xlfn.XLOOKUP(AY94,Depths,_xlfn.XLOOKUP($G94,Structures,StructureDamages),,-1)+(AY94-MAX(IF(Depths&lt;AY94,Depths)))*(_xlfn.XLOOKUP(AY94,Depths,_xlfn.XLOOKUP($G94,Structures,StructureDamages),,1)-_xlfn.XLOOKUP(AY94,Depths,_xlfn.XLOOKUP($G94,Structures,StructureDamages),,-1))/(MIN(IF(Depths&gt;AY94,Depths))-MAX(IF(Depths&lt;AY94,Depths))))</f>
        <v>#N/A</v>
      </c>
      <c r="BK249" s="87" t="e" cm="1">
        <f t="array" ref="BK249">IF(AZ94="no inundation",0,_xlfn.XLOOKUP(AZ94,Depths,_xlfn.XLOOKUP($G94,Structures,StructureDamages),,-1)+(AZ94-MAX(IF(Depths&lt;AZ94,Depths)))*(_xlfn.XLOOKUP(AZ94,Depths,_xlfn.XLOOKUP($G94,Structures,StructureDamages),,1)-_xlfn.XLOOKUP(AZ94,Depths,_xlfn.XLOOKUP($G94,Structures,StructureDamages),,-1))/(MIN(IF(Depths&gt;AZ94,Depths))-MAX(IF(Depths&lt;AZ94,Depths))))</f>
        <v>#N/A</v>
      </c>
      <c r="BL249" s="87" t="e" cm="1">
        <f t="array" ref="BL249">IF(BA94="no inundation",0,_xlfn.XLOOKUP(BA94,Depths,_xlfn.XLOOKUP($G94,Structures,StructureDamages),,-1)+(BA94-MAX(IF(Depths&lt;BA94,Depths)))*(_xlfn.XLOOKUP(BA94,Depths,_xlfn.XLOOKUP($G94,Structures,StructureDamages),,1)-_xlfn.XLOOKUP(BA94,Depths,_xlfn.XLOOKUP($G94,Structures,StructureDamages),,-1))/(MIN(IF(Depths&gt;BA94,Depths))-MAX(IF(Depths&lt;BA94,Depths))))</f>
        <v>#N/A</v>
      </c>
      <c r="BM249" s="87" t="e" cm="1">
        <f t="array" ref="BM249">IF(BB94="no inundation",0,_xlfn.XLOOKUP(BB94,Depths,_xlfn.XLOOKUP($G94,Structures,StructureDamages),,-1)+(BB94-MAX(IF(Depths&lt;BB94,Depths)))*(_xlfn.XLOOKUP(BB94,Depths,_xlfn.XLOOKUP($G94,Structures,StructureDamages),,1)-_xlfn.XLOOKUP(BB94,Depths,_xlfn.XLOOKUP($G94,Structures,StructureDamages),,-1))/(MIN(IF(Depths&gt;BB94,Depths))-MAX(IF(Depths&lt;BB94,Depths))))</f>
        <v>#N/A</v>
      </c>
      <c r="BN249" s="157" t="e" cm="1">
        <f t="array" ref="BN249">IF(BC94="no inundation",0,_xlfn.XLOOKUP(BC94,Depths,_xlfn.XLOOKUP($G94,Structures,StructureDamages),,-1)+(BC94-MAX(IF(Depths&lt;BC94,Depths)))*(_xlfn.XLOOKUP(BC94,Depths,_xlfn.XLOOKUP($G94,Structures,StructureDamages),,1)-_xlfn.XLOOKUP(BC94,Depths,_xlfn.XLOOKUP($G94,Structures,StructureDamages),,-1))/(MIN(IF(Depths&gt;BC94,Depths))-MAX(IF(Depths&lt;BC94,Depths))))</f>
        <v>#N/A</v>
      </c>
      <c r="BO249" s="167"/>
      <c r="BP249" s="166" t="e" cm="1">
        <f t="array" ref="BP249">IF(AT94="no inundation",0,_xlfn.XLOOKUP(AT94,Depths,_xlfn.XLOOKUP($G94,Structures,ContentDamages),,-1)+(AT94-MAX(IF(Depths&lt;AT94,Depths)))*(_xlfn.XLOOKUP(AT94,Depths,_xlfn.XLOOKUP($G94,Structures,ContentDamages),,1)-_xlfn.XLOOKUP(AT94,Depths,_xlfn.XLOOKUP($G94,Structures,ContentDamages),,-1))/(MIN(IF(Depths&gt;AT94,Depths))-MAX(IF(Depths&lt;AT94,Depths))))</f>
        <v>#N/A</v>
      </c>
      <c r="BQ249" s="87" t="e" cm="1">
        <f t="array" ref="BQ249">IF(AU94="no inundation",0,_xlfn.XLOOKUP(AU94,Depths,_xlfn.XLOOKUP($G94,Structures,ContentDamages),,-1)+(AU94-MAX(IF(Depths&lt;AU94,Depths)))*(_xlfn.XLOOKUP(AU94,Depths,_xlfn.XLOOKUP($G94,Structures,ContentDamages),,1)-_xlfn.XLOOKUP(AU94,Depths,_xlfn.XLOOKUP($G94,Structures,ContentDamages),,-1))/(MIN(IF(Depths&gt;AU94,Depths))-MAX(IF(Depths&lt;AU94,Depths))))</f>
        <v>#N/A</v>
      </c>
      <c r="BR249" s="87" t="e" cm="1">
        <f t="array" ref="BR249">IF(AV94="no inundation",0,_xlfn.XLOOKUP(AV94,Depths,_xlfn.XLOOKUP($G94,Structures,ContentDamages),,-1)+(AV94-MAX(IF(Depths&lt;AV94,Depths)))*(_xlfn.XLOOKUP(AV94,Depths,_xlfn.XLOOKUP($G94,Structures,ContentDamages),,1)-_xlfn.XLOOKUP(AV94,Depths,_xlfn.XLOOKUP($G94,Structures,ContentDamages),,-1))/(MIN(IF(Depths&gt;AV94,Depths))-MAX(IF(Depths&lt;AV94,Depths))))</f>
        <v>#N/A</v>
      </c>
      <c r="BS249" s="87" t="e" cm="1">
        <f t="array" ref="BS249">IF(AW94="no inundation",0,_xlfn.XLOOKUP(AW94,Depths,_xlfn.XLOOKUP($G94,Structures,ContentDamages),,-1)+(AW94-MAX(IF(Depths&lt;AW94,Depths)))*(_xlfn.XLOOKUP(AW94,Depths,_xlfn.XLOOKUP($G94,Structures,ContentDamages),,1)-_xlfn.XLOOKUP(AW94,Depths,_xlfn.XLOOKUP($G94,Structures,ContentDamages),,-1))/(MIN(IF(Depths&gt;AW94,Depths))-MAX(IF(Depths&lt;AW94,Depths))))</f>
        <v>#N/A</v>
      </c>
      <c r="BT249" s="87" t="e" cm="1">
        <f t="array" ref="BT249">IF(AX94="no inundation",0,_xlfn.XLOOKUP(AX94,Depths,_xlfn.XLOOKUP($G94,Structures,ContentDamages),,-1)+(AX94-MAX(IF(Depths&lt;AX94,Depths)))*(_xlfn.XLOOKUP(AX94,Depths,_xlfn.XLOOKUP($G94,Structures,ContentDamages),,1)-_xlfn.XLOOKUP(AX94,Depths,_xlfn.XLOOKUP($G94,Structures,ContentDamages),,-1))/(MIN(IF(Depths&gt;AX94,Depths))-MAX(IF(Depths&lt;AX94,Depths))))</f>
        <v>#N/A</v>
      </c>
      <c r="BU249" s="87" t="e" cm="1">
        <f t="array" ref="BU249">IF(AY94="no inundation",0,_xlfn.XLOOKUP(AY94,Depths,_xlfn.XLOOKUP($G94,Structures,ContentDamages),,-1)+(AY94-MAX(IF(Depths&lt;AY94,Depths)))*(_xlfn.XLOOKUP(AY94,Depths,_xlfn.XLOOKUP($G94,Structures,ContentDamages),,1)-_xlfn.XLOOKUP(AY94,Depths,_xlfn.XLOOKUP($G94,Structures,ContentDamages),,-1))/(MIN(IF(Depths&gt;AY94,Depths))-MAX(IF(Depths&lt;AY94,Depths))))</f>
        <v>#N/A</v>
      </c>
      <c r="BV249" s="87" t="e" cm="1">
        <f t="array" ref="BV249">IF(AZ94="no inundation",0,_xlfn.XLOOKUP(AZ94,Depths,_xlfn.XLOOKUP($G94,Structures,ContentDamages),,-1)+(AZ94-MAX(IF(Depths&lt;AZ94,Depths)))*(_xlfn.XLOOKUP(AZ94,Depths,_xlfn.XLOOKUP($G94,Structures,ContentDamages),,1)-_xlfn.XLOOKUP(AZ94,Depths,_xlfn.XLOOKUP($G94,Structures,ContentDamages),,-1))/(MIN(IF(Depths&gt;AZ94,Depths))-MAX(IF(Depths&lt;AZ94,Depths))))</f>
        <v>#N/A</v>
      </c>
      <c r="BW249" s="87" t="e" cm="1">
        <f t="array" ref="BW249">IF(BA94="no inundation",0,_xlfn.XLOOKUP(BA94,Depths,_xlfn.XLOOKUP($G94,Structures,ContentDamages),,-1)+(BA94-MAX(IF(Depths&lt;BA94,Depths)))*(_xlfn.XLOOKUP(BA94,Depths,_xlfn.XLOOKUP($G94,Structures,ContentDamages),,1)-_xlfn.XLOOKUP(BA94,Depths,_xlfn.XLOOKUP($G94,Structures,ContentDamages),,-1))/(MIN(IF(Depths&gt;BA94,Depths))-MAX(IF(Depths&lt;BA94,Depths))))</f>
        <v>#N/A</v>
      </c>
      <c r="BX249" s="87" t="e" cm="1">
        <f t="array" ref="BX249">IF(BB94="no inundation",0,_xlfn.XLOOKUP(BB94,Depths,_xlfn.XLOOKUP($G94,Structures,ContentDamages),,-1)+(BB94-MAX(IF(Depths&lt;BB94,Depths)))*(_xlfn.XLOOKUP(BB94,Depths,_xlfn.XLOOKUP($G94,Structures,ContentDamages),,1)-_xlfn.XLOOKUP(BB94,Depths,_xlfn.XLOOKUP($G94,Structures,ContentDamages),,-1))/(MIN(IF(Depths&gt;BB94,Depths))-MAX(IF(Depths&lt;BB94,Depths))))</f>
        <v>#N/A</v>
      </c>
      <c r="BY249" s="157" t="e" cm="1">
        <f t="array" ref="BY249">IF(BC94="no inundation",0,_xlfn.XLOOKUP(BC94,Depths,_xlfn.XLOOKUP($G94,Structures,ContentDamages),,-1)+(BC94-MAX(IF(Depths&lt;BC94,Depths)))*(_xlfn.XLOOKUP(BC94,Depths,_xlfn.XLOOKUP($G94,Structures,ContentDamages),,1)-_xlfn.XLOOKUP(BC94,Depths,_xlfn.XLOOKUP($G94,Structures,ContentDamages),,-1))/(MIN(IF(Depths&gt;BC94,Depths))-MAX(IF(Depths&lt;BC94,Depths))))</f>
        <v>#N/A</v>
      </c>
    </row>
    <row r="250" spans="21:77" x14ac:dyDescent="0.35">
      <c r="U250" s="2"/>
      <c r="W250" s="144"/>
      <c r="AI250" s="2"/>
      <c r="AJ250" s="2"/>
      <c r="AK250" s="2"/>
      <c r="AL250" s="2"/>
      <c r="AM250" s="2"/>
      <c r="AN250" s="2"/>
      <c r="AO250" s="2"/>
      <c r="AP250" s="2"/>
      <c r="AQ250" s="2"/>
      <c r="AR250" s="2"/>
      <c r="AS250" s="2"/>
      <c r="BC250" s="166" t="str">
        <f t="shared" si="197"/>
        <v>None</v>
      </c>
      <c r="BD250" s="157"/>
      <c r="BE250" s="166" t="e" cm="1">
        <f t="array" ref="BE250">IF(AT95="no inundation",0,_xlfn.XLOOKUP(AT95,Depths,_xlfn.XLOOKUP($G95,Structures,StructureDamages),,-1)+(AT95-MAX(IF(Depths&lt;AT95,Depths)))*(_xlfn.XLOOKUP(AT95,Depths,_xlfn.XLOOKUP($G95,Structures,StructureDamages),,1)-_xlfn.XLOOKUP(AT95,Depths,_xlfn.XLOOKUP($G95,Structures,StructureDamages),,-1))/(MIN(IF(Depths&gt;AT95,Depths))-MAX(IF(Depths&lt;AT95,Depths))))</f>
        <v>#N/A</v>
      </c>
      <c r="BF250" s="87" t="e" cm="1">
        <f t="array" ref="BF250">IF(AU95="no inundation",0,_xlfn.XLOOKUP(AU95,Depths,_xlfn.XLOOKUP($G95,Structures,StructureDamages),,-1)+(AU95-MAX(IF(Depths&lt;AU95,Depths)))*(_xlfn.XLOOKUP(AU95,Depths,_xlfn.XLOOKUP($G95,Structures,StructureDamages),,1)-_xlfn.XLOOKUP(AU95,Depths,_xlfn.XLOOKUP($G95,Structures,StructureDamages),,-1))/(MIN(IF(Depths&gt;AU95,Depths))-MAX(IF(Depths&lt;AU95,Depths))))</f>
        <v>#N/A</v>
      </c>
      <c r="BG250" s="87" t="e" cm="1">
        <f t="array" ref="BG250">IF(AV95="no inundation",0,_xlfn.XLOOKUP(AV95,Depths,_xlfn.XLOOKUP($G95,Structures,StructureDamages),,-1)+(AV95-MAX(IF(Depths&lt;AV95,Depths)))*(_xlfn.XLOOKUP(AV95,Depths,_xlfn.XLOOKUP($G95,Structures,StructureDamages),,1)-_xlfn.XLOOKUP(AV95,Depths,_xlfn.XLOOKUP($G95,Structures,StructureDamages),,-1))/(MIN(IF(Depths&gt;AV95,Depths))-MAX(IF(Depths&lt;AV95,Depths))))</f>
        <v>#N/A</v>
      </c>
      <c r="BH250" s="87" t="e" cm="1">
        <f t="array" ref="BH250">IF(AW95="no inundation",0,_xlfn.XLOOKUP(AW95,Depths,_xlfn.XLOOKUP($G95,Structures,StructureDamages),,-1)+(AW95-MAX(IF(Depths&lt;AW95,Depths)))*(_xlfn.XLOOKUP(AW95,Depths,_xlfn.XLOOKUP($G95,Structures,StructureDamages),,1)-_xlfn.XLOOKUP(AW95,Depths,_xlfn.XLOOKUP($G95,Structures,StructureDamages),,-1))/(MIN(IF(Depths&gt;AW95,Depths))-MAX(IF(Depths&lt;AW95,Depths))))</f>
        <v>#N/A</v>
      </c>
      <c r="BI250" s="87" t="e" cm="1">
        <f t="array" ref="BI250">IF(AX95="no inundation",0,_xlfn.XLOOKUP(AX95,Depths,_xlfn.XLOOKUP($G95,Structures,StructureDamages),,-1)+(AX95-MAX(IF(Depths&lt;AX95,Depths)))*(_xlfn.XLOOKUP(AX95,Depths,_xlfn.XLOOKUP($G95,Structures,StructureDamages),,1)-_xlfn.XLOOKUP(AX95,Depths,_xlfn.XLOOKUP($G95,Structures,StructureDamages),,-1))/(MIN(IF(Depths&gt;AX95,Depths))-MAX(IF(Depths&lt;AX95,Depths))))</f>
        <v>#N/A</v>
      </c>
      <c r="BJ250" s="87" t="e" cm="1">
        <f t="array" ref="BJ250">IF(AY95="no inundation",0,_xlfn.XLOOKUP(AY95,Depths,_xlfn.XLOOKUP($G95,Structures,StructureDamages),,-1)+(AY95-MAX(IF(Depths&lt;AY95,Depths)))*(_xlfn.XLOOKUP(AY95,Depths,_xlfn.XLOOKUP($G95,Structures,StructureDamages),,1)-_xlfn.XLOOKUP(AY95,Depths,_xlfn.XLOOKUP($G95,Structures,StructureDamages),,-1))/(MIN(IF(Depths&gt;AY95,Depths))-MAX(IF(Depths&lt;AY95,Depths))))</f>
        <v>#N/A</v>
      </c>
      <c r="BK250" s="87" t="e" cm="1">
        <f t="array" ref="BK250">IF(AZ95="no inundation",0,_xlfn.XLOOKUP(AZ95,Depths,_xlfn.XLOOKUP($G95,Structures,StructureDamages),,-1)+(AZ95-MAX(IF(Depths&lt;AZ95,Depths)))*(_xlfn.XLOOKUP(AZ95,Depths,_xlfn.XLOOKUP($G95,Structures,StructureDamages),,1)-_xlfn.XLOOKUP(AZ95,Depths,_xlfn.XLOOKUP($G95,Structures,StructureDamages),,-1))/(MIN(IF(Depths&gt;AZ95,Depths))-MAX(IF(Depths&lt;AZ95,Depths))))</f>
        <v>#N/A</v>
      </c>
      <c r="BL250" s="87" t="e" cm="1">
        <f t="array" ref="BL250">IF(BA95="no inundation",0,_xlfn.XLOOKUP(BA95,Depths,_xlfn.XLOOKUP($G95,Structures,StructureDamages),,-1)+(BA95-MAX(IF(Depths&lt;BA95,Depths)))*(_xlfn.XLOOKUP(BA95,Depths,_xlfn.XLOOKUP($G95,Structures,StructureDamages),,1)-_xlfn.XLOOKUP(BA95,Depths,_xlfn.XLOOKUP($G95,Structures,StructureDamages),,-1))/(MIN(IF(Depths&gt;BA95,Depths))-MAX(IF(Depths&lt;BA95,Depths))))</f>
        <v>#N/A</v>
      </c>
      <c r="BM250" s="87" t="e" cm="1">
        <f t="array" ref="BM250">IF(BB95="no inundation",0,_xlfn.XLOOKUP(BB95,Depths,_xlfn.XLOOKUP($G95,Structures,StructureDamages),,-1)+(BB95-MAX(IF(Depths&lt;BB95,Depths)))*(_xlfn.XLOOKUP(BB95,Depths,_xlfn.XLOOKUP($G95,Structures,StructureDamages),,1)-_xlfn.XLOOKUP(BB95,Depths,_xlfn.XLOOKUP($G95,Structures,StructureDamages),,-1))/(MIN(IF(Depths&gt;BB95,Depths))-MAX(IF(Depths&lt;BB95,Depths))))</f>
        <v>#N/A</v>
      </c>
      <c r="BN250" s="157" t="e" cm="1">
        <f t="array" ref="BN250">IF(BC95="no inundation",0,_xlfn.XLOOKUP(BC95,Depths,_xlfn.XLOOKUP($G95,Structures,StructureDamages),,-1)+(BC95-MAX(IF(Depths&lt;BC95,Depths)))*(_xlfn.XLOOKUP(BC95,Depths,_xlfn.XLOOKUP($G95,Structures,StructureDamages),,1)-_xlfn.XLOOKUP(BC95,Depths,_xlfn.XLOOKUP($G95,Structures,StructureDamages),,-1))/(MIN(IF(Depths&gt;BC95,Depths))-MAX(IF(Depths&lt;BC95,Depths))))</f>
        <v>#N/A</v>
      </c>
      <c r="BO250" s="167"/>
      <c r="BP250" s="166" t="e" cm="1">
        <f t="array" ref="BP250">IF(AT95="no inundation",0,_xlfn.XLOOKUP(AT95,Depths,_xlfn.XLOOKUP($G95,Structures,ContentDamages),,-1)+(AT95-MAX(IF(Depths&lt;AT95,Depths)))*(_xlfn.XLOOKUP(AT95,Depths,_xlfn.XLOOKUP($G95,Structures,ContentDamages),,1)-_xlfn.XLOOKUP(AT95,Depths,_xlfn.XLOOKUP($G95,Structures,ContentDamages),,-1))/(MIN(IF(Depths&gt;AT95,Depths))-MAX(IF(Depths&lt;AT95,Depths))))</f>
        <v>#N/A</v>
      </c>
      <c r="BQ250" s="87" t="e" cm="1">
        <f t="array" ref="BQ250">IF(AU95="no inundation",0,_xlfn.XLOOKUP(AU95,Depths,_xlfn.XLOOKUP($G95,Structures,ContentDamages),,-1)+(AU95-MAX(IF(Depths&lt;AU95,Depths)))*(_xlfn.XLOOKUP(AU95,Depths,_xlfn.XLOOKUP($G95,Structures,ContentDamages),,1)-_xlfn.XLOOKUP(AU95,Depths,_xlfn.XLOOKUP($G95,Structures,ContentDamages),,-1))/(MIN(IF(Depths&gt;AU95,Depths))-MAX(IF(Depths&lt;AU95,Depths))))</f>
        <v>#N/A</v>
      </c>
      <c r="BR250" s="87" t="e" cm="1">
        <f t="array" ref="BR250">IF(AV95="no inundation",0,_xlfn.XLOOKUP(AV95,Depths,_xlfn.XLOOKUP($G95,Structures,ContentDamages),,-1)+(AV95-MAX(IF(Depths&lt;AV95,Depths)))*(_xlfn.XLOOKUP(AV95,Depths,_xlfn.XLOOKUP($G95,Structures,ContentDamages),,1)-_xlfn.XLOOKUP(AV95,Depths,_xlfn.XLOOKUP($G95,Structures,ContentDamages),,-1))/(MIN(IF(Depths&gt;AV95,Depths))-MAX(IF(Depths&lt;AV95,Depths))))</f>
        <v>#N/A</v>
      </c>
      <c r="BS250" s="87" t="e" cm="1">
        <f t="array" ref="BS250">IF(AW95="no inundation",0,_xlfn.XLOOKUP(AW95,Depths,_xlfn.XLOOKUP($G95,Structures,ContentDamages),,-1)+(AW95-MAX(IF(Depths&lt;AW95,Depths)))*(_xlfn.XLOOKUP(AW95,Depths,_xlfn.XLOOKUP($G95,Structures,ContentDamages),,1)-_xlfn.XLOOKUP(AW95,Depths,_xlfn.XLOOKUP($G95,Structures,ContentDamages),,-1))/(MIN(IF(Depths&gt;AW95,Depths))-MAX(IF(Depths&lt;AW95,Depths))))</f>
        <v>#N/A</v>
      </c>
      <c r="BT250" s="87" t="e" cm="1">
        <f t="array" ref="BT250">IF(AX95="no inundation",0,_xlfn.XLOOKUP(AX95,Depths,_xlfn.XLOOKUP($G95,Structures,ContentDamages),,-1)+(AX95-MAX(IF(Depths&lt;AX95,Depths)))*(_xlfn.XLOOKUP(AX95,Depths,_xlfn.XLOOKUP($G95,Structures,ContentDamages),,1)-_xlfn.XLOOKUP(AX95,Depths,_xlfn.XLOOKUP($G95,Structures,ContentDamages),,-1))/(MIN(IF(Depths&gt;AX95,Depths))-MAX(IF(Depths&lt;AX95,Depths))))</f>
        <v>#N/A</v>
      </c>
      <c r="BU250" s="87" t="e" cm="1">
        <f t="array" ref="BU250">IF(AY95="no inundation",0,_xlfn.XLOOKUP(AY95,Depths,_xlfn.XLOOKUP($G95,Structures,ContentDamages),,-1)+(AY95-MAX(IF(Depths&lt;AY95,Depths)))*(_xlfn.XLOOKUP(AY95,Depths,_xlfn.XLOOKUP($G95,Structures,ContentDamages),,1)-_xlfn.XLOOKUP(AY95,Depths,_xlfn.XLOOKUP($G95,Structures,ContentDamages),,-1))/(MIN(IF(Depths&gt;AY95,Depths))-MAX(IF(Depths&lt;AY95,Depths))))</f>
        <v>#N/A</v>
      </c>
      <c r="BV250" s="87" t="e" cm="1">
        <f t="array" ref="BV250">IF(AZ95="no inundation",0,_xlfn.XLOOKUP(AZ95,Depths,_xlfn.XLOOKUP($G95,Structures,ContentDamages),,-1)+(AZ95-MAX(IF(Depths&lt;AZ95,Depths)))*(_xlfn.XLOOKUP(AZ95,Depths,_xlfn.XLOOKUP($G95,Structures,ContentDamages),,1)-_xlfn.XLOOKUP(AZ95,Depths,_xlfn.XLOOKUP($G95,Structures,ContentDamages),,-1))/(MIN(IF(Depths&gt;AZ95,Depths))-MAX(IF(Depths&lt;AZ95,Depths))))</f>
        <v>#N/A</v>
      </c>
      <c r="BW250" s="87" t="e" cm="1">
        <f t="array" ref="BW250">IF(BA95="no inundation",0,_xlfn.XLOOKUP(BA95,Depths,_xlfn.XLOOKUP($G95,Structures,ContentDamages),,-1)+(BA95-MAX(IF(Depths&lt;BA95,Depths)))*(_xlfn.XLOOKUP(BA95,Depths,_xlfn.XLOOKUP($G95,Structures,ContentDamages),,1)-_xlfn.XLOOKUP(BA95,Depths,_xlfn.XLOOKUP($G95,Structures,ContentDamages),,-1))/(MIN(IF(Depths&gt;BA95,Depths))-MAX(IF(Depths&lt;BA95,Depths))))</f>
        <v>#N/A</v>
      </c>
      <c r="BX250" s="87" t="e" cm="1">
        <f t="array" ref="BX250">IF(BB95="no inundation",0,_xlfn.XLOOKUP(BB95,Depths,_xlfn.XLOOKUP($G95,Structures,ContentDamages),,-1)+(BB95-MAX(IF(Depths&lt;BB95,Depths)))*(_xlfn.XLOOKUP(BB95,Depths,_xlfn.XLOOKUP($G95,Structures,ContentDamages),,1)-_xlfn.XLOOKUP(BB95,Depths,_xlfn.XLOOKUP($G95,Structures,ContentDamages),,-1))/(MIN(IF(Depths&gt;BB95,Depths))-MAX(IF(Depths&lt;BB95,Depths))))</f>
        <v>#N/A</v>
      </c>
      <c r="BY250" s="157" t="e" cm="1">
        <f t="array" ref="BY250">IF(BC95="no inundation",0,_xlfn.XLOOKUP(BC95,Depths,_xlfn.XLOOKUP($G95,Structures,ContentDamages),,-1)+(BC95-MAX(IF(Depths&lt;BC95,Depths)))*(_xlfn.XLOOKUP(BC95,Depths,_xlfn.XLOOKUP($G95,Structures,ContentDamages),,1)-_xlfn.XLOOKUP(BC95,Depths,_xlfn.XLOOKUP($G95,Structures,ContentDamages),,-1))/(MIN(IF(Depths&gt;BC95,Depths))-MAX(IF(Depths&lt;BC95,Depths))))</f>
        <v>#N/A</v>
      </c>
    </row>
    <row r="251" spans="21:77" x14ac:dyDescent="0.35">
      <c r="U251" s="2"/>
      <c r="W251" s="144"/>
      <c r="AI251" s="2"/>
      <c r="AJ251" s="2"/>
      <c r="AK251" s="2"/>
      <c r="AL251" s="2"/>
      <c r="AM251" s="2"/>
      <c r="AN251" s="2"/>
      <c r="AO251" s="2"/>
      <c r="AP251" s="2"/>
      <c r="AQ251" s="2"/>
      <c r="AR251" s="2"/>
      <c r="AS251" s="2"/>
      <c r="BC251" s="166" t="str">
        <f t="shared" si="197"/>
        <v>None</v>
      </c>
      <c r="BD251" s="157"/>
      <c r="BE251" s="166" t="e" cm="1">
        <f t="array" ref="BE251">IF(AT96="no inundation",0,_xlfn.XLOOKUP(AT96,Depths,_xlfn.XLOOKUP($G96,Structures,StructureDamages),,-1)+(AT96-MAX(IF(Depths&lt;AT96,Depths)))*(_xlfn.XLOOKUP(AT96,Depths,_xlfn.XLOOKUP($G96,Structures,StructureDamages),,1)-_xlfn.XLOOKUP(AT96,Depths,_xlfn.XLOOKUP($G96,Structures,StructureDamages),,-1))/(MIN(IF(Depths&gt;AT96,Depths))-MAX(IF(Depths&lt;AT96,Depths))))</f>
        <v>#N/A</v>
      </c>
      <c r="BF251" s="87" t="e" cm="1">
        <f t="array" ref="BF251">IF(AU96="no inundation",0,_xlfn.XLOOKUP(AU96,Depths,_xlfn.XLOOKUP($G96,Structures,StructureDamages),,-1)+(AU96-MAX(IF(Depths&lt;AU96,Depths)))*(_xlfn.XLOOKUP(AU96,Depths,_xlfn.XLOOKUP($G96,Structures,StructureDamages),,1)-_xlfn.XLOOKUP(AU96,Depths,_xlfn.XLOOKUP($G96,Structures,StructureDamages),,-1))/(MIN(IF(Depths&gt;AU96,Depths))-MAX(IF(Depths&lt;AU96,Depths))))</f>
        <v>#N/A</v>
      </c>
      <c r="BG251" s="87" t="e" cm="1">
        <f t="array" ref="BG251">IF(AV96="no inundation",0,_xlfn.XLOOKUP(AV96,Depths,_xlfn.XLOOKUP($G96,Structures,StructureDamages),,-1)+(AV96-MAX(IF(Depths&lt;AV96,Depths)))*(_xlfn.XLOOKUP(AV96,Depths,_xlfn.XLOOKUP($G96,Structures,StructureDamages),,1)-_xlfn.XLOOKUP(AV96,Depths,_xlfn.XLOOKUP($G96,Structures,StructureDamages),,-1))/(MIN(IF(Depths&gt;AV96,Depths))-MAX(IF(Depths&lt;AV96,Depths))))</f>
        <v>#N/A</v>
      </c>
      <c r="BH251" s="87" t="e" cm="1">
        <f t="array" ref="BH251">IF(AW96="no inundation",0,_xlfn.XLOOKUP(AW96,Depths,_xlfn.XLOOKUP($G96,Structures,StructureDamages),,-1)+(AW96-MAX(IF(Depths&lt;AW96,Depths)))*(_xlfn.XLOOKUP(AW96,Depths,_xlfn.XLOOKUP($G96,Structures,StructureDamages),,1)-_xlfn.XLOOKUP(AW96,Depths,_xlfn.XLOOKUP($G96,Structures,StructureDamages),,-1))/(MIN(IF(Depths&gt;AW96,Depths))-MAX(IF(Depths&lt;AW96,Depths))))</f>
        <v>#N/A</v>
      </c>
      <c r="BI251" s="87" t="e" cm="1">
        <f t="array" ref="BI251">IF(AX96="no inundation",0,_xlfn.XLOOKUP(AX96,Depths,_xlfn.XLOOKUP($G96,Structures,StructureDamages),,-1)+(AX96-MAX(IF(Depths&lt;AX96,Depths)))*(_xlfn.XLOOKUP(AX96,Depths,_xlfn.XLOOKUP($G96,Structures,StructureDamages),,1)-_xlfn.XLOOKUP(AX96,Depths,_xlfn.XLOOKUP($G96,Structures,StructureDamages),,-1))/(MIN(IF(Depths&gt;AX96,Depths))-MAX(IF(Depths&lt;AX96,Depths))))</f>
        <v>#N/A</v>
      </c>
      <c r="BJ251" s="87" t="e" cm="1">
        <f t="array" ref="BJ251">IF(AY96="no inundation",0,_xlfn.XLOOKUP(AY96,Depths,_xlfn.XLOOKUP($G96,Structures,StructureDamages),,-1)+(AY96-MAX(IF(Depths&lt;AY96,Depths)))*(_xlfn.XLOOKUP(AY96,Depths,_xlfn.XLOOKUP($G96,Structures,StructureDamages),,1)-_xlfn.XLOOKUP(AY96,Depths,_xlfn.XLOOKUP($G96,Structures,StructureDamages),,-1))/(MIN(IF(Depths&gt;AY96,Depths))-MAX(IF(Depths&lt;AY96,Depths))))</f>
        <v>#N/A</v>
      </c>
      <c r="BK251" s="87" t="e" cm="1">
        <f t="array" ref="BK251">IF(AZ96="no inundation",0,_xlfn.XLOOKUP(AZ96,Depths,_xlfn.XLOOKUP($G96,Structures,StructureDamages),,-1)+(AZ96-MAX(IF(Depths&lt;AZ96,Depths)))*(_xlfn.XLOOKUP(AZ96,Depths,_xlfn.XLOOKUP($G96,Structures,StructureDamages),,1)-_xlfn.XLOOKUP(AZ96,Depths,_xlfn.XLOOKUP($G96,Structures,StructureDamages),,-1))/(MIN(IF(Depths&gt;AZ96,Depths))-MAX(IF(Depths&lt;AZ96,Depths))))</f>
        <v>#N/A</v>
      </c>
      <c r="BL251" s="87" t="e" cm="1">
        <f t="array" ref="BL251">IF(BA96="no inundation",0,_xlfn.XLOOKUP(BA96,Depths,_xlfn.XLOOKUP($G96,Structures,StructureDamages),,-1)+(BA96-MAX(IF(Depths&lt;BA96,Depths)))*(_xlfn.XLOOKUP(BA96,Depths,_xlfn.XLOOKUP($G96,Structures,StructureDamages),,1)-_xlfn.XLOOKUP(BA96,Depths,_xlfn.XLOOKUP($G96,Structures,StructureDamages),,-1))/(MIN(IF(Depths&gt;BA96,Depths))-MAX(IF(Depths&lt;BA96,Depths))))</f>
        <v>#N/A</v>
      </c>
      <c r="BM251" s="87" t="e" cm="1">
        <f t="array" ref="BM251">IF(BB96="no inundation",0,_xlfn.XLOOKUP(BB96,Depths,_xlfn.XLOOKUP($G96,Structures,StructureDamages),,-1)+(BB96-MAX(IF(Depths&lt;BB96,Depths)))*(_xlfn.XLOOKUP(BB96,Depths,_xlfn.XLOOKUP($G96,Structures,StructureDamages),,1)-_xlfn.XLOOKUP(BB96,Depths,_xlfn.XLOOKUP($G96,Structures,StructureDamages),,-1))/(MIN(IF(Depths&gt;BB96,Depths))-MAX(IF(Depths&lt;BB96,Depths))))</f>
        <v>#N/A</v>
      </c>
      <c r="BN251" s="157" t="e" cm="1">
        <f t="array" ref="BN251">IF(BC96="no inundation",0,_xlfn.XLOOKUP(BC96,Depths,_xlfn.XLOOKUP($G96,Structures,StructureDamages),,-1)+(BC96-MAX(IF(Depths&lt;BC96,Depths)))*(_xlfn.XLOOKUP(BC96,Depths,_xlfn.XLOOKUP($G96,Structures,StructureDamages),,1)-_xlfn.XLOOKUP(BC96,Depths,_xlfn.XLOOKUP($G96,Structures,StructureDamages),,-1))/(MIN(IF(Depths&gt;BC96,Depths))-MAX(IF(Depths&lt;BC96,Depths))))</f>
        <v>#N/A</v>
      </c>
      <c r="BO251" s="167"/>
      <c r="BP251" s="166" t="e" cm="1">
        <f t="array" ref="BP251">IF(AT96="no inundation",0,_xlfn.XLOOKUP(AT96,Depths,_xlfn.XLOOKUP($G96,Structures,ContentDamages),,-1)+(AT96-MAX(IF(Depths&lt;AT96,Depths)))*(_xlfn.XLOOKUP(AT96,Depths,_xlfn.XLOOKUP($G96,Structures,ContentDamages),,1)-_xlfn.XLOOKUP(AT96,Depths,_xlfn.XLOOKUP($G96,Structures,ContentDamages),,-1))/(MIN(IF(Depths&gt;AT96,Depths))-MAX(IF(Depths&lt;AT96,Depths))))</f>
        <v>#N/A</v>
      </c>
      <c r="BQ251" s="87" t="e" cm="1">
        <f t="array" ref="BQ251">IF(AU96="no inundation",0,_xlfn.XLOOKUP(AU96,Depths,_xlfn.XLOOKUP($G96,Structures,ContentDamages),,-1)+(AU96-MAX(IF(Depths&lt;AU96,Depths)))*(_xlfn.XLOOKUP(AU96,Depths,_xlfn.XLOOKUP($G96,Structures,ContentDamages),,1)-_xlfn.XLOOKUP(AU96,Depths,_xlfn.XLOOKUP($G96,Structures,ContentDamages),,-1))/(MIN(IF(Depths&gt;AU96,Depths))-MAX(IF(Depths&lt;AU96,Depths))))</f>
        <v>#N/A</v>
      </c>
      <c r="BR251" s="87" t="e" cm="1">
        <f t="array" ref="BR251">IF(AV96="no inundation",0,_xlfn.XLOOKUP(AV96,Depths,_xlfn.XLOOKUP($G96,Structures,ContentDamages),,-1)+(AV96-MAX(IF(Depths&lt;AV96,Depths)))*(_xlfn.XLOOKUP(AV96,Depths,_xlfn.XLOOKUP($G96,Structures,ContentDamages),,1)-_xlfn.XLOOKUP(AV96,Depths,_xlfn.XLOOKUP($G96,Structures,ContentDamages),,-1))/(MIN(IF(Depths&gt;AV96,Depths))-MAX(IF(Depths&lt;AV96,Depths))))</f>
        <v>#N/A</v>
      </c>
      <c r="BS251" s="87" t="e" cm="1">
        <f t="array" ref="BS251">IF(AW96="no inundation",0,_xlfn.XLOOKUP(AW96,Depths,_xlfn.XLOOKUP($G96,Structures,ContentDamages),,-1)+(AW96-MAX(IF(Depths&lt;AW96,Depths)))*(_xlfn.XLOOKUP(AW96,Depths,_xlfn.XLOOKUP($G96,Structures,ContentDamages),,1)-_xlfn.XLOOKUP(AW96,Depths,_xlfn.XLOOKUP($G96,Structures,ContentDamages),,-1))/(MIN(IF(Depths&gt;AW96,Depths))-MAX(IF(Depths&lt;AW96,Depths))))</f>
        <v>#N/A</v>
      </c>
      <c r="BT251" s="87" t="e" cm="1">
        <f t="array" ref="BT251">IF(AX96="no inundation",0,_xlfn.XLOOKUP(AX96,Depths,_xlfn.XLOOKUP($G96,Structures,ContentDamages),,-1)+(AX96-MAX(IF(Depths&lt;AX96,Depths)))*(_xlfn.XLOOKUP(AX96,Depths,_xlfn.XLOOKUP($G96,Structures,ContentDamages),,1)-_xlfn.XLOOKUP(AX96,Depths,_xlfn.XLOOKUP($G96,Structures,ContentDamages),,-1))/(MIN(IF(Depths&gt;AX96,Depths))-MAX(IF(Depths&lt;AX96,Depths))))</f>
        <v>#N/A</v>
      </c>
      <c r="BU251" s="87" t="e" cm="1">
        <f t="array" ref="BU251">IF(AY96="no inundation",0,_xlfn.XLOOKUP(AY96,Depths,_xlfn.XLOOKUP($G96,Structures,ContentDamages),,-1)+(AY96-MAX(IF(Depths&lt;AY96,Depths)))*(_xlfn.XLOOKUP(AY96,Depths,_xlfn.XLOOKUP($G96,Structures,ContentDamages),,1)-_xlfn.XLOOKUP(AY96,Depths,_xlfn.XLOOKUP($G96,Structures,ContentDamages),,-1))/(MIN(IF(Depths&gt;AY96,Depths))-MAX(IF(Depths&lt;AY96,Depths))))</f>
        <v>#N/A</v>
      </c>
      <c r="BV251" s="87" t="e" cm="1">
        <f t="array" ref="BV251">IF(AZ96="no inundation",0,_xlfn.XLOOKUP(AZ96,Depths,_xlfn.XLOOKUP($G96,Structures,ContentDamages),,-1)+(AZ96-MAX(IF(Depths&lt;AZ96,Depths)))*(_xlfn.XLOOKUP(AZ96,Depths,_xlfn.XLOOKUP($G96,Structures,ContentDamages),,1)-_xlfn.XLOOKUP(AZ96,Depths,_xlfn.XLOOKUP($G96,Structures,ContentDamages),,-1))/(MIN(IF(Depths&gt;AZ96,Depths))-MAX(IF(Depths&lt;AZ96,Depths))))</f>
        <v>#N/A</v>
      </c>
      <c r="BW251" s="87" t="e" cm="1">
        <f t="array" ref="BW251">IF(BA96="no inundation",0,_xlfn.XLOOKUP(BA96,Depths,_xlfn.XLOOKUP($G96,Structures,ContentDamages),,-1)+(BA96-MAX(IF(Depths&lt;BA96,Depths)))*(_xlfn.XLOOKUP(BA96,Depths,_xlfn.XLOOKUP($G96,Structures,ContentDamages),,1)-_xlfn.XLOOKUP(BA96,Depths,_xlfn.XLOOKUP($G96,Structures,ContentDamages),,-1))/(MIN(IF(Depths&gt;BA96,Depths))-MAX(IF(Depths&lt;BA96,Depths))))</f>
        <v>#N/A</v>
      </c>
      <c r="BX251" s="87" t="e" cm="1">
        <f t="array" ref="BX251">IF(BB96="no inundation",0,_xlfn.XLOOKUP(BB96,Depths,_xlfn.XLOOKUP($G96,Structures,ContentDamages),,-1)+(BB96-MAX(IF(Depths&lt;BB96,Depths)))*(_xlfn.XLOOKUP(BB96,Depths,_xlfn.XLOOKUP($G96,Structures,ContentDamages),,1)-_xlfn.XLOOKUP(BB96,Depths,_xlfn.XLOOKUP($G96,Structures,ContentDamages),,-1))/(MIN(IF(Depths&gt;BB96,Depths))-MAX(IF(Depths&lt;BB96,Depths))))</f>
        <v>#N/A</v>
      </c>
      <c r="BY251" s="157" t="e" cm="1">
        <f t="array" ref="BY251">IF(BC96="no inundation",0,_xlfn.XLOOKUP(BC96,Depths,_xlfn.XLOOKUP($G96,Structures,ContentDamages),,-1)+(BC96-MAX(IF(Depths&lt;BC96,Depths)))*(_xlfn.XLOOKUP(BC96,Depths,_xlfn.XLOOKUP($G96,Structures,ContentDamages),,1)-_xlfn.XLOOKUP(BC96,Depths,_xlfn.XLOOKUP($G96,Structures,ContentDamages),,-1))/(MIN(IF(Depths&gt;BC96,Depths))-MAX(IF(Depths&lt;BC96,Depths))))</f>
        <v>#N/A</v>
      </c>
    </row>
    <row r="252" spans="21:77" x14ac:dyDescent="0.35">
      <c r="U252" s="2"/>
      <c r="W252" s="144"/>
      <c r="AI252" s="2"/>
      <c r="AJ252" s="2"/>
      <c r="AK252" s="2"/>
      <c r="AL252" s="2"/>
      <c r="AM252" s="2"/>
      <c r="AN252" s="2"/>
      <c r="AO252" s="2"/>
      <c r="AP252" s="2"/>
      <c r="AQ252" s="2"/>
      <c r="AR252" s="2"/>
      <c r="AS252" s="2"/>
      <c r="BC252" s="166" t="str">
        <f t="shared" si="197"/>
        <v>None</v>
      </c>
      <c r="BD252" s="157"/>
      <c r="BE252" s="166" t="e" cm="1">
        <f t="array" ref="BE252">IF(AT97="no inundation",0,_xlfn.XLOOKUP(AT97,Depths,_xlfn.XLOOKUP($G97,Structures,StructureDamages),,-1)+(AT97-MAX(IF(Depths&lt;AT97,Depths)))*(_xlfn.XLOOKUP(AT97,Depths,_xlfn.XLOOKUP($G97,Structures,StructureDamages),,1)-_xlfn.XLOOKUP(AT97,Depths,_xlfn.XLOOKUP($G97,Structures,StructureDamages),,-1))/(MIN(IF(Depths&gt;AT97,Depths))-MAX(IF(Depths&lt;AT97,Depths))))</f>
        <v>#N/A</v>
      </c>
      <c r="BF252" s="87" t="e" cm="1">
        <f t="array" ref="BF252">IF(AU97="no inundation",0,_xlfn.XLOOKUP(AU97,Depths,_xlfn.XLOOKUP($G97,Structures,StructureDamages),,-1)+(AU97-MAX(IF(Depths&lt;AU97,Depths)))*(_xlfn.XLOOKUP(AU97,Depths,_xlfn.XLOOKUP($G97,Structures,StructureDamages),,1)-_xlfn.XLOOKUP(AU97,Depths,_xlfn.XLOOKUP($G97,Structures,StructureDamages),,-1))/(MIN(IF(Depths&gt;AU97,Depths))-MAX(IF(Depths&lt;AU97,Depths))))</f>
        <v>#N/A</v>
      </c>
      <c r="BG252" s="87" t="e" cm="1">
        <f t="array" ref="BG252">IF(AV97="no inundation",0,_xlfn.XLOOKUP(AV97,Depths,_xlfn.XLOOKUP($G97,Structures,StructureDamages),,-1)+(AV97-MAX(IF(Depths&lt;AV97,Depths)))*(_xlfn.XLOOKUP(AV97,Depths,_xlfn.XLOOKUP($G97,Structures,StructureDamages),,1)-_xlfn.XLOOKUP(AV97,Depths,_xlfn.XLOOKUP($G97,Structures,StructureDamages),,-1))/(MIN(IF(Depths&gt;AV97,Depths))-MAX(IF(Depths&lt;AV97,Depths))))</f>
        <v>#N/A</v>
      </c>
      <c r="BH252" s="87" t="e" cm="1">
        <f t="array" ref="BH252">IF(AW97="no inundation",0,_xlfn.XLOOKUP(AW97,Depths,_xlfn.XLOOKUP($G97,Structures,StructureDamages),,-1)+(AW97-MAX(IF(Depths&lt;AW97,Depths)))*(_xlfn.XLOOKUP(AW97,Depths,_xlfn.XLOOKUP($G97,Structures,StructureDamages),,1)-_xlfn.XLOOKUP(AW97,Depths,_xlfn.XLOOKUP($G97,Structures,StructureDamages),,-1))/(MIN(IF(Depths&gt;AW97,Depths))-MAX(IF(Depths&lt;AW97,Depths))))</f>
        <v>#N/A</v>
      </c>
      <c r="BI252" s="87" t="e" cm="1">
        <f t="array" ref="BI252">IF(AX97="no inundation",0,_xlfn.XLOOKUP(AX97,Depths,_xlfn.XLOOKUP($G97,Structures,StructureDamages),,-1)+(AX97-MAX(IF(Depths&lt;AX97,Depths)))*(_xlfn.XLOOKUP(AX97,Depths,_xlfn.XLOOKUP($G97,Structures,StructureDamages),,1)-_xlfn.XLOOKUP(AX97,Depths,_xlfn.XLOOKUP($G97,Structures,StructureDamages),,-1))/(MIN(IF(Depths&gt;AX97,Depths))-MAX(IF(Depths&lt;AX97,Depths))))</f>
        <v>#N/A</v>
      </c>
      <c r="BJ252" s="87" t="e" cm="1">
        <f t="array" ref="BJ252">IF(AY97="no inundation",0,_xlfn.XLOOKUP(AY97,Depths,_xlfn.XLOOKUP($G97,Structures,StructureDamages),,-1)+(AY97-MAX(IF(Depths&lt;AY97,Depths)))*(_xlfn.XLOOKUP(AY97,Depths,_xlfn.XLOOKUP($G97,Structures,StructureDamages),,1)-_xlfn.XLOOKUP(AY97,Depths,_xlfn.XLOOKUP($G97,Structures,StructureDamages),,-1))/(MIN(IF(Depths&gt;AY97,Depths))-MAX(IF(Depths&lt;AY97,Depths))))</f>
        <v>#N/A</v>
      </c>
      <c r="BK252" s="87" t="e" cm="1">
        <f t="array" ref="BK252">IF(AZ97="no inundation",0,_xlfn.XLOOKUP(AZ97,Depths,_xlfn.XLOOKUP($G97,Structures,StructureDamages),,-1)+(AZ97-MAX(IF(Depths&lt;AZ97,Depths)))*(_xlfn.XLOOKUP(AZ97,Depths,_xlfn.XLOOKUP($G97,Structures,StructureDamages),,1)-_xlfn.XLOOKUP(AZ97,Depths,_xlfn.XLOOKUP($G97,Structures,StructureDamages),,-1))/(MIN(IF(Depths&gt;AZ97,Depths))-MAX(IF(Depths&lt;AZ97,Depths))))</f>
        <v>#N/A</v>
      </c>
      <c r="BL252" s="87" t="e" cm="1">
        <f t="array" ref="BL252">IF(BA97="no inundation",0,_xlfn.XLOOKUP(BA97,Depths,_xlfn.XLOOKUP($G97,Structures,StructureDamages),,-1)+(BA97-MAX(IF(Depths&lt;BA97,Depths)))*(_xlfn.XLOOKUP(BA97,Depths,_xlfn.XLOOKUP($G97,Structures,StructureDamages),,1)-_xlfn.XLOOKUP(BA97,Depths,_xlfn.XLOOKUP($G97,Structures,StructureDamages),,-1))/(MIN(IF(Depths&gt;BA97,Depths))-MAX(IF(Depths&lt;BA97,Depths))))</f>
        <v>#N/A</v>
      </c>
      <c r="BM252" s="87" t="e" cm="1">
        <f t="array" ref="BM252">IF(BB97="no inundation",0,_xlfn.XLOOKUP(BB97,Depths,_xlfn.XLOOKUP($G97,Structures,StructureDamages),,-1)+(BB97-MAX(IF(Depths&lt;BB97,Depths)))*(_xlfn.XLOOKUP(BB97,Depths,_xlfn.XLOOKUP($G97,Structures,StructureDamages),,1)-_xlfn.XLOOKUP(BB97,Depths,_xlfn.XLOOKUP($G97,Structures,StructureDamages),,-1))/(MIN(IF(Depths&gt;BB97,Depths))-MAX(IF(Depths&lt;BB97,Depths))))</f>
        <v>#N/A</v>
      </c>
      <c r="BN252" s="157" t="e" cm="1">
        <f t="array" ref="BN252">IF(BC97="no inundation",0,_xlfn.XLOOKUP(BC97,Depths,_xlfn.XLOOKUP($G97,Structures,StructureDamages),,-1)+(BC97-MAX(IF(Depths&lt;BC97,Depths)))*(_xlfn.XLOOKUP(BC97,Depths,_xlfn.XLOOKUP($G97,Structures,StructureDamages),,1)-_xlfn.XLOOKUP(BC97,Depths,_xlfn.XLOOKUP($G97,Structures,StructureDamages),,-1))/(MIN(IF(Depths&gt;BC97,Depths))-MAX(IF(Depths&lt;BC97,Depths))))</f>
        <v>#N/A</v>
      </c>
      <c r="BO252" s="167"/>
      <c r="BP252" s="166" t="e" cm="1">
        <f t="array" ref="BP252">IF(AT97="no inundation",0,_xlfn.XLOOKUP(AT97,Depths,_xlfn.XLOOKUP($G97,Structures,ContentDamages),,-1)+(AT97-MAX(IF(Depths&lt;AT97,Depths)))*(_xlfn.XLOOKUP(AT97,Depths,_xlfn.XLOOKUP($G97,Structures,ContentDamages),,1)-_xlfn.XLOOKUP(AT97,Depths,_xlfn.XLOOKUP($G97,Structures,ContentDamages),,-1))/(MIN(IF(Depths&gt;AT97,Depths))-MAX(IF(Depths&lt;AT97,Depths))))</f>
        <v>#N/A</v>
      </c>
      <c r="BQ252" s="87" t="e" cm="1">
        <f t="array" ref="BQ252">IF(AU97="no inundation",0,_xlfn.XLOOKUP(AU97,Depths,_xlfn.XLOOKUP($G97,Structures,ContentDamages),,-1)+(AU97-MAX(IF(Depths&lt;AU97,Depths)))*(_xlfn.XLOOKUP(AU97,Depths,_xlfn.XLOOKUP($G97,Structures,ContentDamages),,1)-_xlfn.XLOOKUP(AU97,Depths,_xlfn.XLOOKUP($G97,Structures,ContentDamages),,-1))/(MIN(IF(Depths&gt;AU97,Depths))-MAX(IF(Depths&lt;AU97,Depths))))</f>
        <v>#N/A</v>
      </c>
      <c r="BR252" s="87" t="e" cm="1">
        <f t="array" ref="BR252">IF(AV97="no inundation",0,_xlfn.XLOOKUP(AV97,Depths,_xlfn.XLOOKUP($G97,Structures,ContentDamages),,-1)+(AV97-MAX(IF(Depths&lt;AV97,Depths)))*(_xlfn.XLOOKUP(AV97,Depths,_xlfn.XLOOKUP($G97,Structures,ContentDamages),,1)-_xlfn.XLOOKUP(AV97,Depths,_xlfn.XLOOKUP($G97,Structures,ContentDamages),,-1))/(MIN(IF(Depths&gt;AV97,Depths))-MAX(IF(Depths&lt;AV97,Depths))))</f>
        <v>#N/A</v>
      </c>
      <c r="BS252" s="87" t="e" cm="1">
        <f t="array" ref="BS252">IF(AW97="no inundation",0,_xlfn.XLOOKUP(AW97,Depths,_xlfn.XLOOKUP($G97,Structures,ContentDamages),,-1)+(AW97-MAX(IF(Depths&lt;AW97,Depths)))*(_xlfn.XLOOKUP(AW97,Depths,_xlfn.XLOOKUP($G97,Structures,ContentDamages),,1)-_xlfn.XLOOKUP(AW97,Depths,_xlfn.XLOOKUP($G97,Structures,ContentDamages),,-1))/(MIN(IF(Depths&gt;AW97,Depths))-MAX(IF(Depths&lt;AW97,Depths))))</f>
        <v>#N/A</v>
      </c>
      <c r="BT252" s="87" t="e" cm="1">
        <f t="array" ref="BT252">IF(AX97="no inundation",0,_xlfn.XLOOKUP(AX97,Depths,_xlfn.XLOOKUP($G97,Structures,ContentDamages),,-1)+(AX97-MAX(IF(Depths&lt;AX97,Depths)))*(_xlfn.XLOOKUP(AX97,Depths,_xlfn.XLOOKUP($G97,Structures,ContentDamages),,1)-_xlfn.XLOOKUP(AX97,Depths,_xlfn.XLOOKUP($G97,Structures,ContentDamages),,-1))/(MIN(IF(Depths&gt;AX97,Depths))-MAX(IF(Depths&lt;AX97,Depths))))</f>
        <v>#N/A</v>
      </c>
      <c r="BU252" s="87" t="e" cm="1">
        <f t="array" ref="BU252">IF(AY97="no inundation",0,_xlfn.XLOOKUP(AY97,Depths,_xlfn.XLOOKUP($G97,Structures,ContentDamages),,-1)+(AY97-MAX(IF(Depths&lt;AY97,Depths)))*(_xlfn.XLOOKUP(AY97,Depths,_xlfn.XLOOKUP($G97,Structures,ContentDamages),,1)-_xlfn.XLOOKUP(AY97,Depths,_xlfn.XLOOKUP($G97,Structures,ContentDamages),,-1))/(MIN(IF(Depths&gt;AY97,Depths))-MAX(IF(Depths&lt;AY97,Depths))))</f>
        <v>#N/A</v>
      </c>
      <c r="BV252" s="87" t="e" cm="1">
        <f t="array" ref="BV252">IF(AZ97="no inundation",0,_xlfn.XLOOKUP(AZ97,Depths,_xlfn.XLOOKUP($G97,Structures,ContentDamages),,-1)+(AZ97-MAX(IF(Depths&lt;AZ97,Depths)))*(_xlfn.XLOOKUP(AZ97,Depths,_xlfn.XLOOKUP($G97,Structures,ContentDamages),,1)-_xlfn.XLOOKUP(AZ97,Depths,_xlfn.XLOOKUP($G97,Structures,ContentDamages),,-1))/(MIN(IF(Depths&gt;AZ97,Depths))-MAX(IF(Depths&lt;AZ97,Depths))))</f>
        <v>#N/A</v>
      </c>
      <c r="BW252" s="87" t="e" cm="1">
        <f t="array" ref="BW252">IF(BA97="no inundation",0,_xlfn.XLOOKUP(BA97,Depths,_xlfn.XLOOKUP($G97,Structures,ContentDamages),,-1)+(BA97-MAX(IF(Depths&lt;BA97,Depths)))*(_xlfn.XLOOKUP(BA97,Depths,_xlfn.XLOOKUP($G97,Structures,ContentDamages),,1)-_xlfn.XLOOKUP(BA97,Depths,_xlfn.XLOOKUP($G97,Structures,ContentDamages),,-1))/(MIN(IF(Depths&gt;BA97,Depths))-MAX(IF(Depths&lt;BA97,Depths))))</f>
        <v>#N/A</v>
      </c>
      <c r="BX252" s="87" t="e" cm="1">
        <f t="array" ref="BX252">IF(BB97="no inundation",0,_xlfn.XLOOKUP(BB97,Depths,_xlfn.XLOOKUP($G97,Structures,ContentDamages),,-1)+(BB97-MAX(IF(Depths&lt;BB97,Depths)))*(_xlfn.XLOOKUP(BB97,Depths,_xlfn.XLOOKUP($G97,Structures,ContentDamages),,1)-_xlfn.XLOOKUP(BB97,Depths,_xlfn.XLOOKUP($G97,Structures,ContentDamages),,-1))/(MIN(IF(Depths&gt;BB97,Depths))-MAX(IF(Depths&lt;BB97,Depths))))</f>
        <v>#N/A</v>
      </c>
      <c r="BY252" s="157" t="e" cm="1">
        <f t="array" ref="BY252">IF(BC97="no inundation",0,_xlfn.XLOOKUP(BC97,Depths,_xlfn.XLOOKUP($G97,Structures,ContentDamages),,-1)+(BC97-MAX(IF(Depths&lt;BC97,Depths)))*(_xlfn.XLOOKUP(BC97,Depths,_xlfn.XLOOKUP($G97,Structures,ContentDamages),,1)-_xlfn.XLOOKUP(BC97,Depths,_xlfn.XLOOKUP($G97,Structures,ContentDamages),,-1))/(MIN(IF(Depths&gt;BC97,Depths))-MAX(IF(Depths&lt;BC97,Depths))))</f>
        <v>#N/A</v>
      </c>
    </row>
    <row r="253" spans="21:77" x14ac:dyDescent="0.35">
      <c r="U253" s="2"/>
      <c r="W253" s="144"/>
      <c r="AI253" s="2"/>
      <c r="AJ253" s="2"/>
      <c r="AK253" s="2"/>
      <c r="AL253" s="2"/>
      <c r="AM253" s="2"/>
      <c r="AN253" s="2"/>
      <c r="AO253" s="2"/>
      <c r="AP253" s="2"/>
      <c r="AQ253" s="2"/>
      <c r="AR253" s="2"/>
      <c r="AS253" s="2"/>
      <c r="BC253" s="166" t="str">
        <f t="shared" si="197"/>
        <v>None</v>
      </c>
      <c r="BD253" s="157"/>
      <c r="BE253" s="166" t="e" cm="1">
        <f t="array" ref="BE253">IF(AT98="no inundation",0,_xlfn.XLOOKUP(AT98,Depths,_xlfn.XLOOKUP($G98,Structures,StructureDamages),,-1)+(AT98-MAX(IF(Depths&lt;AT98,Depths)))*(_xlfn.XLOOKUP(AT98,Depths,_xlfn.XLOOKUP($G98,Structures,StructureDamages),,1)-_xlfn.XLOOKUP(AT98,Depths,_xlfn.XLOOKUP($G98,Structures,StructureDamages),,-1))/(MIN(IF(Depths&gt;AT98,Depths))-MAX(IF(Depths&lt;AT98,Depths))))</f>
        <v>#N/A</v>
      </c>
      <c r="BF253" s="87" t="e" cm="1">
        <f t="array" ref="BF253">IF(AU98="no inundation",0,_xlfn.XLOOKUP(AU98,Depths,_xlfn.XLOOKUP($G98,Structures,StructureDamages),,-1)+(AU98-MAX(IF(Depths&lt;AU98,Depths)))*(_xlfn.XLOOKUP(AU98,Depths,_xlfn.XLOOKUP($G98,Structures,StructureDamages),,1)-_xlfn.XLOOKUP(AU98,Depths,_xlfn.XLOOKUP($G98,Structures,StructureDamages),,-1))/(MIN(IF(Depths&gt;AU98,Depths))-MAX(IF(Depths&lt;AU98,Depths))))</f>
        <v>#N/A</v>
      </c>
      <c r="BG253" s="87" t="e" cm="1">
        <f t="array" ref="BG253">IF(AV98="no inundation",0,_xlfn.XLOOKUP(AV98,Depths,_xlfn.XLOOKUP($G98,Structures,StructureDamages),,-1)+(AV98-MAX(IF(Depths&lt;AV98,Depths)))*(_xlfn.XLOOKUP(AV98,Depths,_xlfn.XLOOKUP($G98,Structures,StructureDamages),,1)-_xlfn.XLOOKUP(AV98,Depths,_xlfn.XLOOKUP($G98,Structures,StructureDamages),,-1))/(MIN(IF(Depths&gt;AV98,Depths))-MAX(IF(Depths&lt;AV98,Depths))))</f>
        <v>#N/A</v>
      </c>
      <c r="BH253" s="87" t="e" cm="1">
        <f t="array" ref="BH253">IF(AW98="no inundation",0,_xlfn.XLOOKUP(AW98,Depths,_xlfn.XLOOKUP($G98,Structures,StructureDamages),,-1)+(AW98-MAX(IF(Depths&lt;AW98,Depths)))*(_xlfn.XLOOKUP(AW98,Depths,_xlfn.XLOOKUP($G98,Structures,StructureDamages),,1)-_xlfn.XLOOKUP(AW98,Depths,_xlfn.XLOOKUP($G98,Structures,StructureDamages),,-1))/(MIN(IF(Depths&gt;AW98,Depths))-MAX(IF(Depths&lt;AW98,Depths))))</f>
        <v>#N/A</v>
      </c>
      <c r="BI253" s="87" t="e" cm="1">
        <f t="array" ref="BI253">IF(AX98="no inundation",0,_xlfn.XLOOKUP(AX98,Depths,_xlfn.XLOOKUP($G98,Structures,StructureDamages),,-1)+(AX98-MAX(IF(Depths&lt;AX98,Depths)))*(_xlfn.XLOOKUP(AX98,Depths,_xlfn.XLOOKUP($G98,Structures,StructureDamages),,1)-_xlfn.XLOOKUP(AX98,Depths,_xlfn.XLOOKUP($G98,Structures,StructureDamages),,-1))/(MIN(IF(Depths&gt;AX98,Depths))-MAX(IF(Depths&lt;AX98,Depths))))</f>
        <v>#N/A</v>
      </c>
      <c r="BJ253" s="87" t="e" cm="1">
        <f t="array" ref="BJ253">IF(AY98="no inundation",0,_xlfn.XLOOKUP(AY98,Depths,_xlfn.XLOOKUP($G98,Structures,StructureDamages),,-1)+(AY98-MAX(IF(Depths&lt;AY98,Depths)))*(_xlfn.XLOOKUP(AY98,Depths,_xlfn.XLOOKUP($G98,Structures,StructureDamages),,1)-_xlfn.XLOOKUP(AY98,Depths,_xlfn.XLOOKUP($G98,Structures,StructureDamages),,-1))/(MIN(IF(Depths&gt;AY98,Depths))-MAX(IF(Depths&lt;AY98,Depths))))</f>
        <v>#N/A</v>
      </c>
      <c r="BK253" s="87" t="e" cm="1">
        <f t="array" ref="BK253">IF(AZ98="no inundation",0,_xlfn.XLOOKUP(AZ98,Depths,_xlfn.XLOOKUP($G98,Structures,StructureDamages),,-1)+(AZ98-MAX(IF(Depths&lt;AZ98,Depths)))*(_xlfn.XLOOKUP(AZ98,Depths,_xlfn.XLOOKUP($G98,Structures,StructureDamages),,1)-_xlfn.XLOOKUP(AZ98,Depths,_xlfn.XLOOKUP($G98,Structures,StructureDamages),,-1))/(MIN(IF(Depths&gt;AZ98,Depths))-MAX(IF(Depths&lt;AZ98,Depths))))</f>
        <v>#N/A</v>
      </c>
      <c r="BL253" s="87" t="e" cm="1">
        <f t="array" ref="BL253">IF(BA98="no inundation",0,_xlfn.XLOOKUP(BA98,Depths,_xlfn.XLOOKUP($G98,Structures,StructureDamages),,-1)+(BA98-MAX(IF(Depths&lt;BA98,Depths)))*(_xlfn.XLOOKUP(BA98,Depths,_xlfn.XLOOKUP($G98,Structures,StructureDamages),,1)-_xlfn.XLOOKUP(BA98,Depths,_xlfn.XLOOKUP($G98,Structures,StructureDamages),,-1))/(MIN(IF(Depths&gt;BA98,Depths))-MAX(IF(Depths&lt;BA98,Depths))))</f>
        <v>#N/A</v>
      </c>
      <c r="BM253" s="87" t="e" cm="1">
        <f t="array" ref="BM253">IF(BB98="no inundation",0,_xlfn.XLOOKUP(BB98,Depths,_xlfn.XLOOKUP($G98,Structures,StructureDamages),,-1)+(BB98-MAX(IF(Depths&lt;BB98,Depths)))*(_xlfn.XLOOKUP(BB98,Depths,_xlfn.XLOOKUP($G98,Structures,StructureDamages),,1)-_xlfn.XLOOKUP(BB98,Depths,_xlfn.XLOOKUP($G98,Structures,StructureDamages),,-1))/(MIN(IF(Depths&gt;BB98,Depths))-MAX(IF(Depths&lt;BB98,Depths))))</f>
        <v>#N/A</v>
      </c>
      <c r="BN253" s="157" t="e" cm="1">
        <f t="array" ref="BN253">IF(BC98="no inundation",0,_xlfn.XLOOKUP(BC98,Depths,_xlfn.XLOOKUP($G98,Structures,StructureDamages),,-1)+(BC98-MAX(IF(Depths&lt;BC98,Depths)))*(_xlfn.XLOOKUP(BC98,Depths,_xlfn.XLOOKUP($G98,Structures,StructureDamages),,1)-_xlfn.XLOOKUP(BC98,Depths,_xlfn.XLOOKUP($G98,Structures,StructureDamages),,-1))/(MIN(IF(Depths&gt;BC98,Depths))-MAX(IF(Depths&lt;BC98,Depths))))</f>
        <v>#N/A</v>
      </c>
      <c r="BO253" s="167"/>
      <c r="BP253" s="166" t="e" cm="1">
        <f t="array" ref="BP253">IF(AT98="no inundation",0,_xlfn.XLOOKUP(AT98,Depths,_xlfn.XLOOKUP($G98,Structures,ContentDamages),,-1)+(AT98-MAX(IF(Depths&lt;AT98,Depths)))*(_xlfn.XLOOKUP(AT98,Depths,_xlfn.XLOOKUP($G98,Structures,ContentDamages),,1)-_xlfn.XLOOKUP(AT98,Depths,_xlfn.XLOOKUP($G98,Structures,ContentDamages),,-1))/(MIN(IF(Depths&gt;AT98,Depths))-MAX(IF(Depths&lt;AT98,Depths))))</f>
        <v>#N/A</v>
      </c>
      <c r="BQ253" s="87" t="e" cm="1">
        <f t="array" ref="BQ253">IF(AU98="no inundation",0,_xlfn.XLOOKUP(AU98,Depths,_xlfn.XLOOKUP($G98,Structures,ContentDamages),,-1)+(AU98-MAX(IF(Depths&lt;AU98,Depths)))*(_xlfn.XLOOKUP(AU98,Depths,_xlfn.XLOOKUP($G98,Structures,ContentDamages),,1)-_xlfn.XLOOKUP(AU98,Depths,_xlfn.XLOOKUP($G98,Structures,ContentDamages),,-1))/(MIN(IF(Depths&gt;AU98,Depths))-MAX(IF(Depths&lt;AU98,Depths))))</f>
        <v>#N/A</v>
      </c>
      <c r="BR253" s="87" t="e" cm="1">
        <f t="array" ref="BR253">IF(AV98="no inundation",0,_xlfn.XLOOKUP(AV98,Depths,_xlfn.XLOOKUP($G98,Structures,ContentDamages),,-1)+(AV98-MAX(IF(Depths&lt;AV98,Depths)))*(_xlfn.XLOOKUP(AV98,Depths,_xlfn.XLOOKUP($G98,Structures,ContentDamages),,1)-_xlfn.XLOOKUP(AV98,Depths,_xlfn.XLOOKUP($G98,Structures,ContentDamages),,-1))/(MIN(IF(Depths&gt;AV98,Depths))-MAX(IF(Depths&lt;AV98,Depths))))</f>
        <v>#N/A</v>
      </c>
      <c r="BS253" s="87" t="e" cm="1">
        <f t="array" ref="BS253">IF(AW98="no inundation",0,_xlfn.XLOOKUP(AW98,Depths,_xlfn.XLOOKUP($G98,Structures,ContentDamages),,-1)+(AW98-MAX(IF(Depths&lt;AW98,Depths)))*(_xlfn.XLOOKUP(AW98,Depths,_xlfn.XLOOKUP($G98,Structures,ContentDamages),,1)-_xlfn.XLOOKUP(AW98,Depths,_xlfn.XLOOKUP($G98,Structures,ContentDamages),,-1))/(MIN(IF(Depths&gt;AW98,Depths))-MAX(IF(Depths&lt;AW98,Depths))))</f>
        <v>#N/A</v>
      </c>
      <c r="BT253" s="87" t="e" cm="1">
        <f t="array" ref="BT253">IF(AX98="no inundation",0,_xlfn.XLOOKUP(AX98,Depths,_xlfn.XLOOKUP($G98,Structures,ContentDamages),,-1)+(AX98-MAX(IF(Depths&lt;AX98,Depths)))*(_xlfn.XLOOKUP(AX98,Depths,_xlfn.XLOOKUP($G98,Structures,ContentDamages),,1)-_xlfn.XLOOKUP(AX98,Depths,_xlfn.XLOOKUP($G98,Structures,ContentDamages),,-1))/(MIN(IF(Depths&gt;AX98,Depths))-MAX(IF(Depths&lt;AX98,Depths))))</f>
        <v>#N/A</v>
      </c>
      <c r="BU253" s="87" t="e" cm="1">
        <f t="array" ref="BU253">IF(AY98="no inundation",0,_xlfn.XLOOKUP(AY98,Depths,_xlfn.XLOOKUP($G98,Structures,ContentDamages),,-1)+(AY98-MAX(IF(Depths&lt;AY98,Depths)))*(_xlfn.XLOOKUP(AY98,Depths,_xlfn.XLOOKUP($G98,Structures,ContentDamages),,1)-_xlfn.XLOOKUP(AY98,Depths,_xlfn.XLOOKUP($G98,Structures,ContentDamages),,-1))/(MIN(IF(Depths&gt;AY98,Depths))-MAX(IF(Depths&lt;AY98,Depths))))</f>
        <v>#N/A</v>
      </c>
      <c r="BV253" s="87" t="e" cm="1">
        <f t="array" ref="BV253">IF(AZ98="no inundation",0,_xlfn.XLOOKUP(AZ98,Depths,_xlfn.XLOOKUP($G98,Structures,ContentDamages),,-1)+(AZ98-MAX(IF(Depths&lt;AZ98,Depths)))*(_xlfn.XLOOKUP(AZ98,Depths,_xlfn.XLOOKUP($G98,Structures,ContentDamages),,1)-_xlfn.XLOOKUP(AZ98,Depths,_xlfn.XLOOKUP($G98,Structures,ContentDamages),,-1))/(MIN(IF(Depths&gt;AZ98,Depths))-MAX(IF(Depths&lt;AZ98,Depths))))</f>
        <v>#N/A</v>
      </c>
      <c r="BW253" s="87" t="e" cm="1">
        <f t="array" ref="BW253">IF(BA98="no inundation",0,_xlfn.XLOOKUP(BA98,Depths,_xlfn.XLOOKUP($G98,Structures,ContentDamages),,-1)+(BA98-MAX(IF(Depths&lt;BA98,Depths)))*(_xlfn.XLOOKUP(BA98,Depths,_xlfn.XLOOKUP($G98,Structures,ContentDamages),,1)-_xlfn.XLOOKUP(BA98,Depths,_xlfn.XLOOKUP($G98,Structures,ContentDamages),,-1))/(MIN(IF(Depths&gt;BA98,Depths))-MAX(IF(Depths&lt;BA98,Depths))))</f>
        <v>#N/A</v>
      </c>
      <c r="BX253" s="87" t="e" cm="1">
        <f t="array" ref="BX253">IF(BB98="no inundation",0,_xlfn.XLOOKUP(BB98,Depths,_xlfn.XLOOKUP($G98,Structures,ContentDamages),,-1)+(BB98-MAX(IF(Depths&lt;BB98,Depths)))*(_xlfn.XLOOKUP(BB98,Depths,_xlfn.XLOOKUP($G98,Structures,ContentDamages),,1)-_xlfn.XLOOKUP(BB98,Depths,_xlfn.XLOOKUP($G98,Structures,ContentDamages),,-1))/(MIN(IF(Depths&gt;BB98,Depths))-MAX(IF(Depths&lt;BB98,Depths))))</f>
        <v>#N/A</v>
      </c>
      <c r="BY253" s="157" t="e" cm="1">
        <f t="array" ref="BY253">IF(BC98="no inundation",0,_xlfn.XLOOKUP(BC98,Depths,_xlfn.XLOOKUP($G98,Structures,ContentDamages),,-1)+(BC98-MAX(IF(Depths&lt;BC98,Depths)))*(_xlfn.XLOOKUP(BC98,Depths,_xlfn.XLOOKUP($G98,Structures,ContentDamages),,1)-_xlfn.XLOOKUP(BC98,Depths,_xlfn.XLOOKUP($G98,Structures,ContentDamages),,-1))/(MIN(IF(Depths&gt;BC98,Depths))-MAX(IF(Depths&lt;BC98,Depths))))</f>
        <v>#N/A</v>
      </c>
    </row>
    <row r="254" spans="21:77" x14ac:dyDescent="0.35">
      <c r="U254" s="2"/>
      <c r="W254" s="144"/>
      <c r="AI254" s="2"/>
      <c r="AJ254" s="2"/>
      <c r="AK254" s="2"/>
      <c r="AL254" s="2"/>
      <c r="AM254" s="2"/>
      <c r="AN254" s="2"/>
      <c r="AO254" s="2"/>
      <c r="AP254" s="2"/>
      <c r="AQ254" s="2"/>
      <c r="AR254" s="2"/>
      <c r="AS254" s="2"/>
      <c r="BC254" s="166" t="str">
        <f t="shared" si="197"/>
        <v>None</v>
      </c>
      <c r="BD254" s="157"/>
      <c r="BE254" s="166" t="e" cm="1">
        <f t="array" ref="BE254">IF(AT99="no inundation",0,_xlfn.XLOOKUP(AT99,Depths,_xlfn.XLOOKUP($G99,Structures,StructureDamages),,-1)+(AT99-MAX(IF(Depths&lt;AT99,Depths)))*(_xlfn.XLOOKUP(AT99,Depths,_xlfn.XLOOKUP($G99,Structures,StructureDamages),,1)-_xlfn.XLOOKUP(AT99,Depths,_xlfn.XLOOKUP($G99,Structures,StructureDamages),,-1))/(MIN(IF(Depths&gt;AT99,Depths))-MAX(IF(Depths&lt;AT99,Depths))))</f>
        <v>#N/A</v>
      </c>
      <c r="BF254" s="87" t="e" cm="1">
        <f t="array" ref="BF254">IF(AU99="no inundation",0,_xlfn.XLOOKUP(AU99,Depths,_xlfn.XLOOKUP($G99,Structures,StructureDamages),,-1)+(AU99-MAX(IF(Depths&lt;AU99,Depths)))*(_xlfn.XLOOKUP(AU99,Depths,_xlfn.XLOOKUP($G99,Structures,StructureDamages),,1)-_xlfn.XLOOKUP(AU99,Depths,_xlfn.XLOOKUP($G99,Structures,StructureDamages),,-1))/(MIN(IF(Depths&gt;AU99,Depths))-MAX(IF(Depths&lt;AU99,Depths))))</f>
        <v>#N/A</v>
      </c>
      <c r="BG254" s="87" t="e" cm="1">
        <f t="array" ref="BG254">IF(AV99="no inundation",0,_xlfn.XLOOKUP(AV99,Depths,_xlfn.XLOOKUP($G99,Structures,StructureDamages),,-1)+(AV99-MAX(IF(Depths&lt;AV99,Depths)))*(_xlfn.XLOOKUP(AV99,Depths,_xlfn.XLOOKUP($G99,Structures,StructureDamages),,1)-_xlfn.XLOOKUP(AV99,Depths,_xlfn.XLOOKUP($G99,Structures,StructureDamages),,-1))/(MIN(IF(Depths&gt;AV99,Depths))-MAX(IF(Depths&lt;AV99,Depths))))</f>
        <v>#N/A</v>
      </c>
      <c r="BH254" s="87" t="e" cm="1">
        <f t="array" ref="BH254">IF(AW99="no inundation",0,_xlfn.XLOOKUP(AW99,Depths,_xlfn.XLOOKUP($G99,Structures,StructureDamages),,-1)+(AW99-MAX(IF(Depths&lt;AW99,Depths)))*(_xlfn.XLOOKUP(AW99,Depths,_xlfn.XLOOKUP($G99,Structures,StructureDamages),,1)-_xlfn.XLOOKUP(AW99,Depths,_xlfn.XLOOKUP($G99,Structures,StructureDamages),,-1))/(MIN(IF(Depths&gt;AW99,Depths))-MAX(IF(Depths&lt;AW99,Depths))))</f>
        <v>#N/A</v>
      </c>
      <c r="BI254" s="87" t="e" cm="1">
        <f t="array" ref="BI254">IF(AX99="no inundation",0,_xlfn.XLOOKUP(AX99,Depths,_xlfn.XLOOKUP($G99,Structures,StructureDamages),,-1)+(AX99-MAX(IF(Depths&lt;AX99,Depths)))*(_xlfn.XLOOKUP(AX99,Depths,_xlfn.XLOOKUP($G99,Structures,StructureDamages),,1)-_xlfn.XLOOKUP(AX99,Depths,_xlfn.XLOOKUP($G99,Structures,StructureDamages),,-1))/(MIN(IF(Depths&gt;AX99,Depths))-MAX(IF(Depths&lt;AX99,Depths))))</f>
        <v>#N/A</v>
      </c>
      <c r="BJ254" s="87" t="e" cm="1">
        <f t="array" ref="BJ254">IF(AY99="no inundation",0,_xlfn.XLOOKUP(AY99,Depths,_xlfn.XLOOKUP($G99,Structures,StructureDamages),,-1)+(AY99-MAX(IF(Depths&lt;AY99,Depths)))*(_xlfn.XLOOKUP(AY99,Depths,_xlfn.XLOOKUP($G99,Structures,StructureDamages),,1)-_xlfn.XLOOKUP(AY99,Depths,_xlfn.XLOOKUP($G99,Structures,StructureDamages),,-1))/(MIN(IF(Depths&gt;AY99,Depths))-MAX(IF(Depths&lt;AY99,Depths))))</f>
        <v>#N/A</v>
      </c>
      <c r="BK254" s="87" t="e" cm="1">
        <f t="array" ref="BK254">IF(AZ99="no inundation",0,_xlfn.XLOOKUP(AZ99,Depths,_xlfn.XLOOKUP($G99,Structures,StructureDamages),,-1)+(AZ99-MAX(IF(Depths&lt;AZ99,Depths)))*(_xlfn.XLOOKUP(AZ99,Depths,_xlfn.XLOOKUP($G99,Structures,StructureDamages),,1)-_xlfn.XLOOKUP(AZ99,Depths,_xlfn.XLOOKUP($G99,Structures,StructureDamages),,-1))/(MIN(IF(Depths&gt;AZ99,Depths))-MAX(IF(Depths&lt;AZ99,Depths))))</f>
        <v>#N/A</v>
      </c>
      <c r="BL254" s="87" t="e" cm="1">
        <f t="array" ref="BL254">IF(BA99="no inundation",0,_xlfn.XLOOKUP(BA99,Depths,_xlfn.XLOOKUP($G99,Structures,StructureDamages),,-1)+(BA99-MAX(IF(Depths&lt;BA99,Depths)))*(_xlfn.XLOOKUP(BA99,Depths,_xlfn.XLOOKUP($G99,Structures,StructureDamages),,1)-_xlfn.XLOOKUP(BA99,Depths,_xlfn.XLOOKUP($G99,Structures,StructureDamages),,-1))/(MIN(IF(Depths&gt;BA99,Depths))-MAX(IF(Depths&lt;BA99,Depths))))</f>
        <v>#N/A</v>
      </c>
      <c r="BM254" s="87" t="e" cm="1">
        <f t="array" ref="BM254">IF(BB99="no inundation",0,_xlfn.XLOOKUP(BB99,Depths,_xlfn.XLOOKUP($G99,Structures,StructureDamages),,-1)+(BB99-MAX(IF(Depths&lt;BB99,Depths)))*(_xlfn.XLOOKUP(BB99,Depths,_xlfn.XLOOKUP($G99,Structures,StructureDamages),,1)-_xlfn.XLOOKUP(BB99,Depths,_xlfn.XLOOKUP($G99,Structures,StructureDamages),,-1))/(MIN(IF(Depths&gt;BB99,Depths))-MAX(IF(Depths&lt;BB99,Depths))))</f>
        <v>#N/A</v>
      </c>
      <c r="BN254" s="157" t="e" cm="1">
        <f t="array" ref="BN254">IF(BC99="no inundation",0,_xlfn.XLOOKUP(BC99,Depths,_xlfn.XLOOKUP($G99,Structures,StructureDamages),,-1)+(BC99-MAX(IF(Depths&lt;BC99,Depths)))*(_xlfn.XLOOKUP(BC99,Depths,_xlfn.XLOOKUP($G99,Structures,StructureDamages),,1)-_xlfn.XLOOKUP(BC99,Depths,_xlfn.XLOOKUP($G99,Structures,StructureDamages),,-1))/(MIN(IF(Depths&gt;BC99,Depths))-MAX(IF(Depths&lt;BC99,Depths))))</f>
        <v>#N/A</v>
      </c>
      <c r="BO254" s="167"/>
      <c r="BP254" s="166" t="e" cm="1">
        <f t="array" ref="BP254">IF(AT99="no inundation",0,_xlfn.XLOOKUP(AT99,Depths,_xlfn.XLOOKUP($G99,Structures,ContentDamages),,-1)+(AT99-MAX(IF(Depths&lt;AT99,Depths)))*(_xlfn.XLOOKUP(AT99,Depths,_xlfn.XLOOKUP($G99,Structures,ContentDamages),,1)-_xlfn.XLOOKUP(AT99,Depths,_xlfn.XLOOKUP($G99,Structures,ContentDamages),,-1))/(MIN(IF(Depths&gt;AT99,Depths))-MAX(IF(Depths&lt;AT99,Depths))))</f>
        <v>#N/A</v>
      </c>
      <c r="BQ254" s="87" t="e" cm="1">
        <f t="array" ref="BQ254">IF(AU99="no inundation",0,_xlfn.XLOOKUP(AU99,Depths,_xlfn.XLOOKUP($G99,Structures,ContentDamages),,-1)+(AU99-MAX(IF(Depths&lt;AU99,Depths)))*(_xlfn.XLOOKUP(AU99,Depths,_xlfn.XLOOKUP($G99,Structures,ContentDamages),,1)-_xlfn.XLOOKUP(AU99,Depths,_xlfn.XLOOKUP($G99,Structures,ContentDamages),,-1))/(MIN(IF(Depths&gt;AU99,Depths))-MAX(IF(Depths&lt;AU99,Depths))))</f>
        <v>#N/A</v>
      </c>
      <c r="BR254" s="87" t="e" cm="1">
        <f t="array" ref="BR254">IF(AV99="no inundation",0,_xlfn.XLOOKUP(AV99,Depths,_xlfn.XLOOKUP($G99,Structures,ContentDamages),,-1)+(AV99-MAX(IF(Depths&lt;AV99,Depths)))*(_xlfn.XLOOKUP(AV99,Depths,_xlfn.XLOOKUP($G99,Structures,ContentDamages),,1)-_xlfn.XLOOKUP(AV99,Depths,_xlfn.XLOOKUP($G99,Structures,ContentDamages),,-1))/(MIN(IF(Depths&gt;AV99,Depths))-MAX(IF(Depths&lt;AV99,Depths))))</f>
        <v>#N/A</v>
      </c>
      <c r="BS254" s="87" t="e" cm="1">
        <f t="array" ref="BS254">IF(AW99="no inundation",0,_xlfn.XLOOKUP(AW99,Depths,_xlfn.XLOOKUP($G99,Structures,ContentDamages),,-1)+(AW99-MAX(IF(Depths&lt;AW99,Depths)))*(_xlfn.XLOOKUP(AW99,Depths,_xlfn.XLOOKUP($G99,Structures,ContentDamages),,1)-_xlfn.XLOOKUP(AW99,Depths,_xlfn.XLOOKUP($G99,Structures,ContentDamages),,-1))/(MIN(IF(Depths&gt;AW99,Depths))-MAX(IF(Depths&lt;AW99,Depths))))</f>
        <v>#N/A</v>
      </c>
      <c r="BT254" s="87" t="e" cm="1">
        <f t="array" ref="BT254">IF(AX99="no inundation",0,_xlfn.XLOOKUP(AX99,Depths,_xlfn.XLOOKUP($G99,Structures,ContentDamages),,-1)+(AX99-MAX(IF(Depths&lt;AX99,Depths)))*(_xlfn.XLOOKUP(AX99,Depths,_xlfn.XLOOKUP($G99,Structures,ContentDamages),,1)-_xlfn.XLOOKUP(AX99,Depths,_xlfn.XLOOKUP($G99,Structures,ContentDamages),,-1))/(MIN(IF(Depths&gt;AX99,Depths))-MAX(IF(Depths&lt;AX99,Depths))))</f>
        <v>#N/A</v>
      </c>
      <c r="BU254" s="87" t="e" cm="1">
        <f t="array" ref="BU254">IF(AY99="no inundation",0,_xlfn.XLOOKUP(AY99,Depths,_xlfn.XLOOKUP($G99,Structures,ContentDamages),,-1)+(AY99-MAX(IF(Depths&lt;AY99,Depths)))*(_xlfn.XLOOKUP(AY99,Depths,_xlfn.XLOOKUP($G99,Structures,ContentDamages),,1)-_xlfn.XLOOKUP(AY99,Depths,_xlfn.XLOOKUP($G99,Structures,ContentDamages),,-1))/(MIN(IF(Depths&gt;AY99,Depths))-MAX(IF(Depths&lt;AY99,Depths))))</f>
        <v>#N/A</v>
      </c>
      <c r="BV254" s="87" t="e" cm="1">
        <f t="array" ref="BV254">IF(AZ99="no inundation",0,_xlfn.XLOOKUP(AZ99,Depths,_xlfn.XLOOKUP($G99,Structures,ContentDamages),,-1)+(AZ99-MAX(IF(Depths&lt;AZ99,Depths)))*(_xlfn.XLOOKUP(AZ99,Depths,_xlfn.XLOOKUP($G99,Structures,ContentDamages),,1)-_xlfn.XLOOKUP(AZ99,Depths,_xlfn.XLOOKUP($G99,Structures,ContentDamages),,-1))/(MIN(IF(Depths&gt;AZ99,Depths))-MAX(IF(Depths&lt;AZ99,Depths))))</f>
        <v>#N/A</v>
      </c>
      <c r="BW254" s="87" t="e" cm="1">
        <f t="array" ref="BW254">IF(BA99="no inundation",0,_xlfn.XLOOKUP(BA99,Depths,_xlfn.XLOOKUP($G99,Structures,ContentDamages),,-1)+(BA99-MAX(IF(Depths&lt;BA99,Depths)))*(_xlfn.XLOOKUP(BA99,Depths,_xlfn.XLOOKUP($G99,Structures,ContentDamages),,1)-_xlfn.XLOOKUP(BA99,Depths,_xlfn.XLOOKUP($G99,Structures,ContentDamages),,-1))/(MIN(IF(Depths&gt;BA99,Depths))-MAX(IF(Depths&lt;BA99,Depths))))</f>
        <v>#N/A</v>
      </c>
      <c r="BX254" s="87" t="e" cm="1">
        <f t="array" ref="BX254">IF(BB99="no inundation",0,_xlfn.XLOOKUP(BB99,Depths,_xlfn.XLOOKUP($G99,Structures,ContentDamages),,-1)+(BB99-MAX(IF(Depths&lt;BB99,Depths)))*(_xlfn.XLOOKUP(BB99,Depths,_xlfn.XLOOKUP($G99,Structures,ContentDamages),,1)-_xlfn.XLOOKUP(BB99,Depths,_xlfn.XLOOKUP($G99,Structures,ContentDamages),,-1))/(MIN(IF(Depths&gt;BB99,Depths))-MAX(IF(Depths&lt;BB99,Depths))))</f>
        <v>#N/A</v>
      </c>
      <c r="BY254" s="157" t="e" cm="1">
        <f t="array" ref="BY254">IF(BC99="no inundation",0,_xlfn.XLOOKUP(BC99,Depths,_xlfn.XLOOKUP($G99,Structures,ContentDamages),,-1)+(BC99-MAX(IF(Depths&lt;BC99,Depths)))*(_xlfn.XLOOKUP(BC99,Depths,_xlfn.XLOOKUP($G99,Structures,ContentDamages),,1)-_xlfn.XLOOKUP(BC99,Depths,_xlfn.XLOOKUP($G99,Structures,ContentDamages),,-1))/(MIN(IF(Depths&gt;BC99,Depths))-MAX(IF(Depths&lt;BC99,Depths))))</f>
        <v>#N/A</v>
      </c>
    </row>
    <row r="255" spans="21:77" x14ac:dyDescent="0.35">
      <c r="U255" s="2"/>
      <c r="W255" s="144"/>
      <c r="AI255" s="2"/>
      <c r="AJ255" s="2"/>
      <c r="AK255" s="2"/>
      <c r="AL255" s="2"/>
      <c r="AM255" s="2"/>
      <c r="AN255" s="2"/>
      <c r="AO255" s="2"/>
      <c r="AP255" s="2"/>
      <c r="AQ255" s="2"/>
      <c r="AR255" s="2"/>
      <c r="AS255" s="2"/>
      <c r="BC255" s="166" t="str">
        <f t="shared" si="197"/>
        <v>None</v>
      </c>
      <c r="BD255" s="157"/>
      <c r="BE255" s="166" t="e" cm="1">
        <f t="array" ref="BE255">IF(AT100="no inundation",0,_xlfn.XLOOKUP(AT100,Depths,_xlfn.XLOOKUP($G100,Structures,StructureDamages),,-1)+(AT100-MAX(IF(Depths&lt;AT100,Depths)))*(_xlfn.XLOOKUP(AT100,Depths,_xlfn.XLOOKUP($G100,Structures,StructureDamages),,1)-_xlfn.XLOOKUP(AT100,Depths,_xlfn.XLOOKUP($G100,Structures,StructureDamages),,-1))/(MIN(IF(Depths&gt;AT100,Depths))-MAX(IF(Depths&lt;AT100,Depths))))</f>
        <v>#N/A</v>
      </c>
      <c r="BF255" s="87" t="e" cm="1">
        <f t="array" ref="BF255">IF(AU100="no inundation",0,_xlfn.XLOOKUP(AU100,Depths,_xlfn.XLOOKUP($G100,Structures,StructureDamages),,-1)+(AU100-MAX(IF(Depths&lt;AU100,Depths)))*(_xlfn.XLOOKUP(AU100,Depths,_xlfn.XLOOKUP($G100,Structures,StructureDamages),,1)-_xlfn.XLOOKUP(AU100,Depths,_xlfn.XLOOKUP($G100,Structures,StructureDamages),,-1))/(MIN(IF(Depths&gt;AU100,Depths))-MAX(IF(Depths&lt;AU100,Depths))))</f>
        <v>#N/A</v>
      </c>
      <c r="BG255" s="87" t="e" cm="1">
        <f t="array" ref="BG255">IF(AV100="no inundation",0,_xlfn.XLOOKUP(AV100,Depths,_xlfn.XLOOKUP($G100,Structures,StructureDamages),,-1)+(AV100-MAX(IF(Depths&lt;AV100,Depths)))*(_xlfn.XLOOKUP(AV100,Depths,_xlfn.XLOOKUP($G100,Structures,StructureDamages),,1)-_xlfn.XLOOKUP(AV100,Depths,_xlfn.XLOOKUP($G100,Structures,StructureDamages),,-1))/(MIN(IF(Depths&gt;AV100,Depths))-MAX(IF(Depths&lt;AV100,Depths))))</f>
        <v>#N/A</v>
      </c>
      <c r="BH255" s="87" t="e" cm="1">
        <f t="array" ref="BH255">IF(AW100="no inundation",0,_xlfn.XLOOKUP(AW100,Depths,_xlfn.XLOOKUP($G100,Structures,StructureDamages),,-1)+(AW100-MAX(IF(Depths&lt;AW100,Depths)))*(_xlfn.XLOOKUP(AW100,Depths,_xlfn.XLOOKUP($G100,Structures,StructureDamages),,1)-_xlfn.XLOOKUP(AW100,Depths,_xlfn.XLOOKUP($G100,Structures,StructureDamages),,-1))/(MIN(IF(Depths&gt;AW100,Depths))-MAX(IF(Depths&lt;AW100,Depths))))</f>
        <v>#N/A</v>
      </c>
      <c r="BI255" s="87" t="e" cm="1">
        <f t="array" ref="BI255">IF(AX100="no inundation",0,_xlfn.XLOOKUP(AX100,Depths,_xlfn.XLOOKUP($G100,Structures,StructureDamages),,-1)+(AX100-MAX(IF(Depths&lt;AX100,Depths)))*(_xlfn.XLOOKUP(AX100,Depths,_xlfn.XLOOKUP($G100,Structures,StructureDamages),,1)-_xlfn.XLOOKUP(AX100,Depths,_xlfn.XLOOKUP($G100,Structures,StructureDamages),,-1))/(MIN(IF(Depths&gt;AX100,Depths))-MAX(IF(Depths&lt;AX100,Depths))))</f>
        <v>#N/A</v>
      </c>
      <c r="BJ255" s="87" t="e" cm="1">
        <f t="array" ref="BJ255">IF(AY100="no inundation",0,_xlfn.XLOOKUP(AY100,Depths,_xlfn.XLOOKUP($G100,Structures,StructureDamages),,-1)+(AY100-MAX(IF(Depths&lt;AY100,Depths)))*(_xlfn.XLOOKUP(AY100,Depths,_xlfn.XLOOKUP($G100,Structures,StructureDamages),,1)-_xlfn.XLOOKUP(AY100,Depths,_xlfn.XLOOKUP($G100,Structures,StructureDamages),,-1))/(MIN(IF(Depths&gt;AY100,Depths))-MAX(IF(Depths&lt;AY100,Depths))))</f>
        <v>#N/A</v>
      </c>
      <c r="BK255" s="87" t="e" cm="1">
        <f t="array" ref="BK255">IF(AZ100="no inundation",0,_xlfn.XLOOKUP(AZ100,Depths,_xlfn.XLOOKUP($G100,Structures,StructureDamages),,-1)+(AZ100-MAX(IF(Depths&lt;AZ100,Depths)))*(_xlfn.XLOOKUP(AZ100,Depths,_xlfn.XLOOKUP($G100,Structures,StructureDamages),,1)-_xlfn.XLOOKUP(AZ100,Depths,_xlfn.XLOOKUP($G100,Structures,StructureDamages),,-1))/(MIN(IF(Depths&gt;AZ100,Depths))-MAX(IF(Depths&lt;AZ100,Depths))))</f>
        <v>#N/A</v>
      </c>
      <c r="BL255" s="87" t="e" cm="1">
        <f t="array" ref="BL255">IF(BA100="no inundation",0,_xlfn.XLOOKUP(BA100,Depths,_xlfn.XLOOKUP($G100,Structures,StructureDamages),,-1)+(BA100-MAX(IF(Depths&lt;BA100,Depths)))*(_xlfn.XLOOKUP(BA100,Depths,_xlfn.XLOOKUP($G100,Structures,StructureDamages),,1)-_xlfn.XLOOKUP(BA100,Depths,_xlfn.XLOOKUP($G100,Structures,StructureDamages),,-1))/(MIN(IF(Depths&gt;BA100,Depths))-MAX(IF(Depths&lt;BA100,Depths))))</f>
        <v>#N/A</v>
      </c>
      <c r="BM255" s="87" t="e" cm="1">
        <f t="array" ref="BM255">IF(BB100="no inundation",0,_xlfn.XLOOKUP(BB100,Depths,_xlfn.XLOOKUP($G100,Structures,StructureDamages),,-1)+(BB100-MAX(IF(Depths&lt;BB100,Depths)))*(_xlfn.XLOOKUP(BB100,Depths,_xlfn.XLOOKUP($G100,Structures,StructureDamages),,1)-_xlfn.XLOOKUP(BB100,Depths,_xlfn.XLOOKUP($G100,Structures,StructureDamages),,-1))/(MIN(IF(Depths&gt;BB100,Depths))-MAX(IF(Depths&lt;BB100,Depths))))</f>
        <v>#N/A</v>
      </c>
      <c r="BN255" s="157" t="e" cm="1">
        <f t="array" ref="BN255">IF(BC100="no inundation",0,_xlfn.XLOOKUP(BC100,Depths,_xlfn.XLOOKUP($G100,Structures,StructureDamages),,-1)+(BC100-MAX(IF(Depths&lt;BC100,Depths)))*(_xlfn.XLOOKUP(BC100,Depths,_xlfn.XLOOKUP($G100,Structures,StructureDamages),,1)-_xlfn.XLOOKUP(BC100,Depths,_xlfn.XLOOKUP($G100,Structures,StructureDamages),,-1))/(MIN(IF(Depths&gt;BC100,Depths))-MAX(IF(Depths&lt;BC100,Depths))))</f>
        <v>#N/A</v>
      </c>
      <c r="BO255" s="167"/>
      <c r="BP255" s="166" t="e" cm="1">
        <f t="array" ref="BP255">IF(AT100="no inundation",0,_xlfn.XLOOKUP(AT100,Depths,_xlfn.XLOOKUP($G100,Structures,ContentDamages),,-1)+(AT100-MAX(IF(Depths&lt;AT100,Depths)))*(_xlfn.XLOOKUP(AT100,Depths,_xlfn.XLOOKUP($G100,Structures,ContentDamages),,1)-_xlfn.XLOOKUP(AT100,Depths,_xlfn.XLOOKUP($G100,Structures,ContentDamages),,-1))/(MIN(IF(Depths&gt;AT100,Depths))-MAX(IF(Depths&lt;AT100,Depths))))</f>
        <v>#N/A</v>
      </c>
      <c r="BQ255" s="87" t="e" cm="1">
        <f t="array" ref="BQ255">IF(AU100="no inundation",0,_xlfn.XLOOKUP(AU100,Depths,_xlfn.XLOOKUP($G100,Structures,ContentDamages),,-1)+(AU100-MAX(IF(Depths&lt;AU100,Depths)))*(_xlfn.XLOOKUP(AU100,Depths,_xlfn.XLOOKUP($G100,Structures,ContentDamages),,1)-_xlfn.XLOOKUP(AU100,Depths,_xlfn.XLOOKUP($G100,Structures,ContentDamages),,-1))/(MIN(IF(Depths&gt;AU100,Depths))-MAX(IF(Depths&lt;AU100,Depths))))</f>
        <v>#N/A</v>
      </c>
      <c r="BR255" s="87" t="e" cm="1">
        <f t="array" ref="BR255">IF(AV100="no inundation",0,_xlfn.XLOOKUP(AV100,Depths,_xlfn.XLOOKUP($G100,Structures,ContentDamages),,-1)+(AV100-MAX(IF(Depths&lt;AV100,Depths)))*(_xlfn.XLOOKUP(AV100,Depths,_xlfn.XLOOKUP($G100,Structures,ContentDamages),,1)-_xlfn.XLOOKUP(AV100,Depths,_xlfn.XLOOKUP($G100,Structures,ContentDamages),,-1))/(MIN(IF(Depths&gt;AV100,Depths))-MAX(IF(Depths&lt;AV100,Depths))))</f>
        <v>#N/A</v>
      </c>
      <c r="BS255" s="87" t="e" cm="1">
        <f t="array" ref="BS255">IF(AW100="no inundation",0,_xlfn.XLOOKUP(AW100,Depths,_xlfn.XLOOKUP($G100,Structures,ContentDamages),,-1)+(AW100-MAX(IF(Depths&lt;AW100,Depths)))*(_xlfn.XLOOKUP(AW100,Depths,_xlfn.XLOOKUP($G100,Structures,ContentDamages),,1)-_xlfn.XLOOKUP(AW100,Depths,_xlfn.XLOOKUP($G100,Structures,ContentDamages),,-1))/(MIN(IF(Depths&gt;AW100,Depths))-MAX(IF(Depths&lt;AW100,Depths))))</f>
        <v>#N/A</v>
      </c>
      <c r="BT255" s="87" t="e" cm="1">
        <f t="array" ref="BT255">IF(AX100="no inundation",0,_xlfn.XLOOKUP(AX100,Depths,_xlfn.XLOOKUP($G100,Structures,ContentDamages),,-1)+(AX100-MAX(IF(Depths&lt;AX100,Depths)))*(_xlfn.XLOOKUP(AX100,Depths,_xlfn.XLOOKUP($G100,Structures,ContentDamages),,1)-_xlfn.XLOOKUP(AX100,Depths,_xlfn.XLOOKUP($G100,Structures,ContentDamages),,-1))/(MIN(IF(Depths&gt;AX100,Depths))-MAX(IF(Depths&lt;AX100,Depths))))</f>
        <v>#N/A</v>
      </c>
      <c r="BU255" s="87" t="e" cm="1">
        <f t="array" ref="BU255">IF(AY100="no inundation",0,_xlfn.XLOOKUP(AY100,Depths,_xlfn.XLOOKUP($G100,Structures,ContentDamages),,-1)+(AY100-MAX(IF(Depths&lt;AY100,Depths)))*(_xlfn.XLOOKUP(AY100,Depths,_xlfn.XLOOKUP($G100,Structures,ContentDamages),,1)-_xlfn.XLOOKUP(AY100,Depths,_xlfn.XLOOKUP($G100,Structures,ContentDamages),,-1))/(MIN(IF(Depths&gt;AY100,Depths))-MAX(IF(Depths&lt;AY100,Depths))))</f>
        <v>#N/A</v>
      </c>
      <c r="BV255" s="87" t="e" cm="1">
        <f t="array" ref="BV255">IF(AZ100="no inundation",0,_xlfn.XLOOKUP(AZ100,Depths,_xlfn.XLOOKUP($G100,Structures,ContentDamages),,-1)+(AZ100-MAX(IF(Depths&lt;AZ100,Depths)))*(_xlfn.XLOOKUP(AZ100,Depths,_xlfn.XLOOKUP($G100,Structures,ContentDamages),,1)-_xlfn.XLOOKUP(AZ100,Depths,_xlfn.XLOOKUP($G100,Structures,ContentDamages),,-1))/(MIN(IF(Depths&gt;AZ100,Depths))-MAX(IF(Depths&lt;AZ100,Depths))))</f>
        <v>#N/A</v>
      </c>
      <c r="BW255" s="87" t="e" cm="1">
        <f t="array" ref="BW255">IF(BA100="no inundation",0,_xlfn.XLOOKUP(BA100,Depths,_xlfn.XLOOKUP($G100,Structures,ContentDamages),,-1)+(BA100-MAX(IF(Depths&lt;BA100,Depths)))*(_xlfn.XLOOKUP(BA100,Depths,_xlfn.XLOOKUP($G100,Structures,ContentDamages),,1)-_xlfn.XLOOKUP(BA100,Depths,_xlfn.XLOOKUP($G100,Structures,ContentDamages),,-1))/(MIN(IF(Depths&gt;BA100,Depths))-MAX(IF(Depths&lt;BA100,Depths))))</f>
        <v>#N/A</v>
      </c>
      <c r="BX255" s="87" t="e" cm="1">
        <f t="array" ref="BX255">IF(BB100="no inundation",0,_xlfn.XLOOKUP(BB100,Depths,_xlfn.XLOOKUP($G100,Structures,ContentDamages),,-1)+(BB100-MAX(IF(Depths&lt;BB100,Depths)))*(_xlfn.XLOOKUP(BB100,Depths,_xlfn.XLOOKUP($G100,Structures,ContentDamages),,1)-_xlfn.XLOOKUP(BB100,Depths,_xlfn.XLOOKUP($G100,Structures,ContentDamages),,-1))/(MIN(IF(Depths&gt;BB100,Depths))-MAX(IF(Depths&lt;BB100,Depths))))</f>
        <v>#N/A</v>
      </c>
      <c r="BY255" s="157" t="e" cm="1">
        <f t="array" ref="BY255">IF(BC100="no inundation",0,_xlfn.XLOOKUP(BC100,Depths,_xlfn.XLOOKUP($G100,Structures,ContentDamages),,-1)+(BC100-MAX(IF(Depths&lt;BC100,Depths)))*(_xlfn.XLOOKUP(BC100,Depths,_xlfn.XLOOKUP($G100,Structures,ContentDamages),,1)-_xlfn.XLOOKUP(BC100,Depths,_xlfn.XLOOKUP($G100,Structures,ContentDamages),,-1))/(MIN(IF(Depths&gt;BC100,Depths))-MAX(IF(Depths&lt;BC100,Depths))))</f>
        <v>#N/A</v>
      </c>
    </row>
    <row r="256" spans="21:77" x14ac:dyDescent="0.35">
      <c r="U256" s="2"/>
      <c r="W256" s="144"/>
      <c r="AI256" s="2"/>
      <c r="AJ256" s="2"/>
      <c r="AK256" s="2"/>
      <c r="AL256" s="2"/>
      <c r="AM256" s="2"/>
      <c r="AN256" s="2"/>
      <c r="AO256" s="2"/>
      <c r="AP256" s="2"/>
      <c r="AQ256" s="2"/>
      <c r="AR256" s="2"/>
      <c r="AS256" s="2"/>
      <c r="BC256" s="166" t="str">
        <f t="shared" si="197"/>
        <v>None</v>
      </c>
      <c r="BD256" s="157"/>
      <c r="BE256" s="166" t="e" cm="1">
        <f t="array" ref="BE256">IF(AT101="no inundation",0,_xlfn.XLOOKUP(AT101,Depths,_xlfn.XLOOKUP($G101,Structures,StructureDamages),,-1)+(AT101-MAX(IF(Depths&lt;AT101,Depths)))*(_xlfn.XLOOKUP(AT101,Depths,_xlfn.XLOOKUP($G101,Structures,StructureDamages),,1)-_xlfn.XLOOKUP(AT101,Depths,_xlfn.XLOOKUP($G101,Structures,StructureDamages),,-1))/(MIN(IF(Depths&gt;AT101,Depths))-MAX(IF(Depths&lt;AT101,Depths))))</f>
        <v>#N/A</v>
      </c>
      <c r="BF256" s="87" t="e" cm="1">
        <f t="array" ref="BF256">IF(AU101="no inundation",0,_xlfn.XLOOKUP(AU101,Depths,_xlfn.XLOOKUP($G101,Structures,StructureDamages),,-1)+(AU101-MAX(IF(Depths&lt;AU101,Depths)))*(_xlfn.XLOOKUP(AU101,Depths,_xlfn.XLOOKUP($G101,Structures,StructureDamages),,1)-_xlfn.XLOOKUP(AU101,Depths,_xlfn.XLOOKUP($G101,Structures,StructureDamages),,-1))/(MIN(IF(Depths&gt;AU101,Depths))-MAX(IF(Depths&lt;AU101,Depths))))</f>
        <v>#N/A</v>
      </c>
      <c r="BG256" s="87" t="e" cm="1">
        <f t="array" ref="BG256">IF(AV101="no inundation",0,_xlfn.XLOOKUP(AV101,Depths,_xlfn.XLOOKUP($G101,Structures,StructureDamages),,-1)+(AV101-MAX(IF(Depths&lt;AV101,Depths)))*(_xlfn.XLOOKUP(AV101,Depths,_xlfn.XLOOKUP($G101,Structures,StructureDamages),,1)-_xlfn.XLOOKUP(AV101,Depths,_xlfn.XLOOKUP($G101,Structures,StructureDamages),,-1))/(MIN(IF(Depths&gt;AV101,Depths))-MAX(IF(Depths&lt;AV101,Depths))))</f>
        <v>#N/A</v>
      </c>
      <c r="BH256" s="87" t="e" cm="1">
        <f t="array" ref="BH256">IF(AW101="no inundation",0,_xlfn.XLOOKUP(AW101,Depths,_xlfn.XLOOKUP($G101,Structures,StructureDamages),,-1)+(AW101-MAX(IF(Depths&lt;AW101,Depths)))*(_xlfn.XLOOKUP(AW101,Depths,_xlfn.XLOOKUP($G101,Structures,StructureDamages),,1)-_xlfn.XLOOKUP(AW101,Depths,_xlfn.XLOOKUP($G101,Structures,StructureDamages),,-1))/(MIN(IF(Depths&gt;AW101,Depths))-MAX(IF(Depths&lt;AW101,Depths))))</f>
        <v>#N/A</v>
      </c>
      <c r="BI256" s="87" t="e" cm="1">
        <f t="array" ref="BI256">IF(AX101="no inundation",0,_xlfn.XLOOKUP(AX101,Depths,_xlfn.XLOOKUP($G101,Structures,StructureDamages),,-1)+(AX101-MAX(IF(Depths&lt;AX101,Depths)))*(_xlfn.XLOOKUP(AX101,Depths,_xlfn.XLOOKUP($G101,Structures,StructureDamages),,1)-_xlfn.XLOOKUP(AX101,Depths,_xlfn.XLOOKUP($G101,Structures,StructureDamages),,-1))/(MIN(IF(Depths&gt;AX101,Depths))-MAX(IF(Depths&lt;AX101,Depths))))</f>
        <v>#N/A</v>
      </c>
      <c r="BJ256" s="87" t="e" cm="1">
        <f t="array" ref="BJ256">IF(AY101="no inundation",0,_xlfn.XLOOKUP(AY101,Depths,_xlfn.XLOOKUP($G101,Structures,StructureDamages),,-1)+(AY101-MAX(IF(Depths&lt;AY101,Depths)))*(_xlfn.XLOOKUP(AY101,Depths,_xlfn.XLOOKUP($G101,Structures,StructureDamages),,1)-_xlfn.XLOOKUP(AY101,Depths,_xlfn.XLOOKUP($G101,Structures,StructureDamages),,-1))/(MIN(IF(Depths&gt;AY101,Depths))-MAX(IF(Depths&lt;AY101,Depths))))</f>
        <v>#N/A</v>
      </c>
      <c r="BK256" s="87" t="e" cm="1">
        <f t="array" ref="BK256">IF(AZ101="no inundation",0,_xlfn.XLOOKUP(AZ101,Depths,_xlfn.XLOOKUP($G101,Structures,StructureDamages),,-1)+(AZ101-MAX(IF(Depths&lt;AZ101,Depths)))*(_xlfn.XLOOKUP(AZ101,Depths,_xlfn.XLOOKUP($G101,Structures,StructureDamages),,1)-_xlfn.XLOOKUP(AZ101,Depths,_xlfn.XLOOKUP($G101,Structures,StructureDamages),,-1))/(MIN(IF(Depths&gt;AZ101,Depths))-MAX(IF(Depths&lt;AZ101,Depths))))</f>
        <v>#N/A</v>
      </c>
      <c r="BL256" s="87" t="e" cm="1">
        <f t="array" ref="BL256">IF(BA101="no inundation",0,_xlfn.XLOOKUP(BA101,Depths,_xlfn.XLOOKUP($G101,Structures,StructureDamages),,-1)+(BA101-MAX(IF(Depths&lt;BA101,Depths)))*(_xlfn.XLOOKUP(BA101,Depths,_xlfn.XLOOKUP($G101,Structures,StructureDamages),,1)-_xlfn.XLOOKUP(BA101,Depths,_xlfn.XLOOKUP($G101,Structures,StructureDamages),,-1))/(MIN(IF(Depths&gt;BA101,Depths))-MAX(IF(Depths&lt;BA101,Depths))))</f>
        <v>#N/A</v>
      </c>
      <c r="BM256" s="87" t="e" cm="1">
        <f t="array" ref="BM256">IF(BB101="no inundation",0,_xlfn.XLOOKUP(BB101,Depths,_xlfn.XLOOKUP($G101,Structures,StructureDamages),,-1)+(BB101-MAX(IF(Depths&lt;BB101,Depths)))*(_xlfn.XLOOKUP(BB101,Depths,_xlfn.XLOOKUP($G101,Structures,StructureDamages),,1)-_xlfn.XLOOKUP(BB101,Depths,_xlfn.XLOOKUP($G101,Structures,StructureDamages),,-1))/(MIN(IF(Depths&gt;BB101,Depths))-MAX(IF(Depths&lt;BB101,Depths))))</f>
        <v>#N/A</v>
      </c>
      <c r="BN256" s="157" t="e" cm="1">
        <f t="array" ref="BN256">IF(BC101="no inundation",0,_xlfn.XLOOKUP(BC101,Depths,_xlfn.XLOOKUP($G101,Structures,StructureDamages),,-1)+(BC101-MAX(IF(Depths&lt;BC101,Depths)))*(_xlfn.XLOOKUP(BC101,Depths,_xlfn.XLOOKUP($G101,Structures,StructureDamages),,1)-_xlfn.XLOOKUP(BC101,Depths,_xlfn.XLOOKUP($G101,Structures,StructureDamages),,-1))/(MIN(IF(Depths&gt;BC101,Depths))-MAX(IF(Depths&lt;BC101,Depths))))</f>
        <v>#N/A</v>
      </c>
      <c r="BO256" s="167"/>
      <c r="BP256" s="166" t="e" cm="1">
        <f t="array" ref="BP256">IF(AT101="no inundation",0,_xlfn.XLOOKUP(AT101,Depths,_xlfn.XLOOKUP($G101,Structures,ContentDamages),,-1)+(AT101-MAX(IF(Depths&lt;AT101,Depths)))*(_xlfn.XLOOKUP(AT101,Depths,_xlfn.XLOOKUP($G101,Structures,ContentDamages),,1)-_xlfn.XLOOKUP(AT101,Depths,_xlfn.XLOOKUP($G101,Structures,ContentDamages),,-1))/(MIN(IF(Depths&gt;AT101,Depths))-MAX(IF(Depths&lt;AT101,Depths))))</f>
        <v>#N/A</v>
      </c>
      <c r="BQ256" s="87" t="e" cm="1">
        <f t="array" ref="BQ256">IF(AU101="no inundation",0,_xlfn.XLOOKUP(AU101,Depths,_xlfn.XLOOKUP($G101,Structures,ContentDamages),,-1)+(AU101-MAX(IF(Depths&lt;AU101,Depths)))*(_xlfn.XLOOKUP(AU101,Depths,_xlfn.XLOOKUP($G101,Structures,ContentDamages),,1)-_xlfn.XLOOKUP(AU101,Depths,_xlfn.XLOOKUP($G101,Structures,ContentDamages),,-1))/(MIN(IF(Depths&gt;AU101,Depths))-MAX(IF(Depths&lt;AU101,Depths))))</f>
        <v>#N/A</v>
      </c>
      <c r="BR256" s="87" t="e" cm="1">
        <f t="array" ref="BR256">IF(AV101="no inundation",0,_xlfn.XLOOKUP(AV101,Depths,_xlfn.XLOOKUP($G101,Structures,ContentDamages),,-1)+(AV101-MAX(IF(Depths&lt;AV101,Depths)))*(_xlfn.XLOOKUP(AV101,Depths,_xlfn.XLOOKUP($G101,Structures,ContentDamages),,1)-_xlfn.XLOOKUP(AV101,Depths,_xlfn.XLOOKUP($G101,Structures,ContentDamages),,-1))/(MIN(IF(Depths&gt;AV101,Depths))-MAX(IF(Depths&lt;AV101,Depths))))</f>
        <v>#N/A</v>
      </c>
      <c r="BS256" s="87" t="e" cm="1">
        <f t="array" ref="BS256">IF(AW101="no inundation",0,_xlfn.XLOOKUP(AW101,Depths,_xlfn.XLOOKUP($G101,Structures,ContentDamages),,-1)+(AW101-MAX(IF(Depths&lt;AW101,Depths)))*(_xlfn.XLOOKUP(AW101,Depths,_xlfn.XLOOKUP($G101,Structures,ContentDamages),,1)-_xlfn.XLOOKUP(AW101,Depths,_xlfn.XLOOKUP($G101,Structures,ContentDamages),,-1))/(MIN(IF(Depths&gt;AW101,Depths))-MAX(IF(Depths&lt;AW101,Depths))))</f>
        <v>#N/A</v>
      </c>
      <c r="BT256" s="87" t="e" cm="1">
        <f t="array" ref="BT256">IF(AX101="no inundation",0,_xlfn.XLOOKUP(AX101,Depths,_xlfn.XLOOKUP($G101,Structures,ContentDamages),,-1)+(AX101-MAX(IF(Depths&lt;AX101,Depths)))*(_xlfn.XLOOKUP(AX101,Depths,_xlfn.XLOOKUP($G101,Structures,ContentDamages),,1)-_xlfn.XLOOKUP(AX101,Depths,_xlfn.XLOOKUP($G101,Structures,ContentDamages),,-1))/(MIN(IF(Depths&gt;AX101,Depths))-MAX(IF(Depths&lt;AX101,Depths))))</f>
        <v>#N/A</v>
      </c>
      <c r="BU256" s="87" t="e" cm="1">
        <f t="array" ref="BU256">IF(AY101="no inundation",0,_xlfn.XLOOKUP(AY101,Depths,_xlfn.XLOOKUP($G101,Structures,ContentDamages),,-1)+(AY101-MAX(IF(Depths&lt;AY101,Depths)))*(_xlfn.XLOOKUP(AY101,Depths,_xlfn.XLOOKUP($G101,Structures,ContentDamages),,1)-_xlfn.XLOOKUP(AY101,Depths,_xlfn.XLOOKUP($G101,Structures,ContentDamages),,-1))/(MIN(IF(Depths&gt;AY101,Depths))-MAX(IF(Depths&lt;AY101,Depths))))</f>
        <v>#N/A</v>
      </c>
      <c r="BV256" s="87" t="e" cm="1">
        <f t="array" ref="BV256">IF(AZ101="no inundation",0,_xlfn.XLOOKUP(AZ101,Depths,_xlfn.XLOOKUP($G101,Structures,ContentDamages),,-1)+(AZ101-MAX(IF(Depths&lt;AZ101,Depths)))*(_xlfn.XLOOKUP(AZ101,Depths,_xlfn.XLOOKUP($G101,Structures,ContentDamages),,1)-_xlfn.XLOOKUP(AZ101,Depths,_xlfn.XLOOKUP($G101,Structures,ContentDamages),,-1))/(MIN(IF(Depths&gt;AZ101,Depths))-MAX(IF(Depths&lt;AZ101,Depths))))</f>
        <v>#N/A</v>
      </c>
      <c r="BW256" s="87" t="e" cm="1">
        <f t="array" ref="BW256">IF(BA101="no inundation",0,_xlfn.XLOOKUP(BA101,Depths,_xlfn.XLOOKUP($G101,Structures,ContentDamages),,-1)+(BA101-MAX(IF(Depths&lt;BA101,Depths)))*(_xlfn.XLOOKUP(BA101,Depths,_xlfn.XLOOKUP($G101,Structures,ContentDamages),,1)-_xlfn.XLOOKUP(BA101,Depths,_xlfn.XLOOKUP($G101,Structures,ContentDamages),,-1))/(MIN(IF(Depths&gt;BA101,Depths))-MAX(IF(Depths&lt;BA101,Depths))))</f>
        <v>#N/A</v>
      </c>
      <c r="BX256" s="87" t="e" cm="1">
        <f t="array" ref="BX256">IF(BB101="no inundation",0,_xlfn.XLOOKUP(BB101,Depths,_xlfn.XLOOKUP($G101,Structures,ContentDamages),,-1)+(BB101-MAX(IF(Depths&lt;BB101,Depths)))*(_xlfn.XLOOKUP(BB101,Depths,_xlfn.XLOOKUP($G101,Structures,ContentDamages),,1)-_xlfn.XLOOKUP(BB101,Depths,_xlfn.XLOOKUP($G101,Structures,ContentDamages),,-1))/(MIN(IF(Depths&gt;BB101,Depths))-MAX(IF(Depths&lt;BB101,Depths))))</f>
        <v>#N/A</v>
      </c>
      <c r="BY256" s="157" t="e" cm="1">
        <f t="array" ref="BY256">IF(BC101="no inundation",0,_xlfn.XLOOKUP(BC101,Depths,_xlfn.XLOOKUP($G101,Structures,ContentDamages),,-1)+(BC101-MAX(IF(Depths&lt;BC101,Depths)))*(_xlfn.XLOOKUP(BC101,Depths,_xlfn.XLOOKUP($G101,Structures,ContentDamages),,1)-_xlfn.XLOOKUP(BC101,Depths,_xlfn.XLOOKUP($G101,Structures,ContentDamages),,-1))/(MIN(IF(Depths&gt;BC101,Depths))-MAX(IF(Depths&lt;BC101,Depths))))</f>
        <v>#N/A</v>
      </c>
    </row>
    <row r="257" spans="21:77" x14ac:dyDescent="0.35">
      <c r="U257" s="2"/>
      <c r="W257" s="144"/>
      <c r="AI257" s="2"/>
      <c r="AJ257" s="2"/>
      <c r="AK257" s="2"/>
      <c r="AL257" s="2"/>
      <c r="AM257" s="2"/>
      <c r="AN257" s="2"/>
      <c r="AO257" s="2"/>
      <c r="AP257" s="2"/>
      <c r="AQ257" s="2"/>
      <c r="AR257" s="2"/>
      <c r="AS257" s="2"/>
      <c r="BC257" s="166" t="str">
        <f t="shared" si="197"/>
        <v>None</v>
      </c>
      <c r="BD257" s="157"/>
      <c r="BE257" s="166" t="e" cm="1">
        <f t="array" ref="BE257">IF(AT102="no inundation",0,_xlfn.XLOOKUP(AT102,Depths,_xlfn.XLOOKUP($G102,Structures,StructureDamages),,-1)+(AT102-MAX(IF(Depths&lt;AT102,Depths)))*(_xlfn.XLOOKUP(AT102,Depths,_xlfn.XLOOKUP($G102,Structures,StructureDamages),,1)-_xlfn.XLOOKUP(AT102,Depths,_xlfn.XLOOKUP($G102,Structures,StructureDamages),,-1))/(MIN(IF(Depths&gt;AT102,Depths))-MAX(IF(Depths&lt;AT102,Depths))))</f>
        <v>#N/A</v>
      </c>
      <c r="BF257" s="87" t="e" cm="1">
        <f t="array" ref="BF257">IF(AU102="no inundation",0,_xlfn.XLOOKUP(AU102,Depths,_xlfn.XLOOKUP($G102,Structures,StructureDamages),,-1)+(AU102-MAX(IF(Depths&lt;AU102,Depths)))*(_xlfn.XLOOKUP(AU102,Depths,_xlfn.XLOOKUP($G102,Structures,StructureDamages),,1)-_xlfn.XLOOKUP(AU102,Depths,_xlfn.XLOOKUP($G102,Structures,StructureDamages),,-1))/(MIN(IF(Depths&gt;AU102,Depths))-MAX(IF(Depths&lt;AU102,Depths))))</f>
        <v>#N/A</v>
      </c>
      <c r="BG257" s="87" t="e" cm="1">
        <f t="array" ref="BG257">IF(AV102="no inundation",0,_xlfn.XLOOKUP(AV102,Depths,_xlfn.XLOOKUP($G102,Structures,StructureDamages),,-1)+(AV102-MAX(IF(Depths&lt;AV102,Depths)))*(_xlfn.XLOOKUP(AV102,Depths,_xlfn.XLOOKUP($G102,Structures,StructureDamages),,1)-_xlfn.XLOOKUP(AV102,Depths,_xlfn.XLOOKUP($G102,Structures,StructureDamages),,-1))/(MIN(IF(Depths&gt;AV102,Depths))-MAX(IF(Depths&lt;AV102,Depths))))</f>
        <v>#N/A</v>
      </c>
      <c r="BH257" s="87" t="e" cm="1">
        <f t="array" ref="BH257">IF(AW102="no inundation",0,_xlfn.XLOOKUP(AW102,Depths,_xlfn.XLOOKUP($G102,Structures,StructureDamages),,-1)+(AW102-MAX(IF(Depths&lt;AW102,Depths)))*(_xlfn.XLOOKUP(AW102,Depths,_xlfn.XLOOKUP($G102,Structures,StructureDamages),,1)-_xlfn.XLOOKUP(AW102,Depths,_xlfn.XLOOKUP($G102,Structures,StructureDamages),,-1))/(MIN(IF(Depths&gt;AW102,Depths))-MAX(IF(Depths&lt;AW102,Depths))))</f>
        <v>#N/A</v>
      </c>
      <c r="BI257" s="87" t="e" cm="1">
        <f t="array" ref="BI257">IF(AX102="no inundation",0,_xlfn.XLOOKUP(AX102,Depths,_xlfn.XLOOKUP($G102,Structures,StructureDamages),,-1)+(AX102-MAX(IF(Depths&lt;AX102,Depths)))*(_xlfn.XLOOKUP(AX102,Depths,_xlfn.XLOOKUP($G102,Structures,StructureDamages),,1)-_xlfn.XLOOKUP(AX102,Depths,_xlfn.XLOOKUP($G102,Structures,StructureDamages),,-1))/(MIN(IF(Depths&gt;AX102,Depths))-MAX(IF(Depths&lt;AX102,Depths))))</f>
        <v>#N/A</v>
      </c>
      <c r="BJ257" s="87" t="e" cm="1">
        <f t="array" ref="BJ257">IF(AY102="no inundation",0,_xlfn.XLOOKUP(AY102,Depths,_xlfn.XLOOKUP($G102,Structures,StructureDamages),,-1)+(AY102-MAX(IF(Depths&lt;AY102,Depths)))*(_xlfn.XLOOKUP(AY102,Depths,_xlfn.XLOOKUP($G102,Structures,StructureDamages),,1)-_xlfn.XLOOKUP(AY102,Depths,_xlfn.XLOOKUP($G102,Structures,StructureDamages),,-1))/(MIN(IF(Depths&gt;AY102,Depths))-MAX(IF(Depths&lt;AY102,Depths))))</f>
        <v>#N/A</v>
      </c>
      <c r="BK257" s="87" t="e" cm="1">
        <f t="array" ref="BK257">IF(AZ102="no inundation",0,_xlfn.XLOOKUP(AZ102,Depths,_xlfn.XLOOKUP($G102,Structures,StructureDamages),,-1)+(AZ102-MAX(IF(Depths&lt;AZ102,Depths)))*(_xlfn.XLOOKUP(AZ102,Depths,_xlfn.XLOOKUP($G102,Structures,StructureDamages),,1)-_xlfn.XLOOKUP(AZ102,Depths,_xlfn.XLOOKUP($G102,Structures,StructureDamages),,-1))/(MIN(IF(Depths&gt;AZ102,Depths))-MAX(IF(Depths&lt;AZ102,Depths))))</f>
        <v>#N/A</v>
      </c>
      <c r="BL257" s="87" t="e" cm="1">
        <f t="array" ref="BL257">IF(BA102="no inundation",0,_xlfn.XLOOKUP(BA102,Depths,_xlfn.XLOOKUP($G102,Structures,StructureDamages),,-1)+(BA102-MAX(IF(Depths&lt;BA102,Depths)))*(_xlfn.XLOOKUP(BA102,Depths,_xlfn.XLOOKUP($G102,Structures,StructureDamages),,1)-_xlfn.XLOOKUP(BA102,Depths,_xlfn.XLOOKUP($G102,Structures,StructureDamages),,-1))/(MIN(IF(Depths&gt;BA102,Depths))-MAX(IF(Depths&lt;BA102,Depths))))</f>
        <v>#N/A</v>
      </c>
      <c r="BM257" s="87" t="e" cm="1">
        <f t="array" ref="BM257">IF(BB102="no inundation",0,_xlfn.XLOOKUP(BB102,Depths,_xlfn.XLOOKUP($G102,Structures,StructureDamages),,-1)+(BB102-MAX(IF(Depths&lt;BB102,Depths)))*(_xlfn.XLOOKUP(BB102,Depths,_xlfn.XLOOKUP($G102,Structures,StructureDamages),,1)-_xlfn.XLOOKUP(BB102,Depths,_xlfn.XLOOKUP($G102,Structures,StructureDamages),,-1))/(MIN(IF(Depths&gt;BB102,Depths))-MAX(IF(Depths&lt;BB102,Depths))))</f>
        <v>#N/A</v>
      </c>
      <c r="BN257" s="157" t="e" cm="1">
        <f t="array" ref="BN257">IF(BC102="no inundation",0,_xlfn.XLOOKUP(BC102,Depths,_xlfn.XLOOKUP($G102,Structures,StructureDamages),,-1)+(BC102-MAX(IF(Depths&lt;BC102,Depths)))*(_xlfn.XLOOKUP(BC102,Depths,_xlfn.XLOOKUP($G102,Structures,StructureDamages),,1)-_xlfn.XLOOKUP(BC102,Depths,_xlfn.XLOOKUP($G102,Structures,StructureDamages),,-1))/(MIN(IF(Depths&gt;BC102,Depths))-MAX(IF(Depths&lt;BC102,Depths))))</f>
        <v>#N/A</v>
      </c>
      <c r="BO257" s="167"/>
      <c r="BP257" s="166" t="e" cm="1">
        <f t="array" ref="BP257">IF(AT102="no inundation",0,_xlfn.XLOOKUP(AT102,Depths,_xlfn.XLOOKUP($G102,Structures,ContentDamages),,-1)+(AT102-MAX(IF(Depths&lt;AT102,Depths)))*(_xlfn.XLOOKUP(AT102,Depths,_xlfn.XLOOKUP($G102,Structures,ContentDamages),,1)-_xlfn.XLOOKUP(AT102,Depths,_xlfn.XLOOKUP($G102,Structures,ContentDamages),,-1))/(MIN(IF(Depths&gt;AT102,Depths))-MAX(IF(Depths&lt;AT102,Depths))))</f>
        <v>#N/A</v>
      </c>
      <c r="BQ257" s="87" t="e" cm="1">
        <f t="array" ref="BQ257">IF(AU102="no inundation",0,_xlfn.XLOOKUP(AU102,Depths,_xlfn.XLOOKUP($G102,Structures,ContentDamages),,-1)+(AU102-MAX(IF(Depths&lt;AU102,Depths)))*(_xlfn.XLOOKUP(AU102,Depths,_xlfn.XLOOKUP($G102,Structures,ContentDamages),,1)-_xlfn.XLOOKUP(AU102,Depths,_xlfn.XLOOKUP($G102,Structures,ContentDamages),,-1))/(MIN(IF(Depths&gt;AU102,Depths))-MAX(IF(Depths&lt;AU102,Depths))))</f>
        <v>#N/A</v>
      </c>
      <c r="BR257" s="87" t="e" cm="1">
        <f t="array" ref="BR257">IF(AV102="no inundation",0,_xlfn.XLOOKUP(AV102,Depths,_xlfn.XLOOKUP($G102,Structures,ContentDamages),,-1)+(AV102-MAX(IF(Depths&lt;AV102,Depths)))*(_xlfn.XLOOKUP(AV102,Depths,_xlfn.XLOOKUP($G102,Structures,ContentDamages),,1)-_xlfn.XLOOKUP(AV102,Depths,_xlfn.XLOOKUP($G102,Structures,ContentDamages),,-1))/(MIN(IF(Depths&gt;AV102,Depths))-MAX(IF(Depths&lt;AV102,Depths))))</f>
        <v>#N/A</v>
      </c>
      <c r="BS257" s="87" t="e" cm="1">
        <f t="array" ref="BS257">IF(AW102="no inundation",0,_xlfn.XLOOKUP(AW102,Depths,_xlfn.XLOOKUP($G102,Structures,ContentDamages),,-1)+(AW102-MAX(IF(Depths&lt;AW102,Depths)))*(_xlfn.XLOOKUP(AW102,Depths,_xlfn.XLOOKUP($G102,Structures,ContentDamages),,1)-_xlfn.XLOOKUP(AW102,Depths,_xlfn.XLOOKUP($G102,Structures,ContentDamages),,-1))/(MIN(IF(Depths&gt;AW102,Depths))-MAX(IF(Depths&lt;AW102,Depths))))</f>
        <v>#N/A</v>
      </c>
      <c r="BT257" s="87" t="e" cm="1">
        <f t="array" ref="BT257">IF(AX102="no inundation",0,_xlfn.XLOOKUP(AX102,Depths,_xlfn.XLOOKUP($G102,Structures,ContentDamages),,-1)+(AX102-MAX(IF(Depths&lt;AX102,Depths)))*(_xlfn.XLOOKUP(AX102,Depths,_xlfn.XLOOKUP($G102,Structures,ContentDamages),,1)-_xlfn.XLOOKUP(AX102,Depths,_xlfn.XLOOKUP($G102,Structures,ContentDamages),,-1))/(MIN(IF(Depths&gt;AX102,Depths))-MAX(IF(Depths&lt;AX102,Depths))))</f>
        <v>#N/A</v>
      </c>
      <c r="BU257" s="87" t="e" cm="1">
        <f t="array" ref="BU257">IF(AY102="no inundation",0,_xlfn.XLOOKUP(AY102,Depths,_xlfn.XLOOKUP($G102,Structures,ContentDamages),,-1)+(AY102-MAX(IF(Depths&lt;AY102,Depths)))*(_xlfn.XLOOKUP(AY102,Depths,_xlfn.XLOOKUP($G102,Structures,ContentDamages),,1)-_xlfn.XLOOKUP(AY102,Depths,_xlfn.XLOOKUP($G102,Structures,ContentDamages),,-1))/(MIN(IF(Depths&gt;AY102,Depths))-MAX(IF(Depths&lt;AY102,Depths))))</f>
        <v>#N/A</v>
      </c>
      <c r="BV257" s="87" t="e" cm="1">
        <f t="array" ref="BV257">IF(AZ102="no inundation",0,_xlfn.XLOOKUP(AZ102,Depths,_xlfn.XLOOKUP($G102,Structures,ContentDamages),,-1)+(AZ102-MAX(IF(Depths&lt;AZ102,Depths)))*(_xlfn.XLOOKUP(AZ102,Depths,_xlfn.XLOOKUP($G102,Structures,ContentDamages),,1)-_xlfn.XLOOKUP(AZ102,Depths,_xlfn.XLOOKUP($G102,Structures,ContentDamages),,-1))/(MIN(IF(Depths&gt;AZ102,Depths))-MAX(IF(Depths&lt;AZ102,Depths))))</f>
        <v>#N/A</v>
      </c>
      <c r="BW257" s="87" t="e" cm="1">
        <f t="array" ref="BW257">IF(BA102="no inundation",0,_xlfn.XLOOKUP(BA102,Depths,_xlfn.XLOOKUP($G102,Structures,ContentDamages),,-1)+(BA102-MAX(IF(Depths&lt;BA102,Depths)))*(_xlfn.XLOOKUP(BA102,Depths,_xlfn.XLOOKUP($G102,Structures,ContentDamages),,1)-_xlfn.XLOOKUP(BA102,Depths,_xlfn.XLOOKUP($G102,Structures,ContentDamages),,-1))/(MIN(IF(Depths&gt;BA102,Depths))-MAX(IF(Depths&lt;BA102,Depths))))</f>
        <v>#N/A</v>
      </c>
      <c r="BX257" s="87" t="e" cm="1">
        <f t="array" ref="BX257">IF(BB102="no inundation",0,_xlfn.XLOOKUP(BB102,Depths,_xlfn.XLOOKUP($G102,Structures,ContentDamages),,-1)+(BB102-MAX(IF(Depths&lt;BB102,Depths)))*(_xlfn.XLOOKUP(BB102,Depths,_xlfn.XLOOKUP($G102,Structures,ContentDamages),,1)-_xlfn.XLOOKUP(BB102,Depths,_xlfn.XLOOKUP($G102,Structures,ContentDamages),,-1))/(MIN(IF(Depths&gt;BB102,Depths))-MAX(IF(Depths&lt;BB102,Depths))))</f>
        <v>#N/A</v>
      </c>
      <c r="BY257" s="157" t="e" cm="1">
        <f t="array" ref="BY257">IF(BC102="no inundation",0,_xlfn.XLOOKUP(BC102,Depths,_xlfn.XLOOKUP($G102,Structures,ContentDamages),,-1)+(BC102-MAX(IF(Depths&lt;BC102,Depths)))*(_xlfn.XLOOKUP(BC102,Depths,_xlfn.XLOOKUP($G102,Structures,ContentDamages),,1)-_xlfn.XLOOKUP(BC102,Depths,_xlfn.XLOOKUP($G102,Structures,ContentDamages),,-1))/(MIN(IF(Depths&gt;BC102,Depths))-MAX(IF(Depths&lt;BC102,Depths))))</f>
        <v>#N/A</v>
      </c>
    </row>
    <row r="258" spans="21:77" x14ac:dyDescent="0.35">
      <c r="U258" s="2"/>
      <c r="W258" s="144"/>
      <c r="AI258" s="2"/>
      <c r="AJ258" s="2"/>
      <c r="AK258" s="2"/>
      <c r="AL258" s="2"/>
      <c r="AM258" s="2"/>
      <c r="AN258" s="2"/>
      <c r="AO258" s="2"/>
      <c r="AP258" s="2"/>
      <c r="AQ258" s="2"/>
      <c r="AR258" s="2"/>
      <c r="AS258" s="2"/>
      <c r="BC258" s="166" t="str">
        <f t="shared" si="197"/>
        <v>None</v>
      </c>
      <c r="BD258" s="157"/>
      <c r="BE258" s="166" t="e" cm="1">
        <f t="array" ref="BE258">IF(AT103="no inundation",0,_xlfn.XLOOKUP(AT103,Depths,_xlfn.XLOOKUP($G103,Structures,StructureDamages),,-1)+(AT103-MAX(IF(Depths&lt;AT103,Depths)))*(_xlfn.XLOOKUP(AT103,Depths,_xlfn.XLOOKUP($G103,Structures,StructureDamages),,1)-_xlfn.XLOOKUP(AT103,Depths,_xlfn.XLOOKUP($G103,Structures,StructureDamages),,-1))/(MIN(IF(Depths&gt;AT103,Depths))-MAX(IF(Depths&lt;AT103,Depths))))</f>
        <v>#N/A</v>
      </c>
      <c r="BF258" s="87" t="e" cm="1">
        <f t="array" ref="BF258">IF(AU103="no inundation",0,_xlfn.XLOOKUP(AU103,Depths,_xlfn.XLOOKUP($G103,Structures,StructureDamages),,-1)+(AU103-MAX(IF(Depths&lt;AU103,Depths)))*(_xlfn.XLOOKUP(AU103,Depths,_xlfn.XLOOKUP($G103,Structures,StructureDamages),,1)-_xlfn.XLOOKUP(AU103,Depths,_xlfn.XLOOKUP($G103,Structures,StructureDamages),,-1))/(MIN(IF(Depths&gt;AU103,Depths))-MAX(IF(Depths&lt;AU103,Depths))))</f>
        <v>#N/A</v>
      </c>
      <c r="BG258" s="87" t="e" cm="1">
        <f t="array" ref="BG258">IF(AV103="no inundation",0,_xlfn.XLOOKUP(AV103,Depths,_xlfn.XLOOKUP($G103,Structures,StructureDamages),,-1)+(AV103-MAX(IF(Depths&lt;AV103,Depths)))*(_xlfn.XLOOKUP(AV103,Depths,_xlfn.XLOOKUP($G103,Structures,StructureDamages),,1)-_xlfn.XLOOKUP(AV103,Depths,_xlfn.XLOOKUP($G103,Structures,StructureDamages),,-1))/(MIN(IF(Depths&gt;AV103,Depths))-MAX(IF(Depths&lt;AV103,Depths))))</f>
        <v>#N/A</v>
      </c>
      <c r="BH258" s="87" t="e" cm="1">
        <f t="array" ref="BH258">IF(AW103="no inundation",0,_xlfn.XLOOKUP(AW103,Depths,_xlfn.XLOOKUP($G103,Structures,StructureDamages),,-1)+(AW103-MAX(IF(Depths&lt;AW103,Depths)))*(_xlfn.XLOOKUP(AW103,Depths,_xlfn.XLOOKUP($G103,Structures,StructureDamages),,1)-_xlfn.XLOOKUP(AW103,Depths,_xlfn.XLOOKUP($G103,Structures,StructureDamages),,-1))/(MIN(IF(Depths&gt;AW103,Depths))-MAX(IF(Depths&lt;AW103,Depths))))</f>
        <v>#N/A</v>
      </c>
      <c r="BI258" s="87" t="e" cm="1">
        <f t="array" ref="BI258">IF(AX103="no inundation",0,_xlfn.XLOOKUP(AX103,Depths,_xlfn.XLOOKUP($G103,Structures,StructureDamages),,-1)+(AX103-MAX(IF(Depths&lt;AX103,Depths)))*(_xlfn.XLOOKUP(AX103,Depths,_xlfn.XLOOKUP($G103,Structures,StructureDamages),,1)-_xlfn.XLOOKUP(AX103,Depths,_xlfn.XLOOKUP($G103,Structures,StructureDamages),,-1))/(MIN(IF(Depths&gt;AX103,Depths))-MAX(IF(Depths&lt;AX103,Depths))))</f>
        <v>#N/A</v>
      </c>
      <c r="BJ258" s="87" t="e" cm="1">
        <f t="array" ref="BJ258">IF(AY103="no inundation",0,_xlfn.XLOOKUP(AY103,Depths,_xlfn.XLOOKUP($G103,Structures,StructureDamages),,-1)+(AY103-MAX(IF(Depths&lt;AY103,Depths)))*(_xlfn.XLOOKUP(AY103,Depths,_xlfn.XLOOKUP($G103,Structures,StructureDamages),,1)-_xlfn.XLOOKUP(AY103,Depths,_xlfn.XLOOKUP($G103,Structures,StructureDamages),,-1))/(MIN(IF(Depths&gt;AY103,Depths))-MAX(IF(Depths&lt;AY103,Depths))))</f>
        <v>#N/A</v>
      </c>
      <c r="BK258" s="87" t="e" cm="1">
        <f t="array" ref="BK258">IF(AZ103="no inundation",0,_xlfn.XLOOKUP(AZ103,Depths,_xlfn.XLOOKUP($G103,Structures,StructureDamages),,-1)+(AZ103-MAX(IF(Depths&lt;AZ103,Depths)))*(_xlfn.XLOOKUP(AZ103,Depths,_xlfn.XLOOKUP($G103,Structures,StructureDamages),,1)-_xlfn.XLOOKUP(AZ103,Depths,_xlfn.XLOOKUP($G103,Structures,StructureDamages),,-1))/(MIN(IF(Depths&gt;AZ103,Depths))-MAX(IF(Depths&lt;AZ103,Depths))))</f>
        <v>#N/A</v>
      </c>
      <c r="BL258" s="87" t="e" cm="1">
        <f t="array" ref="BL258">IF(BA103="no inundation",0,_xlfn.XLOOKUP(BA103,Depths,_xlfn.XLOOKUP($G103,Structures,StructureDamages),,-1)+(BA103-MAX(IF(Depths&lt;BA103,Depths)))*(_xlfn.XLOOKUP(BA103,Depths,_xlfn.XLOOKUP($G103,Structures,StructureDamages),,1)-_xlfn.XLOOKUP(BA103,Depths,_xlfn.XLOOKUP($G103,Structures,StructureDamages),,-1))/(MIN(IF(Depths&gt;BA103,Depths))-MAX(IF(Depths&lt;BA103,Depths))))</f>
        <v>#N/A</v>
      </c>
      <c r="BM258" s="87" t="e" cm="1">
        <f t="array" ref="BM258">IF(BB103="no inundation",0,_xlfn.XLOOKUP(BB103,Depths,_xlfn.XLOOKUP($G103,Structures,StructureDamages),,-1)+(BB103-MAX(IF(Depths&lt;BB103,Depths)))*(_xlfn.XLOOKUP(BB103,Depths,_xlfn.XLOOKUP($G103,Structures,StructureDamages),,1)-_xlfn.XLOOKUP(BB103,Depths,_xlfn.XLOOKUP($G103,Structures,StructureDamages),,-1))/(MIN(IF(Depths&gt;BB103,Depths))-MAX(IF(Depths&lt;BB103,Depths))))</f>
        <v>#N/A</v>
      </c>
      <c r="BN258" s="157" t="e" cm="1">
        <f t="array" ref="BN258">IF(BC103="no inundation",0,_xlfn.XLOOKUP(BC103,Depths,_xlfn.XLOOKUP($G103,Structures,StructureDamages),,-1)+(BC103-MAX(IF(Depths&lt;BC103,Depths)))*(_xlfn.XLOOKUP(BC103,Depths,_xlfn.XLOOKUP($G103,Structures,StructureDamages),,1)-_xlfn.XLOOKUP(BC103,Depths,_xlfn.XLOOKUP($G103,Structures,StructureDamages),,-1))/(MIN(IF(Depths&gt;BC103,Depths))-MAX(IF(Depths&lt;BC103,Depths))))</f>
        <v>#N/A</v>
      </c>
      <c r="BO258" s="167"/>
      <c r="BP258" s="166" t="e" cm="1">
        <f t="array" ref="BP258">IF(AT103="no inundation",0,_xlfn.XLOOKUP(AT103,Depths,_xlfn.XLOOKUP($G103,Structures,ContentDamages),,-1)+(AT103-MAX(IF(Depths&lt;AT103,Depths)))*(_xlfn.XLOOKUP(AT103,Depths,_xlfn.XLOOKUP($G103,Structures,ContentDamages),,1)-_xlfn.XLOOKUP(AT103,Depths,_xlfn.XLOOKUP($G103,Structures,ContentDamages),,-1))/(MIN(IF(Depths&gt;AT103,Depths))-MAX(IF(Depths&lt;AT103,Depths))))</f>
        <v>#N/A</v>
      </c>
      <c r="BQ258" s="87" t="e" cm="1">
        <f t="array" ref="BQ258">IF(AU103="no inundation",0,_xlfn.XLOOKUP(AU103,Depths,_xlfn.XLOOKUP($G103,Structures,ContentDamages),,-1)+(AU103-MAX(IF(Depths&lt;AU103,Depths)))*(_xlfn.XLOOKUP(AU103,Depths,_xlfn.XLOOKUP($G103,Structures,ContentDamages),,1)-_xlfn.XLOOKUP(AU103,Depths,_xlfn.XLOOKUP($G103,Structures,ContentDamages),,-1))/(MIN(IF(Depths&gt;AU103,Depths))-MAX(IF(Depths&lt;AU103,Depths))))</f>
        <v>#N/A</v>
      </c>
      <c r="BR258" s="87" t="e" cm="1">
        <f t="array" ref="BR258">IF(AV103="no inundation",0,_xlfn.XLOOKUP(AV103,Depths,_xlfn.XLOOKUP($G103,Structures,ContentDamages),,-1)+(AV103-MAX(IF(Depths&lt;AV103,Depths)))*(_xlfn.XLOOKUP(AV103,Depths,_xlfn.XLOOKUP($G103,Structures,ContentDamages),,1)-_xlfn.XLOOKUP(AV103,Depths,_xlfn.XLOOKUP($G103,Structures,ContentDamages),,-1))/(MIN(IF(Depths&gt;AV103,Depths))-MAX(IF(Depths&lt;AV103,Depths))))</f>
        <v>#N/A</v>
      </c>
      <c r="BS258" s="87" t="e" cm="1">
        <f t="array" ref="BS258">IF(AW103="no inundation",0,_xlfn.XLOOKUP(AW103,Depths,_xlfn.XLOOKUP($G103,Structures,ContentDamages),,-1)+(AW103-MAX(IF(Depths&lt;AW103,Depths)))*(_xlfn.XLOOKUP(AW103,Depths,_xlfn.XLOOKUP($G103,Structures,ContentDamages),,1)-_xlfn.XLOOKUP(AW103,Depths,_xlfn.XLOOKUP($G103,Structures,ContentDamages),,-1))/(MIN(IF(Depths&gt;AW103,Depths))-MAX(IF(Depths&lt;AW103,Depths))))</f>
        <v>#N/A</v>
      </c>
      <c r="BT258" s="87" t="e" cm="1">
        <f t="array" ref="BT258">IF(AX103="no inundation",0,_xlfn.XLOOKUP(AX103,Depths,_xlfn.XLOOKUP($G103,Structures,ContentDamages),,-1)+(AX103-MAX(IF(Depths&lt;AX103,Depths)))*(_xlfn.XLOOKUP(AX103,Depths,_xlfn.XLOOKUP($G103,Structures,ContentDamages),,1)-_xlfn.XLOOKUP(AX103,Depths,_xlfn.XLOOKUP($G103,Structures,ContentDamages),,-1))/(MIN(IF(Depths&gt;AX103,Depths))-MAX(IF(Depths&lt;AX103,Depths))))</f>
        <v>#N/A</v>
      </c>
      <c r="BU258" s="87" t="e" cm="1">
        <f t="array" ref="BU258">IF(AY103="no inundation",0,_xlfn.XLOOKUP(AY103,Depths,_xlfn.XLOOKUP($G103,Structures,ContentDamages),,-1)+(AY103-MAX(IF(Depths&lt;AY103,Depths)))*(_xlfn.XLOOKUP(AY103,Depths,_xlfn.XLOOKUP($G103,Structures,ContentDamages),,1)-_xlfn.XLOOKUP(AY103,Depths,_xlfn.XLOOKUP($G103,Structures,ContentDamages),,-1))/(MIN(IF(Depths&gt;AY103,Depths))-MAX(IF(Depths&lt;AY103,Depths))))</f>
        <v>#N/A</v>
      </c>
      <c r="BV258" s="87" t="e" cm="1">
        <f t="array" ref="BV258">IF(AZ103="no inundation",0,_xlfn.XLOOKUP(AZ103,Depths,_xlfn.XLOOKUP($G103,Structures,ContentDamages),,-1)+(AZ103-MAX(IF(Depths&lt;AZ103,Depths)))*(_xlfn.XLOOKUP(AZ103,Depths,_xlfn.XLOOKUP($G103,Structures,ContentDamages),,1)-_xlfn.XLOOKUP(AZ103,Depths,_xlfn.XLOOKUP($G103,Structures,ContentDamages),,-1))/(MIN(IF(Depths&gt;AZ103,Depths))-MAX(IF(Depths&lt;AZ103,Depths))))</f>
        <v>#N/A</v>
      </c>
      <c r="BW258" s="87" t="e" cm="1">
        <f t="array" ref="BW258">IF(BA103="no inundation",0,_xlfn.XLOOKUP(BA103,Depths,_xlfn.XLOOKUP($G103,Structures,ContentDamages),,-1)+(BA103-MAX(IF(Depths&lt;BA103,Depths)))*(_xlfn.XLOOKUP(BA103,Depths,_xlfn.XLOOKUP($G103,Structures,ContentDamages),,1)-_xlfn.XLOOKUP(BA103,Depths,_xlfn.XLOOKUP($G103,Structures,ContentDamages),,-1))/(MIN(IF(Depths&gt;BA103,Depths))-MAX(IF(Depths&lt;BA103,Depths))))</f>
        <v>#N/A</v>
      </c>
      <c r="BX258" s="87" t="e" cm="1">
        <f t="array" ref="BX258">IF(BB103="no inundation",0,_xlfn.XLOOKUP(BB103,Depths,_xlfn.XLOOKUP($G103,Structures,ContentDamages),,-1)+(BB103-MAX(IF(Depths&lt;BB103,Depths)))*(_xlfn.XLOOKUP(BB103,Depths,_xlfn.XLOOKUP($G103,Structures,ContentDamages),,1)-_xlfn.XLOOKUP(BB103,Depths,_xlfn.XLOOKUP($G103,Structures,ContentDamages),,-1))/(MIN(IF(Depths&gt;BB103,Depths))-MAX(IF(Depths&lt;BB103,Depths))))</f>
        <v>#N/A</v>
      </c>
      <c r="BY258" s="157" t="e" cm="1">
        <f t="array" ref="BY258">IF(BC103="no inundation",0,_xlfn.XLOOKUP(BC103,Depths,_xlfn.XLOOKUP($G103,Structures,ContentDamages),,-1)+(BC103-MAX(IF(Depths&lt;BC103,Depths)))*(_xlfn.XLOOKUP(BC103,Depths,_xlfn.XLOOKUP($G103,Structures,ContentDamages),,1)-_xlfn.XLOOKUP(BC103,Depths,_xlfn.XLOOKUP($G103,Structures,ContentDamages),,-1))/(MIN(IF(Depths&gt;BC103,Depths))-MAX(IF(Depths&lt;BC103,Depths))))</f>
        <v>#N/A</v>
      </c>
    </row>
    <row r="259" spans="21:77" x14ac:dyDescent="0.35">
      <c r="U259" s="2"/>
      <c r="W259" s="144"/>
      <c r="AI259" s="2"/>
      <c r="AJ259" s="2"/>
      <c r="AK259" s="2"/>
      <c r="AL259" s="2"/>
      <c r="AM259" s="2"/>
      <c r="AN259" s="2"/>
      <c r="AO259" s="2"/>
      <c r="AP259" s="2"/>
      <c r="AQ259" s="2"/>
      <c r="AR259" s="2"/>
      <c r="AS259" s="2"/>
      <c r="BC259" s="166" t="str">
        <f t="shared" si="197"/>
        <v>None</v>
      </c>
      <c r="BD259" s="157"/>
      <c r="BE259" s="166" t="e" cm="1">
        <f t="array" ref="BE259">IF(AT104="no inundation",0,_xlfn.XLOOKUP(AT104,Depths,_xlfn.XLOOKUP($G104,Structures,StructureDamages),,-1)+(AT104-MAX(IF(Depths&lt;AT104,Depths)))*(_xlfn.XLOOKUP(AT104,Depths,_xlfn.XLOOKUP($G104,Structures,StructureDamages),,1)-_xlfn.XLOOKUP(AT104,Depths,_xlfn.XLOOKUP($G104,Structures,StructureDamages),,-1))/(MIN(IF(Depths&gt;AT104,Depths))-MAX(IF(Depths&lt;AT104,Depths))))</f>
        <v>#N/A</v>
      </c>
      <c r="BF259" s="87" t="e" cm="1">
        <f t="array" ref="BF259">IF(AU104="no inundation",0,_xlfn.XLOOKUP(AU104,Depths,_xlfn.XLOOKUP($G104,Structures,StructureDamages),,-1)+(AU104-MAX(IF(Depths&lt;AU104,Depths)))*(_xlfn.XLOOKUP(AU104,Depths,_xlfn.XLOOKUP($G104,Structures,StructureDamages),,1)-_xlfn.XLOOKUP(AU104,Depths,_xlfn.XLOOKUP($G104,Structures,StructureDamages),,-1))/(MIN(IF(Depths&gt;AU104,Depths))-MAX(IF(Depths&lt;AU104,Depths))))</f>
        <v>#N/A</v>
      </c>
      <c r="BG259" s="87" t="e" cm="1">
        <f t="array" ref="BG259">IF(AV104="no inundation",0,_xlfn.XLOOKUP(AV104,Depths,_xlfn.XLOOKUP($G104,Structures,StructureDamages),,-1)+(AV104-MAX(IF(Depths&lt;AV104,Depths)))*(_xlfn.XLOOKUP(AV104,Depths,_xlfn.XLOOKUP($G104,Structures,StructureDamages),,1)-_xlfn.XLOOKUP(AV104,Depths,_xlfn.XLOOKUP($G104,Structures,StructureDamages),,-1))/(MIN(IF(Depths&gt;AV104,Depths))-MAX(IF(Depths&lt;AV104,Depths))))</f>
        <v>#N/A</v>
      </c>
      <c r="BH259" s="87" t="e" cm="1">
        <f t="array" ref="BH259">IF(AW104="no inundation",0,_xlfn.XLOOKUP(AW104,Depths,_xlfn.XLOOKUP($G104,Structures,StructureDamages),,-1)+(AW104-MAX(IF(Depths&lt;AW104,Depths)))*(_xlfn.XLOOKUP(AW104,Depths,_xlfn.XLOOKUP($G104,Structures,StructureDamages),,1)-_xlfn.XLOOKUP(AW104,Depths,_xlfn.XLOOKUP($G104,Structures,StructureDamages),,-1))/(MIN(IF(Depths&gt;AW104,Depths))-MAX(IF(Depths&lt;AW104,Depths))))</f>
        <v>#N/A</v>
      </c>
      <c r="BI259" s="87" t="e" cm="1">
        <f t="array" ref="BI259">IF(AX104="no inundation",0,_xlfn.XLOOKUP(AX104,Depths,_xlfn.XLOOKUP($G104,Structures,StructureDamages),,-1)+(AX104-MAX(IF(Depths&lt;AX104,Depths)))*(_xlfn.XLOOKUP(AX104,Depths,_xlfn.XLOOKUP($G104,Structures,StructureDamages),,1)-_xlfn.XLOOKUP(AX104,Depths,_xlfn.XLOOKUP($G104,Structures,StructureDamages),,-1))/(MIN(IF(Depths&gt;AX104,Depths))-MAX(IF(Depths&lt;AX104,Depths))))</f>
        <v>#N/A</v>
      </c>
      <c r="BJ259" s="87" t="e" cm="1">
        <f t="array" ref="BJ259">IF(AY104="no inundation",0,_xlfn.XLOOKUP(AY104,Depths,_xlfn.XLOOKUP($G104,Structures,StructureDamages),,-1)+(AY104-MAX(IF(Depths&lt;AY104,Depths)))*(_xlfn.XLOOKUP(AY104,Depths,_xlfn.XLOOKUP($G104,Structures,StructureDamages),,1)-_xlfn.XLOOKUP(AY104,Depths,_xlfn.XLOOKUP($G104,Structures,StructureDamages),,-1))/(MIN(IF(Depths&gt;AY104,Depths))-MAX(IF(Depths&lt;AY104,Depths))))</f>
        <v>#N/A</v>
      </c>
      <c r="BK259" s="87" t="e" cm="1">
        <f t="array" ref="BK259">IF(AZ104="no inundation",0,_xlfn.XLOOKUP(AZ104,Depths,_xlfn.XLOOKUP($G104,Structures,StructureDamages),,-1)+(AZ104-MAX(IF(Depths&lt;AZ104,Depths)))*(_xlfn.XLOOKUP(AZ104,Depths,_xlfn.XLOOKUP($G104,Structures,StructureDamages),,1)-_xlfn.XLOOKUP(AZ104,Depths,_xlfn.XLOOKUP($G104,Structures,StructureDamages),,-1))/(MIN(IF(Depths&gt;AZ104,Depths))-MAX(IF(Depths&lt;AZ104,Depths))))</f>
        <v>#N/A</v>
      </c>
      <c r="BL259" s="87" t="e" cm="1">
        <f t="array" ref="BL259">IF(BA104="no inundation",0,_xlfn.XLOOKUP(BA104,Depths,_xlfn.XLOOKUP($G104,Structures,StructureDamages),,-1)+(BA104-MAX(IF(Depths&lt;BA104,Depths)))*(_xlfn.XLOOKUP(BA104,Depths,_xlfn.XLOOKUP($G104,Structures,StructureDamages),,1)-_xlfn.XLOOKUP(BA104,Depths,_xlfn.XLOOKUP($G104,Structures,StructureDamages),,-1))/(MIN(IF(Depths&gt;BA104,Depths))-MAX(IF(Depths&lt;BA104,Depths))))</f>
        <v>#N/A</v>
      </c>
      <c r="BM259" s="87" t="e" cm="1">
        <f t="array" ref="BM259">IF(BB104="no inundation",0,_xlfn.XLOOKUP(BB104,Depths,_xlfn.XLOOKUP($G104,Structures,StructureDamages),,-1)+(BB104-MAX(IF(Depths&lt;BB104,Depths)))*(_xlfn.XLOOKUP(BB104,Depths,_xlfn.XLOOKUP($G104,Structures,StructureDamages),,1)-_xlfn.XLOOKUP(BB104,Depths,_xlfn.XLOOKUP($G104,Structures,StructureDamages),,-1))/(MIN(IF(Depths&gt;BB104,Depths))-MAX(IF(Depths&lt;BB104,Depths))))</f>
        <v>#N/A</v>
      </c>
      <c r="BN259" s="157" t="e" cm="1">
        <f t="array" ref="BN259">IF(BC104="no inundation",0,_xlfn.XLOOKUP(BC104,Depths,_xlfn.XLOOKUP($G104,Structures,StructureDamages),,-1)+(BC104-MAX(IF(Depths&lt;BC104,Depths)))*(_xlfn.XLOOKUP(BC104,Depths,_xlfn.XLOOKUP($G104,Structures,StructureDamages),,1)-_xlfn.XLOOKUP(BC104,Depths,_xlfn.XLOOKUP($G104,Structures,StructureDamages),,-1))/(MIN(IF(Depths&gt;BC104,Depths))-MAX(IF(Depths&lt;BC104,Depths))))</f>
        <v>#N/A</v>
      </c>
      <c r="BO259" s="167"/>
      <c r="BP259" s="166" t="e" cm="1">
        <f t="array" ref="BP259">IF(AT104="no inundation",0,_xlfn.XLOOKUP(AT104,Depths,_xlfn.XLOOKUP($G104,Structures,ContentDamages),,-1)+(AT104-MAX(IF(Depths&lt;AT104,Depths)))*(_xlfn.XLOOKUP(AT104,Depths,_xlfn.XLOOKUP($G104,Structures,ContentDamages),,1)-_xlfn.XLOOKUP(AT104,Depths,_xlfn.XLOOKUP($G104,Structures,ContentDamages),,-1))/(MIN(IF(Depths&gt;AT104,Depths))-MAX(IF(Depths&lt;AT104,Depths))))</f>
        <v>#N/A</v>
      </c>
      <c r="BQ259" s="87" t="e" cm="1">
        <f t="array" ref="BQ259">IF(AU104="no inundation",0,_xlfn.XLOOKUP(AU104,Depths,_xlfn.XLOOKUP($G104,Structures,ContentDamages),,-1)+(AU104-MAX(IF(Depths&lt;AU104,Depths)))*(_xlfn.XLOOKUP(AU104,Depths,_xlfn.XLOOKUP($G104,Structures,ContentDamages),,1)-_xlfn.XLOOKUP(AU104,Depths,_xlfn.XLOOKUP($G104,Structures,ContentDamages),,-1))/(MIN(IF(Depths&gt;AU104,Depths))-MAX(IF(Depths&lt;AU104,Depths))))</f>
        <v>#N/A</v>
      </c>
      <c r="BR259" s="87" t="e" cm="1">
        <f t="array" ref="BR259">IF(AV104="no inundation",0,_xlfn.XLOOKUP(AV104,Depths,_xlfn.XLOOKUP($G104,Structures,ContentDamages),,-1)+(AV104-MAX(IF(Depths&lt;AV104,Depths)))*(_xlfn.XLOOKUP(AV104,Depths,_xlfn.XLOOKUP($G104,Structures,ContentDamages),,1)-_xlfn.XLOOKUP(AV104,Depths,_xlfn.XLOOKUP($G104,Structures,ContentDamages),,-1))/(MIN(IF(Depths&gt;AV104,Depths))-MAX(IF(Depths&lt;AV104,Depths))))</f>
        <v>#N/A</v>
      </c>
      <c r="BS259" s="87" t="e" cm="1">
        <f t="array" ref="BS259">IF(AW104="no inundation",0,_xlfn.XLOOKUP(AW104,Depths,_xlfn.XLOOKUP($G104,Structures,ContentDamages),,-1)+(AW104-MAX(IF(Depths&lt;AW104,Depths)))*(_xlfn.XLOOKUP(AW104,Depths,_xlfn.XLOOKUP($G104,Structures,ContentDamages),,1)-_xlfn.XLOOKUP(AW104,Depths,_xlfn.XLOOKUP($G104,Structures,ContentDamages),,-1))/(MIN(IF(Depths&gt;AW104,Depths))-MAX(IF(Depths&lt;AW104,Depths))))</f>
        <v>#N/A</v>
      </c>
      <c r="BT259" s="87" t="e" cm="1">
        <f t="array" ref="BT259">IF(AX104="no inundation",0,_xlfn.XLOOKUP(AX104,Depths,_xlfn.XLOOKUP($G104,Structures,ContentDamages),,-1)+(AX104-MAX(IF(Depths&lt;AX104,Depths)))*(_xlfn.XLOOKUP(AX104,Depths,_xlfn.XLOOKUP($G104,Structures,ContentDamages),,1)-_xlfn.XLOOKUP(AX104,Depths,_xlfn.XLOOKUP($G104,Structures,ContentDamages),,-1))/(MIN(IF(Depths&gt;AX104,Depths))-MAX(IF(Depths&lt;AX104,Depths))))</f>
        <v>#N/A</v>
      </c>
      <c r="BU259" s="87" t="e" cm="1">
        <f t="array" ref="BU259">IF(AY104="no inundation",0,_xlfn.XLOOKUP(AY104,Depths,_xlfn.XLOOKUP($G104,Structures,ContentDamages),,-1)+(AY104-MAX(IF(Depths&lt;AY104,Depths)))*(_xlfn.XLOOKUP(AY104,Depths,_xlfn.XLOOKUP($G104,Structures,ContentDamages),,1)-_xlfn.XLOOKUP(AY104,Depths,_xlfn.XLOOKUP($G104,Structures,ContentDamages),,-1))/(MIN(IF(Depths&gt;AY104,Depths))-MAX(IF(Depths&lt;AY104,Depths))))</f>
        <v>#N/A</v>
      </c>
      <c r="BV259" s="87" t="e" cm="1">
        <f t="array" ref="BV259">IF(AZ104="no inundation",0,_xlfn.XLOOKUP(AZ104,Depths,_xlfn.XLOOKUP($G104,Structures,ContentDamages),,-1)+(AZ104-MAX(IF(Depths&lt;AZ104,Depths)))*(_xlfn.XLOOKUP(AZ104,Depths,_xlfn.XLOOKUP($G104,Structures,ContentDamages),,1)-_xlfn.XLOOKUP(AZ104,Depths,_xlfn.XLOOKUP($G104,Structures,ContentDamages),,-1))/(MIN(IF(Depths&gt;AZ104,Depths))-MAX(IF(Depths&lt;AZ104,Depths))))</f>
        <v>#N/A</v>
      </c>
      <c r="BW259" s="87" t="e" cm="1">
        <f t="array" ref="BW259">IF(BA104="no inundation",0,_xlfn.XLOOKUP(BA104,Depths,_xlfn.XLOOKUP($G104,Structures,ContentDamages),,-1)+(BA104-MAX(IF(Depths&lt;BA104,Depths)))*(_xlfn.XLOOKUP(BA104,Depths,_xlfn.XLOOKUP($G104,Structures,ContentDamages),,1)-_xlfn.XLOOKUP(BA104,Depths,_xlfn.XLOOKUP($G104,Structures,ContentDamages),,-1))/(MIN(IF(Depths&gt;BA104,Depths))-MAX(IF(Depths&lt;BA104,Depths))))</f>
        <v>#N/A</v>
      </c>
      <c r="BX259" s="87" t="e" cm="1">
        <f t="array" ref="BX259">IF(BB104="no inundation",0,_xlfn.XLOOKUP(BB104,Depths,_xlfn.XLOOKUP($G104,Structures,ContentDamages),,-1)+(BB104-MAX(IF(Depths&lt;BB104,Depths)))*(_xlfn.XLOOKUP(BB104,Depths,_xlfn.XLOOKUP($G104,Structures,ContentDamages),,1)-_xlfn.XLOOKUP(BB104,Depths,_xlfn.XLOOKUP($G104,Structures,ContentDamages),,-1))/(MIN(IF(Depths&gt;BB104,Depths))-MAX(IF(Depths&lt;BB104,Depths))))</f>
        <v>#N/A</v>
      </c>
      <c r="BY259" s="157" t="e" cm="1">
        <f t="array" ref="BY259">IF(BC104="no inundation",0,_xlfn.XLOOKUP(BC104,Depths,_xlfn.XLOOKUP($G104,Structures,ContentDamages),,-1)+(BC104-MAX(IF(Depths&lt;BC104,Depths)))*(_xlfn.XLOOKUP(BC104,Depths,_xlfn.XLOOKUP($G104,Structures,ContentDamages),,1)-_xlfn.XLOOKUP(BC104,Depths,_xlfn.XLOOKUP($G104,Structures,ContentDamages),,-1))/(MIN(IF(Depths&gt;BC104,Depths))-MAX(IF(Depths&lt;BC104,Depths))))</f>
        <v>#N/A</v>
      </c>
    </row>
    <row r="260" spans="21:77" x14ac:dyDescent="0.35">
      <c r="U260" s="2"/>
      <c r="W260" s="144"/>
      <c r="AI260" s="2"/>
      <c r="AJ260" s="2"/>
      <c r="AK260" s="2"/>
      <c r="AL260" s="2"/>
      <c r="AM260" s="2"/>
      <c r="AN260" s="2"/>
      <c r="AO260" s="2"/>
      <c r="AP260" s="2"/>
      <c r="AQ260" s="2"/>
      <c r="AR260" s="2"/>
      <c r="AS260" s="2"/>
      <c r="BC260" s="166" t="str">
        <f t="shared" ref="BC260:BC291" si="198">G105</f>
        <v>None</v>
      </c>
      <c r="BD260" s="157"/>
      <c r="BE260" s="166" t="e" cm="1">
        <f t="array" ref="BE260">IF(AT105="no inundation",0,_xlfn.XLOOKUP(AT105,Depths,_xlfn.XLOOKUP($G105,Structures,StructureDamages),,-1)+(AT105-MAX(IF(Depths&lt;AT105,Depths)))*(_xlfn.XLOOKUP(AT105,Depths,_xlfn.XLOOKUP($G105,Structures,StructureDamages),,1)-_xlfn.XLOOKUP(AT105,Depths,_xlfn.XLOOKUP($G105,Structures,StructureDamages),,-1))/(MIN(IF(Depths&gt;AT105,Depths))-MAX(IF(Depths&lt;AT105,Depths))))</f>
        <v>#N/A</v>
      </c>
      <c r="BF260" s="87" t="e" cm="1">
        <f t="array" ref="BF260">IF(AU105="no inundation",0,_xlfn.XLOOKUP(AU105,Depths,_xlfn.XLOOKUP($G105,Structures,StructureDamages),,-1)+(AU105-MAX(IF(Depths&lt;AU105,Depths)))*(_xlfn.XLOOKUP(AU105,Depths,_xlfn.XLOOKUP($G105,Structures,StructureDamages),,1)-_xlfn.XLOOKUP(AU105,Depths,_xlfn.XLOOKUP($G105,Structures,StructureDamages),,-1))/(MIN(IF(Depths&gt;AU105,Depths))-MAX(IF(Depths&lt;AU105,Depths))))</f>
        <v>#N/A</v>
      </c>
      <c r="BG260" s="87" t="e" cm="1">
        <f t="array" ref="BG260">IF(AV105="no inundation",0,_xlfn.XLOOKUP(AV105,Depths,_xlfn.XLOOKUP($G105,Structures,StructureDamages),,-1)+(AV105-MAX(IF(Depths&lt;AV105,Depths)))*(_xlfn.XLOOKUP(AV105,Depths,_xlfn.XLOOKUP($G105,Structures,StructureDamages),,1)-_xlfn.XLOOKUP(AV105,Depths,_xlfn.XLOOKUP($G105,Structures,StructureDamages),,-1))/(MIN(IF(Depths&gt;AV105,Depths))-MAX(IF(Depths&lt;AV105,Depths))))</f>
        <v>#N/A</v>
      </c>
      <c r="BH260" s="87" t="e" cm="1">
        <f t="array" ref="BH260">IF(AW105="no inundation",0,_xlfn.XLOOKUP(AW105,Depths,_xlfn.XLOOKUP($G105,Structures,StructureDamages),,-1)+(AW105-MAX(IF(Depths&lt;AW105,Depths)))*(_xlfn.XLOOKUP(AW105,Depths,_xlfn.XLOOKUP($G105,Structures,StructureDamages),,1)-_xlfn.XLOOKUP(AW105,Depths,_xlfn.XLOOKUP($G105,Structures,StructureDamages),,-1))/(MIN(IF(Depths&gt;AW105,Depths))-MAX(IF(Depths&lt;AW105,Depths))))</f>
        <v>#N/A</v>
      </c>
      <c r="BI260" s="87" t="e" cm="1">
        <f t="array" ref="BI260">IF(AX105="no inundation",0,_xlfn.XLOOKUP(AX105,Depths,_xlfn.XLOOKUP($G105,Structures,StructureDamages),,-1)+(AX105-MAX(IF(Depths&lt;AX105,Depths)))*(_xlfn.XLOOKUP(AX105,Depths,_xlfn.XLOOKUP($G105,Structures,StructureDamages),,1)-_xlfn.XLOOKUP(AX105,Depths,_xlfn.XLOOKUP($G105,Structures,StructureDamages),,-1))/(MIN(IF(Depths&gt;AX105,Depths))-MAX(IF(Depths&lt;AX105,Depths))))</f>
        <v>#N/A</v>
      </c>
      <c r="BJ260" s="87" t="e" cm="1">
        <f t="array" ref="BJ260">IF(AY105="no inundation",0,_xlfn.XLOOKUP(AY105,Depths,_xlfn.XLOOKUP($G105,Structures,StructureDamages),,-1)+(AY105-MAX(IF(Depths&lt;AY105,Depths)))*(_xlfn.XLOOKUP(AY105,Depths,_xlfn.XLOOKUP($G105,Structures,StructureDamages),,1)-_xlfn.XLOOKUP(AY105,Depths,_xlfn.XLOOKUP($G105,Structures,StructureDamages),,-1))/(MIN(IF(Depths&gt;AY105,Depths))-MAX(IF(Depths&lt;AY105,Depths))))</f>
        <v>#N/A</v>
      </c>
      <c r="BK260" s="87" t="e" cm="1">
        <f t="array" ref="BK260">IF(AZ105="no inundation",0,_xlfn.XLOOKUP(AZ105,Depths,_xlfn.XLOOKUP($G105,Structures,StructureDamages),,-1)+(AZ105-MAX(IF(Depths&lt;AZ105,Depths)))*(_xlfn.XLOOKUP(AZ105,Depths,_xlfn.XLOOKUP($G105,Structures,StructureDamages),,1)-_xlfn.XLOOKUP(AZ105,Depths,_xlfn.XLOOKUP($G105,Structures,StructureDamages),,-1))/(MIN(IF(Depths&gt;AZ105,Depths))-MAX(IF(Depths&lt;AZ105,Depths))))</f>
        <v>#N/A</v>
      </c>
      <c r="BL260" s="87" t="e" cm="1">
        <f t="array" ref="BL260">IF(BA105="no inundation",0,_xlfn.XLOOKUP(BA105,Depths,_xlfn.XLOOKUP($G105,Structures,StructureDamages),,-1)+(BA105-MAX(IF(Depths&lt;BA105,Depths)))*(_xlfn.XLOOKUP(BA105,Depths,_xlfn.XLOOKUP($G105,Structures,StructureDamages),,1)-_xlfn.XLOOKUP(BA105,Depths,_xlfn.XLOOKUP($G105,Structures,StructureDamages),,-1))/(MIN(IF(Depths&gt;BA105,Depths))-MAX(IF(Depths&lt;BA105,Depths))))</f>
        <v>#N/A</v>
      </c>
      <c r="BM260" s="87" t="e" cm="1">
        <f t="array" ref="BM260">IF(BB105="no inundation",0,_xlfn.XLOOKUP(BB105,Depths,_xlfn.XLOOKUP($G105,Structures,StructureDamages),,-1)+(BB105-MAX(IF(Depths&lt;BB105,Depths)))*(_xlfn.XLOOKUP(BB105,Depths,_xlfn.XLOOKUP($G105,Structures,StructureDamages),,1)-_xlfn.XLOOKUP(BB105,Depths,_xlfn.XLOOKUP($G105,Structures,StructureDamages),,-1))/(MIN(IF(Depths&gt;BB105,Depths))-MAX(IF(Depths&lt;BB105,Depths))))</f>
        <v>#N/A</v>
      </c>
      <c r="BN260" s="157" t="e" cm="1">
        <f t="array" ref="BN260">IF(BC105="no inundation",0,_xlfn.XLOOKUP(BC105,Depths,_xlfn.XLOOKUP($G105,Structures,StructureDamages),,-1)+(BC105-MAX(IF(Depths&lt;BC105,Depths)))*(_xlfn.XLOOKUP(BC105,Depths,_xlfn.XLOOKUP($G105,Structures,StructureDamages),,1)-_xlfn.XLOOKUP(BC105,Depths,_xlfn.XLOOKUP($G105,Structures,StructureDamages),,-1))/(MIN(IF(Depths&gt;BC105,Depths))-MAX(IF(Depths&lt;BC105,Depths))))</f>
        <v>#N/A</v>
      </c>
      <c r="BO260" s="167"/>
      <c r="BP260" s="166" t="e" cm="1">
        <f t="array" ref="BP260">IF(AT105="no inundation",0,_xlfn.XLOOKUP(AT105,Depths,_xlfn.XLOOKUP($G105,Structures,ContentDamages),,-1)+(AT105-MAX(IF(Depths&lt;AT105,Depths)))*(_xlfn.XLOOKUP(AT105,Depths,_xlfn.XLOOKUP($G105,Structures,ContentDamages),,1)-_xlfn.XLOOKUP(AT105,Depths,_xlfn.XLOOKUP($G105,Structures,ContentDamages),,-1))/(MIN(IF(Depths&gt;AT105,Depths))-MAX(IF(Depths&lt;AT105,Depths))))</f>
        <v>#N/A</v>
      </c>
      <c r="BQ260" s="87" t="e" cm="1">
        <f t="array" ref="BQ260">IF(AU105="no inundation",0,_xlfn.XLOOKUP(AU105,Depths,_xlfn.XLOOKUP($G105,Structures,ContentDamages),,-1)+(AU105-MAX(IF(Depths&lt;AU105,Depths)))*(_xlfn.XLOOKUP(AU105,Depths,_xlfn.XLOOKUP($G105,Structures,ContentDamages),,1)-_xlfn.XLOOKUP(AU105,Depths,_xlfn.XLOOKUP($G105,Structures,ContentDamages),,-1))/(MIN(IF(Depths&gt;AU105,Depths))-MAX(IF(Depths&lt;AU105,Depths))))</f>
        <v>#N/A</v>
      </c>
      <c r="BR260" s="87" t="e" cm="1">
        <f t="array" ref="BR260">IF(AV105="no inundation",0,_xlfn.XLOOKUP(AV105,Depths,_xlfn.XLOOKUP($G105,Structures,ContentDamages),,-1)+(AV105-MAX(IF(Depths&lt;AV105,Depths)))*(_xlfn.XLOOKUP(AV105,Depths,_xlfn.XLOOKUP($G105,Structures,ContentDamages),,1)-_xlfn.XLOOKUP(AV105,Depths,_xlfn.XLOOKUP($G105,Structures,ContentDamages),,-1))/(MIN(IF(Depths&gt;AV105,Depths))-MAX(IF(Depths&lt;AV105,Depths))))</f>
        <v>#N/A</v>
      </c>
      <c r="BS260" s="87" t="e" cm="1">
        <f t="array" ref="BS260">IF(AW105="no inundation",0,_xlfn.XLOOKUP(AW105,Depths,_xlfn.XLOOKUP($G105,Structures,ContentDamages),,-1)+(AW105-MAX(IF(Depths&lt;AW105,Depths)))*(_xlfn.XLOOKUP(AW105,Depths,_xlfn.XLOOKUP($G105,Structures,ContentDamages),,1)-_xlfn.XLOOKUP(AW105,Depths,_xlfn.XLOOKUP($G105,Structures,ContentDamages),,-1))/(MIN(IF(Depths&gt;AW105,Depths))-MAX(IF(Depths&lt;AW105,Depths))))</f>
        <v>#N/A</v>
      </c>
      <c r="BT260" s="87" t="e" cm="1">
        <f t="array" ref="BT260">IF(AX105="no inundation",0,_xlfn.XLOOKUP(AX105,Depths,_xlfn.XLOOKUP($G105,Structures,ContentDamages),,-1)+(AX105-MAX(IF(Depths&lt;AX105,Depths)))*(_xlfn.XLOOKUP(AX105,Depths,_xlfn.XLOOKUP($G105,Structures,ContentDamages),,1)-_xlfn.XLOOKUP(AX105,Depths,_xlfn.XLOOKUP($G105,Structures,ContentDamages),,-1))/(MIN(IF(Depths&gt;AX105,Depths))-MAX(IF(Depths&lt;AX105,Depths))))</f>
        <v>#N/A</v>
      </c>
      <c r="BU260" s="87" t="e" cm="1">
        <f t="array" ref="BU260">IF(AY105="no inundation",0,_xlfn.XLOOKUP(AY105,Depths,_xlfn.XLOOKUP($G105,Structures,ContentDamages),,-1)+(AY105-MAX(IF(Depths&lt;AY105,Depths)))*(_xlfn.XLOOKUP(AY105,Depths,_xlfn.XLOOKUP($G105,Structures,ContentDamages),,1)-_xlfn.XLOOKUP(AY105,Depths,_xlfn.XLOOKUP($G105,Structures,ContentDamages),,-1))/(MIN(IF(Depths&gt;AY105,Depths))-MAX(IF(Depths&lt;AY105,Depths))))</f>
        <v>#N/A</v>
      </c>
      <c r="BV260" s="87" t="e" cm="1">
        <f t="array" ref="BV260">IF(AZ105="no inundation",0,_xlfn.XLOOKUP(AZ105,Depths,_xlfn.XLOOKUP($G105,Structures,ContentDamages),,-1)+(AZ105-MAX(IF(Depths&lt;AZ105,Depths)))*(_xlfn.XLOOKUP(AZ105,Depths,_xlfn.XLOOKUP($G105,Structures,ContentDamages),,1)-_xlfn.XLOOKUP(AZ105,Depths,_xlfn.XLOOKUP($G105,Structures,ContentDamages),,-1))/(MIN(IF(Depths&gt;AZ105,Depths))-MAX(IF(Depths&lt;AZ105,Depths))))</f>
        <v>#N/A</v>
      </c>
      <c r="BW260" s="87" t="e" cm="1">
        <f t="array" ref="BW260">IF(BA105="no inundation",0,_xlfn.XLOOKUP(BA105,Depths,_xlfn.XLOOKUP($G105,Structures,ContentDamages),,-1)+(BA105-MAX(IF(Depths&lt;BA105,Depths)))*(_xlfn.XLOOKUP(BA105,Depths,_xlfn.XLOOKUP($G105,Structures,ContentDamages),,1)-_xlfn.XLOOKUP(BA105,Depths,_xlfn.XLOOKUP($G105,Structures,ContentDamages),,-1))/(MIN(IF(Depths&gt;BA105,Depths))-MAX(IF(Depths&lt;BA105,Depths))))</f>
        <v>#N/A</v>
      </c>
      <c r="BX260" s="87" t="e" cm="1">
        <f t="array" ref="BX260">IF(BB105="no inundation",0,_xlfn.XLOOKUP(BB105,Depths,_xlfn.XLOOKUP($G105,Structures,ContentDamages),,-1)+(BB105-MAX(IF(Depths&lt;BB105,Depths)))*(_xlfn.XLOOKUP(BB105,Depths,_xlfn.XLOOKUP($G105,Structures,ContentDamages),,1)-_xlfn.XLOOKUP(BB105,Depths,_xlfn.XLOOKUP($G105,Structures,ContentDamages),,-1))/(MIN(IF(Depths&gt;BB105,Depths))-MAX(IF(Depths&lt;BB105,Depths))))</f>
        <v>#N/A</v>
      </c>
      <c r="BY260" s="157" t="e" cm="1">
        <f t="array" ref="BY260">IF(BC105="no inundation",0,_xlfn.XLOOKUP(BC105,Depths,_xlfn.XLOOKUP($G105,Structures,ContentDamages),,-1)+(BC105-MAX(IF(Depths&lt;BC105,Depths)))*(_xlfn.XLOOKUP(BC105,Depths,_xlfn.XLOOKUP($G105,Structures,ContentDamages),,1)-_xlfn.XLOOKUP(BC105,Depths,_xlfn.XLOOKUP($G105,Structures,ContentDamages),,-1))/(MIN(IF(Depths&gt;BC105,Depths))-MAX(IF(Depths&lt;BC105,Depths))))</f>
        <v>#N/A</v>
      </c>
    </row>
    <row r="261" spans="21:77" x14ac:dyDescent="0.35">
      <c r="U261" s="2"/>
      <c r="W261" s="144"/>
      <c r="AI261" s="2"/>
      <c r="AJ261" s="2"/>
      <c r="AK261" s="2"/>
      <c r="AL261" s="2"/>
      <c r="AM261" s="2"/>
      <c r="AN261" s="2"/>
      <c r="AO261" s="2"/>
      <c r="AP261" s="2"/>
      <c r="AQ261" s="2"/>
      <c r="AR261" s="2"/>
      <c r="AS261" s="2"/>
      <c r="BC261" s="166" t="str">
        <f t="shared" si="198"/>
        <v>None</v>
      </c>
      <c r="BD261" s="157"/>
      <c r="BE261" s="166" t="e" cm="1">
        <f t="array" ref="BE261">IF(AT106="no inundation",0,_xlfn.XLOOKUP(AT106,Depths,_xlfn.XLOOKUP($G106,Structures,StructureDamages),,-1)+(AT106-MAX(IF(Depths&lt;AT106,Depths)))*(_xlfn.XLOOKUP(AT106,Depths,_xlfn.XLOOKUP($G106,Structures,StructureDamages),,1)-_xlfn.XLOOKUP(AT106,Depths,_xlfn.XLOOKUP($G106,Structures,StructureDamages),,-1))/(MIN(IF(Depths&gt;AT106,Depths))-MAX(IF(Depths&lt;AT106,Depths))))</f>
        <v>#N/A</v>
      </c>
      <c r="BF261" s="87" t="e" cm="1">
        <f t="array" ref="BF261">IF(AU106="no inundation",0,_xlfn.XLOOKUP(AU106,Depths,_xlfn.XLOOKUP($G106,Structures,StructureDamages),,-1)+(AU106-MAX(IF(Depths&lt;AU106,Depths)))*(_xlfn.XLOOKUP(AU106,Depths,_xlfn.XLOOKUP($G106,Structures,StructureDamages),,1)-_xlfn.XLOOKUP(AU106,Depths,_xlfn.XLOOKUP($G106,Structures,StructureDamages),,-1))/(MIN(IF(Depths&gt;AU106,Depths))-MAX(IF(Depths&lt;AU106,Depths))))</f>
        <v>#N/A</v>
      </c>
      <c r="BG261" s="87" t="e" cm="1">
        <f t="array" ref="BG261">IF(AV106="no inundation",0,_xlfn.XLOOKUP(AV106,Depths,_xlfn.XLOOKUP($G106,Structures,StructureDamages),,-1)+(AV106-MAX(IF(Depths&lt;AV106,Depths)))*(_xlfn.XLOOKUP(AV106,Depths,_xlfn.XLOOKUP($G106,Structures,StructureDamages),,1)-_xlfn.XLOOKUP(AV106,Depths,_xlfn.XLOOKUP($G106,Structures,StructureDamages),,-1))/(MIN(IF(Depths&gt;AV106,Depths))-MAX(IF(Depths&lt;AV106,Depths))))</f>
        <v>#N/A</v>
      </c>
      <c r="BH261" s="87" t="e" cm="1">
        <f t="array" ref="BH261">IF(AW106="no inundation",0,_xlfn.XLOOKUP(AW106,Depths,_xlfn.XLOOKUP($G106,Structures,StructureDamages),,-1)+(AW106-MAX(IF(Depths&lt;AW106,Depths)))*(_xlfn.XLOOKUP(AW106,Depths,_xlfn.XLOOKUP($G106,Structures,StructureDamages),,1)-_xlfn.XLOOKUP(AW106,Depths,_xlfn.XLOOKUP($G106,Structures,StructureDamages),,-1))/(MIN(IF(Depths&gt;AW106,Depths))-MAX(IF(Depths&lt;AW106,Depths))))</f>
        <v>#N/A</v>
      </c>
      <c r="BI261" s="87" t="e" cm="1">
        <f t="array" ref="BI261">IF(AX106="no inundation",0,_xlfn.XLOOKUP(AX106,Depths,_xlfn.XLOOKUP($G106,Structures,StructureDamages),,-1)+(AX106-MAX(IF(Depths&lt;AX106,Depths)))*(_xlfn.XLOOKUP(AX106,Depths,_xlfn.XLOOKUP($G106,Structures,StructureDamages),,1)-_xlfn.XLOOKUP(AX106,Depths,_xlfn.XLOOKUP($G106,Structures,StructureDamages),,-1))/(MIN(IF(Depths&gt;AX106,Depths))-MAX(IF(Depths&lt;AX106,Depths))))</f>
        <v>#N/A</v>
      </c>
      <c r="BJ261" s="87" t="e" cm="1">
        <f t="array" ref="BJ261">IF(AY106="no inundation",0,_xlfn.XLOOKUP(AY106,Depths,_xlfn.XLOOKUP($G106,Structures,StructureDamages),,-1)+(AY106-MAX(IF(Depths&lt;AY106,Depths)))*(_xlfn.XLOOKUP(AY106,Depths,_xlfn.XLOOKUP($G106,Structures,StructureDamages),,1)-_xlfn.XLOOKUP(AY106,Depths,_xlfn.XLOOKUP($G106,Structures,StructureDamages),,-1))/(MIN(IF(Depths&gt;AY106,Depths))-MAX(IF(Depths&lt;AY106,Depths))))</f>
        <v>#N/A</v>
      </c>
      <c r="BK261" s="87" t="e" cm="1">
        <f t="array" ref="BK261">IF(AZ106="no inundation",0,_xlfn.XLOOKUP(AZ106,Depths,_xlfn.XLOOKUP($G106,Structures,StructureDamages),,-1)+(AZ106-MAX(IF(Depths&lt;AZ106,Depths)))*(_xlfn.XLOOKUP(AZ106,Depths,_xlfn.XLOOKUP($G106,Structures,StructureDamages),,1)-_xlfn.XLOOKUP(AZ106,Depths,_xlfn.XLOOKUP($G106,Structures,StructureDamages),,-1))/(MIN(IF(Depths&gt;AZ106,Depths))-MAX(IF(Depths&lt;AZ106,Depths))))</f>
        <v>#N/A</v>
      </c>
      <c r="BL261" s="87" t="e" cm="1">
        <f t="array" ref="BL261">IF(BA106="no inundation",0,_xlfn.XLOOKUP(BA106,Depths,_xlfn.XLOOKUP($G106,Structures,StructureDamages),,-1)+(BA106-MAX(IF(Depths&lt;BA106,Depths)))*(_xlfn.XLOOKUP(BA106,Depths,_xlfn.XLOOKUP($G106,Structures,StructureDamages),,1)-_xlfn.XLOOKUP(BA106,Depths,_xlfn.XLOOKUP($G106,Structures,StructureDamages),,-1))/(MIN(IF(Depths&gt;BA106,Depths))-MAX(IF(Depths&lt;BA106,Depths))))</f>
        <v>#N/A</v>
      </c>
      <c r="BM261" s="87" t="e" cm="1">
        <f t="array" ref="BM261">IF(BB106="no inundation",0,_xlfn.XLOOKUP(BB106,Depths,_xlfn.XLOOKUP($G106,Structures,StructureDamages),,-1)+(BB106-MAX(IF(Depths&lt;BB106,Depths)))*(_xlfn.XLOOKUP(BB106,Depths,_xlfn.XLOOKUP($G106,Structures,StructureDamages),,1)-_xlfn.XLOOKUP(BB106,Depths,_xlfn.XLOOKUP($G106,Structures,StructureDamages),,-1))/(MIN(IF(Depths&gt;BB106,Depths))-MAX(IF(Depths&lt;BB106,Depths))))</f>
        <v>#N/A</v>
      </c>
      <c r="BN261" s="157" t="e" cm="1">
        <f t="array" ref="BN261">IF(BC106="no inundation",0,_xlfn.XLOOKUP(BC106,Depths,_xlfn.XLOOKUP($G106,Structures,StructureDamages),,-1)+(BC106-MAX(IF(Depths&lt;BC106,Depths)))*(_xlfn.XLOOKUP(BC106,Depths,_xlfn.XLOOKUP($G106,Structures,StructureDamages),,1)-_xlfn.XLOOKUP(BC106,Depths,_xlfn.XLOOKUP($G106,Structures,StructureDamages),,-1))/(MIN(IF(Depths&gt;BC106,Depths))-MAX(IF(Depths&lt;BC106,Depths))))</f>
        <v>#N/A</v>
      </c>
      <c r="BO261" s="167"/>
      <c r="BP261" s="166" t="e" cm="1">
        <f t="array" ref="BP261">IF(AT106="no inundation",0,_xlfn.XLOOKUP(AT106,Depths,_xlfn.XLOOKUP($G106,Structures,ContentDamages),,-1)+(AT106-MAX(IF(Depths&lt;AT106,Depths)))*(_xlfn.XLOOKUP(AT106,Depths,_xlfn.XLOOKUP($G106,Structures,ContentDamages),,1)-_xlfn.XLOOKUP(AT106,Depths,_xlfn.XLOOKUP($G106,Structures,ContentDamages),,-1))/(MIN(IF(Depths&gt;AT106,Depths))-MAX(IF(Depths&lt;AT106,Depths))))</f>
        <v>#N/A</v>
      </c>
      <c r="BQ261" s="87" t="e" cm="1">
        <f t="array" ref="BQ261">IF(AU106="no inundation",0,_xlfn.XLOOKUP(AU106,Depths,_xlfn.XLOOKUP($G106,Structures,ContentDamages),,-1)+(AU106-MAX(IF(Depths&lt;AU106,Depths)))*(_xlfn.XLOOKUP(AU106,Depths,_xlfn.XLOOKUP($G106,Structures,ContentDamages),,1)-_xlfn.XLOOKUP(AU106,Depths,_xlfn.XLOOKUP($G106,Structures,ContentDamages),,-1))/(MIN(IF(Depths&gt;AU106,Depths))-MAX(IF(Depths&lt;AU106,Depths))))</f>
        <v>#N/A</v>
      </c>
      <c r="BR261" s="87" t="e" cm="1">
        <f t="array" ref="BR261">IF(AV106="no inundation",0,_xlfn.XLOOKUP(AV106,Depths,_xlfn.XLOOKUP($G106,Structures,ContentDamages),,-1)+(AV106-MAX(IF(Depths&lt;AV106,Depths)))*(_xlfn.XLOOKUP(AV106,Depths,_xlfn.XLOOKUP($G106,Structures,ContentDamages),,1)-_xlfn.XLOOKUP(AV106,Depths,_xlfn.XLOOKUP($G106,Structures,ContentDamages),,-1))/(MIN(IF(Depths&gt;AV106,Depths))-MAX(IF(Depths&lt;AV106,Depths))))</f>
        <v>#N/A</v>
      </c>
      <c r="BS261" s="87" t="e" cm="1">
        <f t="array" ref="BS261">IF(AW106="no inundation",0,_xlfn.XLOOKUP(AW106,Depths,_xlfn.XLOOKUP($G106,Structures,ContentDamages),,-1)+(AW106-MAX(IF(Depths&lt;AW106,Depths)))*(_xlfn.XLOOKUP(AW106,Depths,_xlfn.XLOOKUP($G106,Structures,ContentDamages),,1)-_xlfn.XLOOKUP(AW106,Depths,_xlfn.XLOOKUP($G106,Structures,ContentDamages),,-1))/(MIN(IF(Depths&gt;AW106,Depths))-MAX(IF(Depths&lt;AW106,Depths))))</f>
        <v>#N/A</v>
      </c>
      <c r="BT261" s="87" t="e" cm="1">
        <f t="array" ref="BT261">IF(AX106="no inundation",0,_xlfn.XLOOKUP(AX106,Depths,_xlfn.XLOOKUP($G106,Structures,ContentDamages),,-1)+(AX106-MAX(IF(Depths&lt;AX106,Depths)))*(_xlfn.XLOOKUP(AX106,Depths,_xlfn.XLOOKUP($G106,Structures,ContentDamages),,1)-_xlfn.XLOOKUP(AX106,Depths,_xlfn.XLOOKUP($G106,Structures,ContentDamages),,-1))/(MIN(IF(Depths&gt;AX106,Depths))-MAX(IF(Depths&lt;AX106,Depths))))</f>
        <v>#N/A</v>
      </c>
      <c r="BU261" s="87" t="e" cm="1">
        <f t="array" ref="BU261">IF(AY106="no inundation",0,_xlfn.XLOOKUP(AY106,Depths,_xlfn.XLOOKUP($G106,Structures,ContentDamages),,-1)+(AY106-MAX(IF(Depths&lt;AY106,Depths)))*(_xlfn.XLOOKUP(AY106,Depths,_xlfn.XLOOKUP($G106,Structures,ContentDamages),,1)-_xlfn.XLOOKUP(AY106,Depths,_xlfn.XLOOKUP($G106,Structures,ContentDamages),,-1))/(MIN(IF(Depths&gt;AY106,Depths))-MAX(IF(Depths&lt;AY106,Depths))))</f>
        <v>#N/A</v>
      </c>
      <c r="BV261" s="87" t="e" cm="1">
        <f t="array" ref="BV261">IF(AZ106="no inundation",0,_xlfn.XLOOKUP(AZ106,Depths,_xlfn.XLOOKUP($G106,Structures,ContentDamages),,-1)+(AZ106-MAX(IF(Depths&lt;AZ106,Depths)))*(_xlfn.XLOOKUP(AZ106,Depths,_xlfn.XLOOKUP($G106,Structures,ContentDamages),,1)-_xlfn.XLOOKUP(AZ106,Depths,_xlfn.XLOOKUP($G106,Structures,ContentDamages),,-1))/(MIN(IF(Depths&gt;AZ106,Depths))-MAX(IF(Depths&lt;AZ106,Depths))))</f>
        <v>#N/A</v>
      </c>
      <c r="BW261" s="87" t="e" cm="1">
        <f t="array" ref="BW261">IF(BA106="no inundation",0,_xlfn.XLOOKUP(BA106,Depths,_xlfn.XLOOKUP($G106,Structures,ContentDamages),,-1)+(BA106-MAX(IF(Depths&lt;BA106,Depths)))*(_xlfn.XLOOKUP(BA106,Depths,_xlfn.XLOOKUP($G106,Structures,ContentDamages),,1)-_xlfn.XLOOKUP(BA106,Depths,_xlfn.XLOOKUP($G106,Structures,ContentDamages),,-1))/(MIN(IF(Depths&gt;BA106,Depths))-MAX(IF(Depths&lt;BA106,Depths))))</f>
        <v>#N/A</v>
      </c>
      <c r="BX261" s="87" t="e" cm="1">
        <f t="array" ref="BX261">IF(BB106="no inundation",0,_xlfn.XLOOKUP(BB106,Depths,_xlfn.XLOOKUP($G106,Structures,ContentDamages),,-1)+(BB106-MAX(IF(Depths&lt;BB106,Depths)))*(_xlfn.XLOOKUP(BB106,Depths,_xlfn.XLOOKUP($G106,Structures,ContentDamages),,1)-_xlfn.XLOOKUP(BB106,Depths,_xlfn.XLOOKUP($G106,Structures,ContentDamages),,-1))/(MIN(IF(Depths&gt;BB106,Depths))-MAX(IF(Depths&lt;BB106,Depths))))</f>
        <v>#N/A</v>
      </c>
      <c r="BY261" s="157" t="e" cm="1">
        <f t="array" ref="BY261">IF(BC106="no inundation",0,_xlfn.XLOOKUP(BC106,Depths,_xlfn.XLOOKUP($G106,Structures,ContentDamages),,-1)+(BC106-MAX(IF(Depths&lt;BC106,Depths)))*(_xlfn.XLOOKUP(BC106,Depths,_xlfn.XLOOKUP($G106,Structures,ContentDamages),,1)-_xlfn.XLOOKUP(BC106,Depths,_xlfn.XLOOKUP($G106,Structures,ContentDamages),,-1))/(MIN(IF(Depths&gt;BC106,Depths))-MAX(IF(Depths&lt;BC106,Depths))))</f>
        <v>#N/A</v>
      </c>
    </row>
    <row r="262" spans="21:77" x14ac:dyDescent="0.35">
      <c r="U262" s="2"/>
      <c r="W262" s="144"/>
      <c r="AI262" s="2"/>
      <c r="AJ262" s="2"/>
      <c r="AK262" s="2"/>
      <c r="AL262" s="2"/>
      <c r="AM262" s="2"/>
      <c r="AN262" s="2"/>
      <c r="AO262" s="2"/>
      <c r="AP262" s="2"/>
      <c r="AQ262" s="2"/>
      <c r="AR262" s="2"/>
      <c r="AS262" s="2"/>
      <c r="BC262" s="166" t="str">
        <f t="shared" si="198"/>
        <v>None</v>
      </c>
      <c r="BD262" s="157"/>
      <c r="BE262" s="166" t="e" cm="1">
        <f t="array" ref="BE262">IF(AT107="no inundation",0,_xlfn.XLOOKUP(AT107,Depths,_xlfn.XLOOKUP($G107,Structures,StructureDamages),,-1)+(AT107-MAX(IF(Depths&lt;AT107,Depths)))*(_xlfn.XLOOKUP(AT107,Depths,_xlfn.XLOOKUP($G107,Structures,StructureDamages),,1)-_xlfn.XLOOKUP(AT107,Depths,_xlfn.XLOOKUP($G107,Structures,StructureDamages),,-1))/(MIN(IF(Depths&gt;AT107,Depths))-MAX(IF(Depths&lt;AT107,Depths))))</f>
        <v>#N/A</v>
      </c>
      <c r="BF262" s="87" t="e" cm="1">
        <f t="array" ref="BF262">IF(AU107="no inundation",0,_xlfn.XLOOKUP(AU107,Depths,_xlfn.XLOOKUP($G107,Structures,StructureDamages),,-1)+(AU107-MAX(IF(Depths&lt;AU107,Depths)))*(_xlfn.XLOOKUP(AU107,Depths,_xlfn.XLOOKUP($G107,Structures,StructureDamages),,1)-_xlfn.XLOOKUP(AU107,Depths,_xlfn.XLOOKUP($G107,Structures,StructureDamages),,-1))/(MIN(IF(Depths&gt;AU107,Depths))-MAX(IF(Depths&lt;AU107,Depths))))</f>
        <v>#N/A</v>
      </c>
      <c r="BG262" s="87" t="e" cm="1">
        <f t="array" ref="BG262">IF(AV107="no inundation",0,_xlfn.XLOOKUP(AV107,Depths,_xlfn.XLOOKUP($G107,Structures,StructureDamages),,-1)+(AV107-MAX(IF(Depths&lt;AV107,Depths)))*(_xlfn.XLOOKUP(AV107,Depths,_xlfn.XLOOKUP($G107,Structures,StructureDamages),,1)-_xlfn.XLOOKUP(AV107,Depths,_xlfn.XLOOKUP($G107,Structures,StructureDamages),,-1))/(MIN(IF(Depths&gt;AV107,Depths))-MAX(IF(Depths&lt;AV107,Depths))))</f>
        <v>#N/A</v>
      </c>
      <c r="BH262" s="87" t="e" cm="1">
        <f t="array" ref="BH262">IF(AW107="no inundation",0,_xlfn.XLOOKUP(AW107,Depths,_xlfn.XLOOKUP($G107,Structures,StructureDamages),,-1)+(AW107-MAX(IF(Depths&lt;AW107,Depths)))*(_xlfn.XLOOKUP(AW107,Depths,_xlfn.XLOOKUP($G107,Structures,StructureDamages),,1)-_xlfn.XLOOKUP(AW107,Depths,_xlfn.XLOOKUP($G107,Structures,StructureDamages),,-1))/(MIN(IF(Depths&gt;AW107,Depths))-MAX(IF(Depths&lt;AW107,Depths))))</f>
        <v>#N/A</v>
      </c>
      <c r="BI262" s="87" t="e" cm="1">
        <f t="array" ref="BI262">IF(AX107="no inundation",0,_xlfn.XLOOKUP(AX107,Depths,_xlfn.XLOOKUP($G107,Structures,StructureDamages),,-1)+(AX107-MAX(IF(Depths&lt;AX107,Depths)))*(_xlfn.XLOOKUP(AX107,Depths,_xlfn.XLOOKUP($G107,Structures,StructureDamages),,1)-_xlfn.XLOOKUP(AX107,Depths,_xlfn.XLOOKUP($G107,Structures,StructureDamages),,-1))/(MIN(IF(Depths&gt;AX107,Depths))-MAX(IF(Depths&lt;AX107,Depths))))</f>
        <v>#N/A</v>
      </c>
      <c r="BJ262" s="87" t="e" cm="1">
        <f t="array" ref="BJ262">IF(AY107="no inundation",0,_xlfn.XLOOKUP(AY107,Depths,_xlfn.XLOOKUP($G107,Structures,StructureDamages),,-1)+(AY107-MAX(IF(Depths&lt;AY107,Depths)))*(_xlfn.XLOOKUP(AY107,Depths,_xlfn.XLOOKUP($G107,Structures,StructureDamages),,1)-_xlfn.XLOOKUP(AY107,Depths,_xlfn.XLOOKUP($G107,Structures,StructureDamages),,-1))/(MIN(IF(Depths&gt;AY107,Depths))-MAX(IF(Depths&lt;AY107,Depths))))</f>
        <v>#N/A</v>
      </c>
      <c r="BK262" s="87" t="e" cm="1">
        <f t="array" ref="BK262">IF(AZ107="no inundation",0,_xlfn.XLOOKUP(AZ107,Depths,_xlfn.XLOOKUP($G107,Structures,StructureDamages),,-1)+(AZ107-MAX(IF(Depths&lt;AZ107,Depths)))*(_xlfn.XLOOKUP(AZ107,Depths,_xlfn.XLOOKUP($G107,Structures,StructureDamages),,1)-_xlfn.XLOOKUP(AZ107,Depths,_xlfn.XLOOKUP($G107,Structures,StructureDamages),,-1))/(MIN(IF(Depths&gt;AZ107,Depths))-MAX(IF(Depths&lt;AZ107,Depths))))</f>
        <v>#N/A</v>
      </c>
      <c r="BL262" s="87" t="e" cm="1">
        <f t="array" ref="BL262">IF(BA107="no inundation",0,_xlfn.XLOOKUP(BA107,Depths,_xlfn.XLOOKUP($G107,Structures,StructureDamages),,-1)+(BA107-MAX(IF(Depths&lt;BA107,Depths)))*(_xlfn.XLOOKUP(BA107,Depths,_xlfn.XLOOKUP($G107,Structures,StructureDamages),,1)-_xlfn.XLOOKUP(BA107,Depths,_xlfn.XLOOKUP($G107,Structures,StructureDamages),,-1))/(MIN(IF(Depths&gt;BA107,Depths))-MAX(IF(Depths&lt;BA107,Depths))))</f>
        <v>#N/A</v>
      </c>
      <c r="BM262" s="87" t="e" cm="1">
        <f t="array" ref="BM262">IF(BB107="no inundation",0,_xlfn.XLOOKUP(BB107,Depths,_xlfn.XLOOKUP($G107,Structures,StructureDamages),,-1)+(BB107-MAX(IF(Depths&lt;BB107,Depths)))*(_xlfn.XLOOKUP(BB107,Depths,_xlfn.XLOOKUP($G107,Structures,StructureDamages),,1)-_xlfn.XLOOKUP(BB107,Depths,_xlfn.XLOOKUP($G107,Structures,StructureDamages),,-1))/(MIN(IF(Depths&gt;BB107,Depths))-MAX(IF(Depths&lt;BB107,Depths))))</f>
        <v>#N/A</v>
      </c>
      <c r="BN262" s="157" t="e" cm="1">
        <f t="array" ref="BN262">IF(BC107="no inundation",0,_xlfn.XLOOKUP(BC107,Depths,_xlfn.XLOOKUP($G107,Structures,StructureDamages),,-1)+(BC107-MAX(IF(Depths&lt;BC107,Depths)))*(_xlfn.XLOOKUP(BC107,Depths,_xlfn.XLOOKUP($G107,Structures,StructureDamages),,1)-_xlfn.XLOOKUP(BC107,Depths,_xlfn.XLOOKUP($G107,Structures,StructureDamages),,-1))/(MIN(IF(Depths&gt;BC107,Depths))-MAX(IF(Depths&lt;BC107,Depths))))</f>
        <v>#N/A</v>
      </c>
      <c r="BO262" s="167"/>
      <c r="BP262" s="166" t="e" cm="1">
        <f t="array" ref="BP262">IF(AT107="no inundation",0,_xlfn.XLOOKUP(AT107,Depths,_xlfn.XLOOKUP($G107,Structures,ContentDamages),,-1)+(AT107-MAX(IF(Depths&lt;AT107,Depths)))*(_xlfn.XLOOKUP(AT107,Depths,_xlfn.XLOOKUP($G107,Structures,ContentDamages),,1)-_xlfn.XLOOKUP(AT107,Depths,_xlfn.XLOOKUP($G107,Structures,ContentDamages),,-1))/(MIN(IF(Depths&gt;AT107,Depths))-MAX(IF(Depths&lt;AT107,Depths))))</f>
        <v>#N/A</v>
      </c>
      <c r="BQ262" s="87" t="e" cm="1">
        <f t="array" ref="BQ262">IF(AU107="no inundation",0,_xlfn.XLOOKUP(AU107,Depths,_xlfn.XLOOKUP($G107,Structures,ContentDamages),,-1)+(AU107-MAX(IF(Depths&lt;AU107,Depths)))*(_xlfn.XLOOKUP(AU107,Depths,_xlfn.XLOOKUP($G107,Structures,ContentDamages),,1)-_xlfn.XLOOKUP(AU107,Depths,_xlfn.XLOOKUP($G107,Structures,ContentDamages),,-1))/(MIN(IF(Depths&gt;AU107,Depths))-MAX(IF(Depths&lt;AU107,Depths))))</f>
        <v>#N/A</v>
      </c>
      <c r="BR262" s="87" t="e" cm="1">
        <f t="array" ref="BR262">IF(AV107="no inundation",0,_xlfn.XLOOKUP(AV107,Depths,_xlfn.XLOOKUP($G107,Structures,ContentDamages),,-1)+(AV107-MAX(IF(Depths&lt;AV107,Depths)))*(_xlfn.XLOOKUP(AV107,Depths,_xlfn.XLOOKUP($G107,Structures,ContentDamages),,1)-_xlfn.XLOOKUP(AV107,Depths,_xlfn.XLOOKUP($G107,Structures,ContentDamages),,-1))/(MIN(IF(Depths&gt;AV107,Depths))-MAX(IF(Depths&lt;AV107,Depths))))</f>
        <v>#N/A</v>
      </c>
      <c r="BS262" s="87" t="e" cm="1">
        <f t="array" ref="BS262">IF(AW107="no inundation",0,_xlfn.XLOOKUP(AW107,Depths,_xlfn.XLOOKUP($G107,Structures,ContentDamages),,-1)+(AW107-MAX(IF(Depths&lt;AW107,Depths)))*(_xlfn.XLOOKUP(AW107,Depths,_xlfn.XLOOKUP($G107,Structures,ContentDamages),,1)-_xlfn.XLOOKUP(AW107,Depths,_xlfn.XLOOKUP($G107,Structures,ContentDamages),,-1))/(MIN(IF(Depths&gt;AW107,Depths))-MAX(IF(Depths&lt;AW107,Depths))))</f>
        <v>#N/A</v>
      </c>
      <c r="BT262" s="87" t="e" cm="1">
        <f t="array" ref="BT262">IF(AX107="no inundation",0,_xlfn.XLOOKUP(AX107,Depths,_xlfn.XLOOKUP($G107,Structures,ContentDamages),,-1)+(AX107-MAX(IF(Depths&lt;AX107,Depths)))*(_xlfn.XLOOKUP(AX107,Depths,_xlfn.XLOOKUP($G107,Structures,ContentDamages),,1)-_xlfn.XLOOKUP(AX107,Depths,_xlfn.XLOOKUP($G107,Structures,ContentDamages),,-1))/(MIN(IF(Depths&gt;AX107,Depths))-MAX(IF(Depths&lt;AX107,Depths))))</f>
        <v>#N/A</v>
      </c>
      <c r="BU262" s="87" t="e" cm="1">
        <f t="array" ref="BU262">IF(AY107="no inundation",0,_xlfn.XLOOKUP(AY107,Depths,_xlfn.XLOOKUP($G107,Structures,ContentDamages),,-1)+(AY107-MAX(IF(Depths&lt;AY107,Depths)))*(_xlfn.XLOOKUP(AY107,Depths,_xlfn.XLOOKUP($G107,Structures,ContentDamages),,1)-_xlfn.XLOOKUP(AY107,Depths,_xlfn.XLOOKUP($G107,Structures,ContentDamages),,-1))/(MIN(IF(Depths&gt;AY107,Depths))-MAX(IF(Depths&lt;AY107,Depths))))</f>
        <v>#N/A</v>
      </c>
      <c r="BV262" s="87" t="e" cm="1">
        <f t="array" ref="BV262">IF(AZ107="no inundation",0,_xlfn.XLOOKUP(AZ107,Depths,_xlfn.XLOOKUP($G107,Structures,ContentDamages),,-1)+(AZ107-MAX(IF(Depths&lt;AZ107,Depths)))*(_xlfn.XLOOKUP(AZ107,Depths,_xlfn.XLOOKUP($G107,Structures,ContentDamages),,1)-_xlfn.XLOOKUP(AZ107,Depths,_xlfn.XLOOKUP($G107,Structures,ContentDamages),,-1))/(MIN(IF(Depths&gt;AZ107,Depths))-MAX(IF(Depths&lt;AZ107,Depths))))</f>
        <v>#N/A</v>
      </c>
      <c r="BW262" s="87" t="e" cm="1">
        <f t="array" ref="BW262">IF(BA107="no inundation",0,_xlfn.XLOOKUP(BA107,Depths,_xlfn.XLOOKUP($G107,Structures,ContentDamages),,-1)+(BA107-MAX(IF(Depths&lt;BA107,Depths)))*(_xlfn.XLOOKUP(BA107,Depths,_xlfn.XLOOKUP($G107,Structures,ContentDamages),,1)-_xlfn.XLOOKUP(BA107,Depths,_xlfn.XLOOKUP($G107,Structures,ContentDamages),,-1))/(MIN(IF(Depths&gt;BA107,Depths))-MAX(IF(Depths&lt;BA107,Depths))))</f>
        <v>#N/A</v>
      </c>
      <c r="BX262" s="87" t="e" cm="1">
        <f t="array" ref="BX262">IF(BB107="no inundation",0,_xlfn.XLOOKUP(BB107,Depths,_xlfn.XLOOKUP($G107,Structures,ContentDamages),,-1)+(BB107-MAX(IF(Depths&lt;BB107,Depths)))*(_xlfn.XLOOKUP(BB107,Depths,_xlfn.XLOOKUP($G107,Structures,ContentDamages),,1)-_xlfn.XLOOKUP(BB107,Depths,_xlfn.XLOOKUP($G107,Structures,ContentDamages),,-1))/(MIN(IF(Depths&gt;BB107,Depths))-MAX(IF(Depths&lt;BB107,Depths))))</f>
        <v>#N/A</v>
      </c>
      <c r="BY262" s="157" t="e" cm="1">
        <f t="array" ref="BY262">IF(BC107="no inundation",0,_xlfn.XLOOKUP(BC107,Depths,_xlfn.XLOOKUP($G107,Structures,ContentDamages),,-1)+(BC107-MAX(IF(Depths&lt;BC107,Depths)))*(_xlfn.XLOOKUP(BC107,Depths,_xlfn.XLOOKUP($G107,Structures,ContentDamages),,1)-_xlfn.XLOOKUP(BC107,Depths,_xlfn.XLOOKUP($G107,Structures,ContentDamages),,-1))/(MIN(IF(Depths&gt;BC107,Depths))-MAX(IF(Depths&lt;BC107,Depths))))</f>
        <v>#N/A</v>
      </c>
    </row>
    <row r="263" spans="21:77" x14ac:dyDescent="0.35">
      <c r="U263" s="2"/>
      <c r="W263" s="144"/>
      <c r="AI263" s="2"/>
      <c r="AJ263" s="2"/>
      <c r="AK263" s="2"/>
      <c r="AL263" s="2"/>
      <c r="AM263" s="2"/>
      <c r="AN263" s="2"/>
      <c r="AO263" s="2"/>
      <c r="AP263" s="2"/>
      <c r="AQ263" s="2"/>
      <c r="AR263" s="2"/>
      <c r="AS263" s="2"/>
      <c r="BC263" s="166" t="str">
        <f t="shared" si="198"/>
        <v>None</v>
      </c>
      <c r="BD263" s="157"/>
      <c r="BE263" s="166" t="e" cm="1">
        <f t="array" ref="BE263">IF(AT108="no inundation",0,_xlfn.XLOOKUP(AT108,Depths,_xlfn.XLOOKUP($G108,Structures,StructureDamages),,-1)+(AT108-MAX(IF(Depths&lt;AT108,Depths)))*(_xlfn.XLOOKUP(AT108,Depths,_xlfn.XLOOKUP($G108,Structures,StructureDamages),,1)-_xlfn.XLOOKUP(AT108,Depths,_xlfn.XLOOKUP($G108,Structures,StructureDamages),,-1))/(MIN(IF(Depths&gt;AT108,Depths))-MAX(IF(Depths&lt;AT108,Depths))))</f>
        <v>#N/A</v>
      </c>
      <c r="BF263" s="87" t="e" cm="1">
        <f t="array" ref="BF263">IF(AU108="no inundation",0,_xlfn.XLOOKUP(AU108,Depths,_xlfn.XLOOKUP($G108,Structures,StructureDamages),,-1)+(AU108-MAX(IF(Depths&lt;AU108,Depths)))*(_xlfn.XLOOKUP(AU108,Depths,_xlfn.XLOOKUP($G108,Structures,StructureDamages),,1)-_xlfn.XLOOKUP(AU108,Depths,_xlfn.XLOOKUP($G108,Structures,StructureDamages),,-1))/(MIN(IF(Depths&gt;AU108,Depths))-MAX(IF(Depths&lt;AU108,Depths))))</f>
        <v>#N/A</v>
      </c>
      <c r="BG263" s="87" t="e" cm="1">
        <f t="array" ref="BG263">IF(AV108="no inundation",0,_xlfn.XLOOKUP(AV108,Depths,_xlfn.XLOOKUP($G108,Structures,StructureDamages),,-1)+(AV108-MAX(IF(Depths&lt;AV108,Depths)))*(_xlfn.XLOOKUP(AV108,Depths,_xlfn.XLOOKUP($G108,Structures,StructureDamages),,1)-_xlfn.XLOOKUP(AV108,Depths,_xlfn.XLOOKUP($G108,Structures,StructureDamages),,-1))/(MIN(IF(Depths&gt;AV108,Depths))-MAX(IF(Depths&lt;AV108,Depths))))</f>
        <v>#N/A</v>
      </c>
      <c r="BH263" s="87" t="e" cm="1">
        <f t="array" ref="BH263">IF(AW108="no inundation",0,_xlfn.XLOOKUP(AW108,Depths,_xlfn.XLOOKUP($G108,Structures,StructureDamages),,-1)+(AW108-MAX(IF(Depths&lt;AW108,Depths)))*(_xlfn.XLOOKUP(AW108,Depths,_xlfn.XLOOKUP($G108,Structures,StructureDamages),,1)-_xlfn.XLOOKUP(AW108,Depths,_xlfn.XLOOKUP($G108,Structures,StructureDamages),,-1))/(MIN(IF(Depths&gt;AW108,Depths))-MAX(IF(Depths&lt;AW108,Depths))))</f>
        <v>#N/A</v>
      </c>
      <c r="BI263" s="87" t="e" cm="1">
        <f t="array" ref="BI263">IF(AX108="no inundation",0,_xlfn.XLOOKUP(AX108,Depths,_xlfn.XLOOKUP($G108,Structures,StructureDamages),,-1)+(AX108-MAX(IF(Depths&lt;AX108,Depths)))*(_xlfn.XLOOKUP(AX108,Depths,_xlfn.XLOOKUP($G108,Structures,StructureDamages),,1)-_xlfn.XLOOKUP(AX108,Depths,_xlfn.XLOOKUP($G108,Structures,StructureDamages),,-1))/(MIN(IF(Depths&gt;AX108,Depths))-MAX(IF(Depths&lt;AX108,Depths))))</f>
        <v>#N/A</v>
      </c>
      <c r="BJ263" s="87" t="e" cm="1">
        <f t="array" ref="BJ263">IF(AY108="no inundation",0,_xlfn.XLOOKUP(AY108,Depths,_xlfn.XLOOKUP($G108,Structures,StructureDamages),,-1)+(AY108-MAX(IF(Depths&lt;AY108,Depths)))*(_xlfn.XLOOKUP(AY108,Depths,_xlfn.XLOOKUP($G108,Structures,StructureDamages),,1)-_xlfn.XLOOKUP(AY108,Depths,_xlfn.XLOOKUP($G108,Structures,StructureDamages),,-1))/(MIN(IF(Depths&gt;AY108,Depths))-MAX(IF(Depths&lt;AY108,Depths))))</f>
        <v>#N/A</v>
      </c>
      <c r="BK263" s="87" t="e" cm="1">
        <f t="array" ref="BK263">IF(AZ108="no inundation",0,_xlfn.XLOOKUP(AZ108,Depths,_xlfn.XLOOKUP($G108,Structures,StructureDamages),,-1)+(AZ108-MAX(IF(Depths&lt;AZ108,Depths)))*(_xlfn.XLOOKUP(AZ108,Depths,_xlfn.XLOOKUP($G108,Structures,StructureDamages),,1)-_xlfn.XLOOKUP(AZ108,Depths,_xlfn.XLOOKUP($G108,Structures,StructureDamages),,-1))/(MIN(IF(Depths&gt;AZ108,Depths))-MAX(IF(Depths&lt;AZ108,Depths))))</f>
        <v>#N/A</v>
      </c>
      <c r="BL263" s="87" t="e" cm="1">
        <f t="array" ref="BL263">IF(BA108="no inundation",0,_xlfn.XLOOKUP(BA108,Depths,_xlfn.XLOOKUP($G108,Structures,StructureDamages),,-1)+(BA108-MAX(IF(Depths&lt;BA108,Depths)))*(_xlfn.XLOOKUP(BA108,Depths,_xlfn.XLOOKUP($G108,Structures,StructureDamages),,1)-_xlfn.XLOOKUP(BA108,Depths,_xlfn.XLOOKUP($G108,Structures,StructureDamages),,-1))/(MIN(IF(Depths&gt;BA108,Depths))-MAX(IF(Depths&lt;BA108,Depths))))</f>
        <v>#N/A</v>
      </c>
      <c r="BM263" s="87" t="e" cm="1">
        <f t="array" ref="BM263">IF(BB108="no inundation",0,_xlfn.XLOOKUP(BB108,Depths,_xlfn.XLOOKUP($G108,Structures,StructureDamages),,-1)+(BB108-MAX(IF(Depths&lt;BB108,Depths)))*(_xlfn.XLOOKUP(BB108,Depths,_xlfn.XLOOKUP($G108,Structures,StructureDamages),,1)-_xlfn.XLOOKUP(BB108,Depths,_xlfn.XLOOKUP($G108,Structures,StructureDamages),,-1))/(MIN(IF(Depths&gt;BB108,Depths))-MAX(IF(Depths&lt;BB108,Depths))))</f>
        <v>#N/A</v>
      </c>
      <c r="BN263" s="157" t="e" cm="1">
        <f t="array" ref="BN263">IF(BC108="no inundation",0,_xlfn.XLOOKUP(BC108,Depths,_xlfn.XLOOKUP($G108,Structures,StructureDamages),,-1)+(BC108-MAX(IF(Depths&lt;BC108,Depths)))*(_xlfn.XLOOKUP(BC108,Depths,_xlfn.XLOOKUP($G108,Structures,StructureDamages),,1)-_xlfn.XLOOKUP(BC108,Depths,_xlfn.XLOOKUP($G108,Structures,StructureDamages),,-1))/(MIN(IF(Depths&gt;BC108,Depths))-MAX(IF(Depths&lt;BC108,Depths))))</f>
        <v>#N/A</v>
      </c>
      <c r="BO263" s="167"/>
      <c r="BP263" s="166" t="e" cm="1">
        <f t="array" ref="BP263">IF(AT108="no inundation",0,_xlfn.XLOOKUP(AT108,Depths,_xlfn.XLOOKUP($G108,Structures,ContentDamages),,-1)+(AT108-MAX(IF(Depths&lt;AT108,Depths)))*(_xlfn.XLOOKUP(AT108,Depths,_xlfn.XLOOKUP($G108,Structures,ContentDamages),,1)-_xlfn.XLOOKUP(AT108,Depths,_xlfn.XLOOKUP($G108,Structures,ContentDamages),,-1))/(MIN(IF(Depths&gt;AT108,Depths))-MAX(IF(Depths&lt;AT108,Depths))))</f>
        <v>#N/A</v>
      </c>
      <c r="BQ263" s="87" t="e" cm="1">
        <f t="array" ref="BQ263">IF(AU108="no inundation",0,_xlfn.XLOOKUP(AU108,Depths,_xlfn.XLOOKUP($G108,Structures,ContentDamages),,-1)+(AU108-MAX(IF(Depths&lt;AU108,Depths)))*(_xlfn.XLOOKUP(AU108,Depths,_xlfn.XLOOKUP($G108,Structures,ContentDamages),,1)-_xlfn.XLOOKUP(AU108,Depths,_xlfn.XLOOKUP($G108,Structures,ContentDamages),,-1))/(MIN(IF(Depths&gt;AU108,Depths))-MAX(IF(Depths&lt;AU108,Depths))))</f>
        <v>#N/A</v>
      </c>
      <c r="BR263" s="87" t="e" cm="1">
        <f t="array" ref="BR263">IF(AV108="no inundation",0,_xlfn.XLOOKUP(AV108,Depths,_xlfn.XLOOKUP($G108,Structures,ContentDamages),,-1)+(AV108-MAX(IF(Depths&lt;AV108,Depths)))*(_xlfn.XLOOKUP(AV108,Depths,_xlfn.XLOOKUP($G108,Structures,ContentDamages),,1)-_xlfn.XLOOKUP(AV108,Depths,_xlfn.XLOOKUP($G108,Structures,ContentDamages),,-1))/(MIN(IF(Depths&gt;AV108,Depths))-MAX(IF(Depths&lt;AV108,Depths))))</f>
        <v>#N/A</v>
      </c>
      <c r="BS263" s="87" t="e" cm="1">
        <f t="array" ref="BS263">IF(AW108="no inundation",0,_xlfn.XLOOKUP(AW108,Depths,_xlfn.XLOOKUP($G108,Structures,ContentDamages),,-1)+(AW108-MAX(IF(Depths&lt;AW108,Depths)))*(_xlfn.XLOOKUP(AW108,Depths,_xlfn.XLOOKUP($G108,Structures,ContentDamages),,1)-_xlfn.XLOOKUP(AW108,Depths,_xlfn.XLOOKUP($G108,Structures,ContentDamages),,-1))/(MIN(IF(Depths&gt;AW108,Depths))-MAX(IF(Depths&lt;AW108,Depths))))</f>
        <v>#N/A</v>
      </c>
      <c r="BT263" s="87" t="e" cm="1">
        <f t="array" ref="BT263">IF(AX108="no inundation",0,_xlfn.XLOOKUP(AX108,Depths,_xlfn.XLOOKUP($G108,Structures,ContentDamages),,-1)+(AX108-MAX(IF(Depths&lt;AX108,Depths)))*(_xlfn.XLOOKUP(AX108,Depths,_xlfn.XLOOKUP($G108,Structures,ContentDamages),,1)-_xlfn.XLOOKUP(AX108,Depths,_xlfn.XLOOKUP($G108,Structures,ContentDamages),,-1))/(MIN(IF(Depths&gt;AX108,Depths))-MAX(IF(Depths&lt;AX108,Depths))))</f>
        <v>#N/A</v>
      </c>
      <c r="BU263" s="87" t="e" cm="1">
        <f t="array" ref="BU263">IF(AY108="no inundation",0,_xlfn.XLOOKUP(AY108,Depths,_xlfn.XLOOKUP($G108,Structures,ContentDamages),,-1)+(AY108-MAX(IF(Depths&lt;AY108,Depths)))*(_xlfn.XLOOKUP(AY108,Depths,_xlfn.XLOOKUP($G108,Structures,ContentDamages),,1)-_xlfn.XLOOKUP(AY108,Depths,_xlfn.XLOOKUP($G108,Structures,ContentDamages),,-1))/(MIN(IF(Depths&gt;AY108,Depths))-MAX(IF(Depths&lt;AY108,Depths))))</f>
        <v>#N/A</v>
      </c>
      <c r="BV263" s="87" t="e" cm="1">
        <f t="array" ref="BV263">IF(AZ108="no inundation",0,_xlfn.XLOOKUP(AZ108,Depths,_xlfn.XLOOKUP($G108,Structures,ContentDamages),,-1)+(AZ108-MAX(IF(Depths&lt;AZ108,Depths)))*(_xlfn.XLOOKUP(AZ108,Depths,_xlfn.XLOOKUP($G108,Structures,ContentDamages),,1)-_xlfn.XLOOKUP(AZ108,Depths,_xlfn.XLOOKUP($G108,Structures,ContentDamages),,-1))/(MIN(IF(Depths&gt;AZ108,Depths))-MAX(IF(Depths&lt;AZ108,Depths))))</f>
        <v>#N/A</v>
      </c>
      <c r="BW263" s="87" t="e" cm="1">
        <f t="array" ref="BW263">IF(BA108="no inundation",0,_xlfn.XLOOKUP(BA108,Depths,_xlfn.XLOOKUP($G108,Structures,ContentDamages),,-1)+(BA108-MAX(IF(Depths&lt;BA108,Depths)))*(_xlfn.XLOOKUP(BA108,Depths,_xlfn.XLOOKUP($G108,Structures,ContentDamages),,1)-_xlfn.XLOOKUP(BA108,Depths,_xlfn.XLOOKUP($G108,Structures,ContentDamages),,-1))/(MIN(IF(Depths&gt;BA108,Depths))-MAX(IF(Depths&lt;BA108,Depths))))</f>
        <v>#N/A</v>
      </c>
      <c r="BX263" s="87" t="e" cm="1">
        <f t="array" ref="BX263">IF(BB108="no inundation",0,_xlfn.XLOOKUP(BB108,Depths,_xlfn.XLOOKUP($G108,Structures,ContentDamages),,-1)+(BB108-MAX(IF(Depths&lt;BB108,Depths)))*(_xlfn.XLOOKUP(BB108,Depths,_xlfn.XLOOKUP($G108,Structures,ContentDamages),,1)-_xlfn.XLOOKUP(BB108,Depths,_xlfn.XLOOKUP($G108,Structures,ContentDamages),,-1))/(MIN(IF(Depths&gt;BB108,Depths))-MAX(IF(Depths&lt;BB108,Depths))))</f>
        <v>#N/A</v>
      </c>
      <c r="BY263" s="157" t="e" cm="1">
        <f t="array" ref="BY263">IF(BC108="no inundation",0,_xlfn.XLOOKUP(BC108,Depths,_xlfn.XLOOKUP($G108,Structures,ContentDamages),,-1)+(BC108-MAX(IF(Depths&lt;BC108,Depths)))*(_xlfn.XLOOKUP(BC108,Depths,_xlfn.XLOOKUP($G108,Structures,ContentDamages),,1)-_xlfn.XLOOKUP(BC108,Depths,_xlfn.XLOOKUP($G108,Structures,ContentDamages),,-1))/(MIN(IF(Depths&gt;BC108,Depths))-MAX(IF(Depths&lt;BC108,Depths))))</f>
        <v>#N/A</v>
      </c>
    </row>
    <row r="264" spans="21:77" x14ac:dyDescent="0.35">
      <c r="U264" s="2"/>
      <c r="W264" s="144"/>
      <c r="AI264" s="2"/>
      <c r="AJ264" s="2"/>
      <c r="AK264" s="2"/>
      <c r="AL264" s="2"/>
      <c r="AM264" s="2"/>
      <c r="AN264" s="2"/>
      <c r="AO264" s="2"/>
      <c r="AP264" s="2"/>
      <c r="AQ264" s="2"/>
      <c r="AR264" s="2"/>
      <c r="AS264" s="2"/>
      <c r="BC264" s="166" t="str">
        <f t="shared" si="198"/>
        <v>None</v>
      </c>
      <c r="BD264" s="157"/>
      <c r="BE264" s="166" t="e" cm="1">
        <f t="array" ref="BE264">IF(AT109="no inundation",0,_xlfn.XLOOKUP(AT109,Depths,_xlfn.XLOOKUP($G109,Structures,StructureDamages),,-1)+(AT109-MAX(IF(Depths&lt;AT109,Depths)))*(_xlfn.XLOOKUP(AT109,Depths,_xlfn.XLOOKUP($G109,Structures,StructureDamages),,1)-_xlfn.XLOOKUP(AT109,Depths,_xlfn.XLOOKUP($G109,Structures,StructureDamages),,-1))/(MIN(IF(Depths&gt;AT109,Depths))-MAX(IF(Depths&lt;AT109,Depths))))</f>
        <v>#N/A</v>
      </c>
      <c r="BF264" s="87" t="e" cm="1">
        <f t="array" ref="BF264">IF(AU109="no inundation",0,_xlfn.XLOOKUP(AU109,Depths,_xlfn.XLOOKUP($G109,Structures,StructureDamages),,-1)+(AU109-MAX(IF(Depths&lt;AU109,Depths)))*(_xlfn.XLOOKUP(AU109,Depths,_xlfn.XLOOKUP($G109,Structures,StructureDamages),,1)-_xlfn.XLOOKUP(AU109,Depths,_xlfn.XLOOKUP($G109,Structures,StructureDamages),,-1))/(MIN(IF(Depths&gt;AU109,Depths))-MAX(IF(Depths&lt;AU109,Depths))))</f>
        <v>#N/A</v>
      </c>
      <c r="BG264" s="87" t="e" cm="1">
        <f t="array" ref="BG264">IF(AV109="no inundation",0,_xlfn.XLOOKUP(AV109,Depths,_xlfn.XLOOKUP($G109,Structures,StructureDamages),,-1)+(AV109-MAX(IF(Depths&lt;AV109,Depths)))*(_xlfn.XLOOKUP(AV109,Depths,_xlfn.XLOOKUP($G109,Structures,StructureDamages),,1)-_xlfn.XLOOKUP(AV109,Depths,_xlfn.XLOOKUP($G109,Structures,StructureDamages),,-1))/(MIN(IF(Depths&gt;AV109,Depths))-MAX(IF(Depths&lt;AV109,Depths))))</f>
        <v>#N/A</v>
      </c>
      <c r="BH264" s="87" t="e" cm="1">
        <f t="array" ref="BH264">IF(AW109="no inundation",0,_xlfn.XLOOKUP(AW109,Depths,_xlfn.XLOOKUP($G109,Structures,StructureDamages),,-1)+(AW109-MAX(IF(Depths&lt;AW109,Depths)))*(_xlfn.XLOOKUP(AW109,Depths,_xlfn.XLOOKUP($G109,Structures,StructureDamages),,1)-_xlfn.XLOOKUP(AW109,Depths,_xlfn.XLOOKUP($G109,Structures,StructureDamages),,-1))/(MIN(IF(Depths&gt;AW109,Depths))-MAX(IF(Depths&lt;AW109,Depths))))</f>
        <v>#N/A</v>
      </c>
      <c r="BI264" s="87" t="e" cm="1">
        <f t="array" ref="BI264">IF(AX109="no inundation",0,_xlfn.XLOOKUP(AX109,Depths,_xlfn.XLOOKUP($G109,Structures,StructureDamages),,-1)+(AX109-MAX(IF(Depths&lt;AX109,Depths)))*(_xlfn.XLOOKUP(AX109,Depths,_xlfn.XLOOKUP($G109,Structures,StructureDamages),,1)-_xlfn.XLOOKUP(AX109,Depths,_xlfn.XLOOKUP($G109,Structures,StructureDamages),,-1))/(MIN(IF(Depths&gt;AX109,Depths))-MAX(IF(Depths&lt;AX109,Depths))))</f>
        <v>#N/A</v>
      </c>
      <c r="BJ264" s="87" t="e" cm="1">
        <f t="array" ref="BJ264">IF(AY109="no inundation",0,_xlfn.XLOOKUP(AY109,Depths,_xlfn.XLOOKUP($G109,Structures,StructureDamages),,-1)+(AY109-MAX(IF(Depths&lt;AY109,Depths)))*(_xlfn.XLOOKUP(AY109,Depths,_xlfn.XLOOKUP($G109,Structures,StructureDamages),,1)-_xlfn.XLOOKUP(AY109,Depths,_xlfn.XLOOKUP($G109,Structures,StructureDamages),,-1))/(MIN(IF(Depths&gt;AY109,Depths))-MAX(IF(Depths&lt;AY109,Depths))))</f>
        <v>#N/A</v>
      </c>
      <c r="BK264" s="87" t="e" cm="1">
        <f t="array" ref="BK264">IF(AZ109="no inundation",0,_xlfn.XLOOKUP(AZ109,Depths,_xlfn.XLOOKUP($G109,Structures,StructureDamages),,-1)+(AZ109-MAX(IF(Depths&lt;AZ109,Depths)))*(_xlfn.XLOOKUP(AZ109,Depths,_xlfn.XLOOKUP($G109,Structures,StructureDamages),,1)-_xlfn.XLOOKUP(AZ109,Depths,_xlfn.XLOOKUP($G109,Structures,StructureDamages),,-1))/(MIN(IF(Depths&gt;AZ109,Depths))-MAX(IF(Depths&lt;AZ109,Depths))))</f>
        <v>#N/A</v>
      </c>
      <c r="BL264" s="87" t="e" cm="1">
        <f t="array" ref="BL264">IF(BA109="no inundation",0,_xlfn.XLOOKUP(BA109,Depths,_xlfn.XLOOKUP($G109,Structures,StructureDamages),,-1)+(BA109-MAX(IF(Depths&lt;BA109,Depths)))*(_xlfn.XLOOKUP(BA109,Depths,_xlfn.XLOOKUP($G109,Structures,StructureDamages),,1)-_xlfn.XLOOKUP(BA109,Depths,_xlfn.XLOOKUP($G109,Structures,StructureDamages),,-1))/(MIN(IF(Depths&gt;BA109,Depths))-MAX(IF(Depths&lt;BA109,Depths))))</f>
        <v>#N/A</v>
      </c>
      <c r="BM264" s="87" t="e" cm="1">
        <f t="array" ref="BM264">IF(BB109="no inundation",0,_xlfn.XLOOKUP(BB109,Depths,_xlfn.XLOOKUP($G109,Structures,StructureDamages),,-1)+(BB109-MAX(IF(Depths&lt;BB109,Depths)))*(_xlfn.XLOOKUP(BB109,Depths,_xlfn.XLOOKUP($G109,Structures,StructureDamages),,1)-_xlfn.XLOOKUP(BB109,Depths,_xlfn.XLOOKUP($G109,Structures,StructureDamages),,-1))/(MIN(IF(Depths&gt;BB109,Depths))-MAX(IF(Depths&lt;BB109,Depths))))</f>
        <v>#N/A</v>
      </c>
      <c r="BN264" s="157" t="e" cm="1">
        <f t="array" ref="BN264">IF(BC109="no inundation",0,_xlfn.XLOOKUP(BC109,Depths,_xlfn.XLOOKUP($G109,Structures,StructureDamages),,-1)+(BC109-MAX(IF(Depths&lt;BC109,Depths)))*(_xlfn.XLOOKUP(BC109,Depths,_xlfn.XLOOKUP($G109,Structures,StructureDamages),,1)-_xlfn.XLOOKUP(BC109,Depths,_xlfn.XLOOKUP($G109,Structures,StructureDamages),,-1))/(MIN(IF(Depths&gt;BC109,Depths))-MAX(IF(Depths&lt;BC109,Depths))))</f>
        <v>#N/A</v>
      </c>
      <c r="BO264" s="167"/>
      <c r="BP264" s="166" t="e" cm="1">
        <f t="array" ref="BP264">IF(AT109="no inundation",0,_xlfn.XLOOKUP(AT109,Depths,_xlfn.XLOOKUP($G109,Structures,ContentDamages),,-1)+(AT109-MAX(IF(Depths&lt;AT109,Depths)))*(_xlfn.XLOOKUP(AT109,Depths,_xlfn.XLOOKUP($G109,Structures,ContentDamages),,1)-_xlfn.XLOOKUP(AT109,Depths,_xlfn.XLOOKUP($G109,Structures,ContentDamages),,-1))/(MIN(IF(Depths&gt;AT109,Depths))-MAX(IF(Depths&lt;AT109,Depths))))</f>
        <v>#N/A</v>
      </c>
      <c r="BQ264" s="87" t="e" cm="1">
        <f t="array" ref="BQ264">IF(AU109="no inundation",0,_xlfn.XLOOKUP(AU109,Depths,_xlfn.XLOOKUP($G109,Structures,ContentDamages),,-1)+(AU109-MAX(IF(Depths&lt;AU109,Depths)))*(_xlfn.XLOOKUP(AU109,Depths,_xlfn.XLOOKUP($G109,Structures,ContentDamages),,1)-_xlfn.XLOOKUP(AU109,Depths,_xlfn.XLOOKUP($G109,Structures,ContentDamages),,-1))/(MIN(IF(Depths&gt;AU109,Depths))-MAX(IF(Depths&lt;AU109,Depths))))</f>
        <v>#N/A</v>
      </c>
      <c r="BR264" s="87" t="e" cm="1">
        <f t="array" ref="BR264">IF(AV109="no inundation",0,_xlfn.XLOOKUP(AV109,Depths,_xlfn.XLOOKUP($G109,Structures,ContentDamages),,-1)+(AV109-MAX(IF(Depths&lt;AV109,Depths)))*(_xlfn.XLOOKUP(AV109,Depths,_xlfn.XLOOKUP($G109,Structures,ContentDamages),,1)-_xlfn.XLOOKUP(AV109,Depths,_xlfn.XLOOKUP($G109,Structures,ContentDamages),,-1))/(MIN(IF(Depths&gt;AV109,Depths))-MAX(IF(Depths&lt;AV109,Depths))))</f>
        <v>#N/A</v>
      </c>
      <c r="BS264" s="87" t="e" cm="1">
        <f t="array" ref="BS264">IF(AW109="no inundation",0,_xlfn.XLOOKUP(AW109,Depths,_xlfn.XLOOKUP($G109,Structures,ContentDamages),,-1)+(AW109-MAX(IF(Depths&lt;AW109,Depths)))*(_xlfn.XLOOKUP(AW109,Depths,_xlfn.XLOOKUP($G109,Structures,ContentDamages),,1)-_xlfn.XLOOKUP(AW109,Depths,_xlfn.XLOOKUP($G109,Structures,ContentDamages),,-1))/(MIN(IF(Depths&gt;AW109,Depths))-MAX(IF(Depths&lt;AW109,Depths))))</f>
        <v>#N/A</v>
      </c>
      <c r="BT264" s="87" t="e" cm="1">
        <f t="array" ref="BT264">IF(AX109="no inundation",0,_xlfn.XLOOKUP(AX109,Depths,_xlfn.XLOOKUP($G109,Structures,ContentDamages),,-1)+(AX109-MAX(IF(Depths&lt;AX109,Depths)))*(_xlfn.XLOOKUP(AX109,Depths,_xlfn.XLOOKUP($G109,Structures,ContentDamages),,1)-_xlfn.XLOOKUP(AX109,Depths,_xlfn.XLOOKUP($G109,Structures,ContentDamages),,-1))/(MIN(IF(Depths&gt;AX109,Depths))-MAX(IF(Depths&lt;AX109,Depths))))</f>
        <v>#N/A</v>
      </c>
      <c r="BU264" s="87" t="e" cm="1">
        <f t="array" ref="BU264">IF(AY109="no inundation",0,_xlfn.XLOOKUP(AY109,Depths,_xlfn.XLOOKUP($G109,Structures,ContentDamages),,-1)+(AY109-MAX(IF(Depths&lt;AY109,Depths)))*(_xlfn.XLOOKUP(AY109,Depths,_xlfn.XLOOKUP($G109,Structures,ContentDamages),,1)-_xlfn.XLOOKUP(AY109,Depths,_xlfn.XLOOKUP($G109,Structures,ContentDamages),,-1))/(MIN(IF(Depths&gt;AY109,Depths))-MAX(IF(Depths&lt;AY109,Depths))))</f>
        <v>#N/A</v>
      </c>
      <c r="BV264" s="87" t="e" cm="1">
        <f t="array" ref="BV264">IF(AZ109="no inundation",0,_xlfn.XLOOKUP(AZ109,Depths,_xlfn.XLOOKUP($G109,Structures,ContentDamages),,-1)+(AZ109-MAX(IF(Depths&lt;AZ109,Depths)))*(_xlfn.XLOOKUP(AZ109,Depths,_xlfn.XLOOKUP($G109,Structures,ContentDamages),,1)-_xlfn.XLOOKUP(AZ109,Depths,_xlfn.XLOOKUP($G109,Structures,ContentDamages),,-1))/(MIN(IF(Depths&gt;AZ109,Depths))-MAX(IF(Depths&lt;AZ109,Depths))))</f>
        <v>#N/A</v>
      </c>
      <c r="BW264" s="87" t="e" cm="1">
        <f t="array" ref="BW264">IF(BA109="no inundation",0,_xlfn.XLOOKUP(BA109,Depths,_xlfn.XLOOKUP($G109,Structures,ContentDamages),,-1)+(BA109-MAX(IF(Depths&lt;BA109,Depths)))*(_xlfn.XLOOKUP(BA109,Depths,_xlfn.XLOOKUP($G109,Structures,ContentDamages),,1)-_xlfn.XLOOKUP(BA109,Depths,_xlfn.XLOOKUP($G109,Structures,ContentDamages),,-1))/(MIN(IF(Depths&gt;BA109,Depths))-MAX(IF(Depths&lt;BA109,Depths))))</f>
        <v>#N/A</v>
      </c>
      <c r="BX264" s="87" t="e" cm="1">
        <f t="array" ref="BX264">IF(BB109="no inundation",0,_xlfn.XLOOKUP(BB109,Depths,_xlfn.XLOOKUP($G109,Structures,ContentDamages),,-1)+(BB109-MAX(IF(Depths&lt;BB109,Depths)))*(_xlfn.XLOOKUP(BB109,Depths,_xlfn.XLOOKUP($G109,Structures,ContentDamages),,1)-_xlfn.XLOOKUP(BB109,Depths,_xlfn.XLOOKUP($G109,Structures,ContentDamages),,-1))/(MIN(IF(Depths&gt;BB109,Depths))-MAX(IF(Depths&lt;BB109,Depths))))</f>
        <v>#N/A</v>
      </c>
      <c r="BY264" s="157" t="e" cm="1">
        <f t="array" ref="BY264">IF(BC109="no inundation",0,_xlfn.XLOOKUP(BC109,Depths,_xlfn.XLOOKUP($G109,Structures,ContentDamages),,-1)+(BC109-MAX(IF(Depths&lt;BC109,Depths)))*(_xlfn.XLOOKUP(BC109,Depths,_xlfn.XLOOKUP($G109,Structures,ContentDamages),,1)-_xlfn.XLOOKUP(BC109,Depths,_xlfn.XLOOKUP($G109,Structures,ContentDamages),,-1))/(MIN(IF(Depths&gt;BC109,Depths))-MAX(IF(Depths&lt;BC109,Depths))))</f>
        <v>#N/A</v>
      </c>
    </row>
    <row r="265" spans="21:77" x14ac:dyDescent="0.35">
      <c r="U265" s="2"/>
      <c r="W265" s="144"/>
      <c r="AI265" s="2"/>
      <c r="AJ265" s="2"/>
      <c r="AK265" s="2"/>
      <c r="AL265" s="2"/>
      <c r="AM265" s="2"/>
      <c r="AN265" s="2"/>
      <c r="AO265" s="2"/>
      <c r="AP265" s="2"/>
      <c r="AQ265" s="2"/>
      <c r="AR265" s="2"/>
      <c r="AS265" s="2"/>
      <c r="BC265" s="166" t="str">
        <f t="shared" si="198"/>
        <v>None</v>
      </c>
      <c r="BD265" s="157"/>
      <c r="BE265" s="166" t="e" cm="1">
        <f t="array" ref="BE265">IF(AT110="no inundation",0,_xlfn.XLOOKUP(AT110,Depths,_xlfn.XLOOKUP($G110,Structures,StructureDamages),,-1)+(AT110-MAX(IF(Depths&lt;AT110,Depths)))*(_xlfn.XLOOKUP(AT110,Depths,_xlfn.XLOOKUP($G110,Structures,StructureDamages),,1)-_xlfn.XLOOKUP(AT110,Depths,_xlfn.XLOOKUP($G110,Structures,StructureDamages),,-1))/(MIN(IF(Depths&gt;AT110,Depths))-MAX(IF(Depths&lt;AT110,Depths))))</f>
        <v>#N/A</v>
      </c>
      <c r="BF265" s="87" t="e" cm="1">
        <f t="array" ref="BF265">IF(AU110="no inundation",0,_xlfn.XLOOKUP(AU110,Depths,_xlfn.XLOOKUP($G110,Structures,StructureDamages),,-1)+(AU110-MAX(IF(Depths&lt;AU110,Depths)))*(_xlfn.XLOOKUP(AU110,Depths,_xlfn.XLOOKUP($G110,Structures,StructureDamages),,1)-_xlfn.XLOOKUP(AU110,Depths,_xlfn.XLOOKUP($G110,Structures,StructureDamages),,-1))/(MIN(IF(Depths&gt;AU110,Depths))-MAX(IF(Depths&lt;AU110,Depths))))</f>
        <v>#N/A</v>
      </c>
      <c r="BG265" s="87" t="e" cm="1">
        <f t="array" ref="BG265">IF(AV110="no inundation",0,_xlfn.XLOOKUP(AV110,Depths,_xlfn.XLOOKUP($G110,Structures,StructureDamages),,-1)+(AV110-MAX(IF(Depths&lt;AV110,Depths)))*(_xlfn.XLOOKUP(AV110,Depths,_xlfn.XLOOKUP($G110,Structures,StructureDamages),,1)-_xlfn.XLOOKUP(AV110,Depths,_xlfn.XLOOKUP($G110,Structures,StructureDamages),,-1))/(MIN(IF(Depths&gt;AV110,Depths))-MAX(IF(Depths&lt;AV110,Depths))))</f>
        <v>#N/A</v>
      </c>
      <c r="BH265" s="87" t="e" cm="1">
        <f t="array" ref="BH265">IF(AW110="no inundation",0,_xlfn.XLOOKUP(AW110,Depths,_xlfn.XLOOKUP($G110,Structures,StructureDamages),,-1)+(AW110-MAX(IF(Depths&lt;AW110,Depths)))*(_xlfn.XLOOKUP(AW110,Depths,_xlfn.XLOOKUP($G110,Structures,StructureDamages),,1)-_xlfn.XLOOKUP(AW110,Depths,_xlfn.XLOOKUP($G110,Structures,StructureDamages),,-1))/(MIN(IF(Depths&gt;AW110,Depths))-MAX(IF(Depths&lt;AW110,Depths))))</f>
        <v>#N/A</v>
      </c>
      <c r="BI265" s="87" t="e" cm="1">
        <f t="array" ref="BI265">IF(AX110="no inundation",0,_xlfn.XLOOKUP(AX110,Depths,_xlfn.XLOOKUP($G110,Structures,StructureDamages),,-1)+(AX110-MAX(IF(Depths&lt;AX110,Depths)))*(_xlfn.XLOOKUP(AX110,Depths,_xlfn.XLOOKUP($G110,Structures,StructureDamages),,1)-_xlfn.XLOOKUP(AX110,Depths,_xlfn.XLOOKUP($G110,Structures,StructureDamages),,-1))/(MIN(IF(Depths&gt;AX110,Depths))-MAX(IF(Depths&lt;AX110,Depths))))</f>
        <v>#N/A</v>
      </c>
      <c r="BJ265" s="87" t="e" cm="1">
        <f t="array" ref="BJ265">IF(AY110="no inundation",0,_xlfn.XLOOKUP(AY110,Depths,_xlfn.XLOOKUP($G110,Structures,StructureDamages),,-1)+(AY110-MAX(IF(Depths&lt;AY110,Depths)))*(_xlfn.XLOOKUP(AY110,Depths,_xlfn.XLOOKUP($G110,Structures,StructureDamages),,1)-_xlfn.XLOOKUP(AY110,Depths,_xlfn.XLOOKUP($G110,Structures,StructureDamages),,-1))/(MIN(IF(Depths&gt;AY110,Depths))-MAX(IF(Depths&lt;AY110,Depths))))</f>
        <v>#N/A</v>
      </c>
      <c r="BK265" s="87" t="e" cm="1">
        <f t="array" ref="BK265">IF(AZ110="no inundation",0,_xlfn.XLOOKUP(AZ110,Depths,_xlfn.XLOOKUP($G110,Structures,StructureDamages),,-1)+(AZ110-MAX(IF(Depths&lt;AZ110,Depths)))*(_xlfn.XLOOKUP(AZ110,Depths,_xlfn.XLOOKUP($G110,Structures,StructureDamages),,1)-_xlfn.XLOOKUP(AZ110,Depths,_xlfn.XLOOKUP($G110,Structures,StructureDamages),,-1))/(MIN(IF(Depths&gt;AZ110,Depths))-MAX(IF(Depths&lt;AZ110,Depths))))</f>
        <v>#N/A</v>
      </c>
      <c r="BL265" s="87" t="e" cm="1">
        <f t="array" ref="BL265">IF(BA110="no inundation",0,_xlfn.XLOOKUP(BA110,Depths,_xlfn.XLOOKUP($G110,Structures,StructureDamages),,-1)+(BA110-MAX(IF(Depths&lt;BA110,Depths)))*(_xlfn.XLOOKUP(BA110,Depths,_xlfn.XLOOKUP($G110,Structures,StructureDamages),,1)-_xlfn.XLOOKUP(BA110,Depths,_xlfn.XLOOKUP($G110,Structures,StructureDamages),,-1))/(MIN(IF(Depths&gt;BA110,Depths))-MAX(IF(Depths&lt;BA110,Depths))))</f>
        <v>#N/A</v>
      </c>
      <c r="BM265" s="87" t="e" cm="1">
        <f t="array" ref="BM265">IF(BB110="no inundation",0,_xlfn.XLOOKUP(BB110,Depths,_xlfn.XLOOKUP($G110,Structures,StructureDamages),,-1)+(BB110-MAX(IF(Depths&lt;BB110,Depths)))*(_xlfn.XLOOKUP(BB110,Depths,_xlfn.XLOOKUP($G110,Structures,StructureDamages),,1)-_xlfn.XLOOKUP(BB110,Depths,_xlfn.XLOOKUP($G110,Structures,StructureDamages),,-1))/(MIN(IF(Depths&gt;BB110,Depths))-MAX(IF(Depths&lt;BB110,Depths))))</f>
        <v>#N/A</v>
      </c>
      <c r="BN265" s="157" t="e" cm="1">
        <f t="array" ref="BN265">IF(BC110="no inundation",0,_xlfn.XLOOKUP(BC110,Depths,_xlfn.XLOOKUP($G110,Structures,StructureDamages),,-1)+(BC110-MAX(IF(Depths&lt;BC110,Depths)))*(_xlfn.XLOOKUP(BC110,Depths,_xlfn.XLOOKUP($G110,Structures,StructureDamages),,1)-_xlfn.XLOOKUP(BC110,Depths,_xlfn.XLOOKUP($G110,Structures,StructureDamages),,-1))/(MIN(IF(Depths&gt;BC110,Depths))-MAX(IF(Depths&lt;BC110,Depths))))</f>
        <v>#N/A</v>
      </c>
      <c r="BO265" s="167"/>
      <c r="BP265" s="166" t="e" cm="1">
        <f t="array" ref="BP265">IF(AT110="no inundation",0,_xlfn.XLOOKUP(AT110,Depths,_xlfn.XLOOKUP($G110,Structures,ContentDamages),,-1)+(AT110-MAX(IF(Depths&lt;AT110,Depths)))*(_xlfn.XLOOKUP(AT110,Depths,_xlfn.XLOOKUP($G110,Structures,ContentDamages),,1)-_xlfn.XLOOKUP(AT110,Depths,_xlfn.XLOOKUP($G110,Structures,ContentDamages),,-1))/(MIN(IF(Depths&gt;AT110,Depths))-MAX(IF(Depths&lt;AT110,Depths))))</f>
        <v>#N/A</v>
      </c>
      <c r="BQ265" s="87" t="e" cm="1">
        <f t="array" ref="BQ265">IF(AU110="no inundation",0,_xlfn.XLOOKUP(AU110,Depths,_xlfn.XLOOKUP($G110,Structures,ContentDamages),,-1)+(AU110-MAX(IF(Depths&lt;AU110,Depths)))*(_xlfn.XLOOKUP(AU110,Depths,_xlfn.XLOOKUP($G110,Structures,ContentDamages),,1)-_xlfn.XLOOKUP(AU110,Depths,_xlfn.XLOOKUP($G110,Structures,ContentDamages),,-1))/(MIN(IF(Depths&gt;AU110,Depths))-MAX(IF(Depths&lt;AU110,Depths))))</f>
        <v>#N/A</v>
      </c>
      <c r="BR265" s="87" t="e" cm="1">
        <f t="array" ref="BR265">IF(AV110="no inundation",0,_xlfn.XLOOKUP(AV110,Depths,_xlfn.XLOOKUP($G110,Structures,ContentDamages),,-1)+(AV110-MAX(IF(Depths&lt;AV110,Depths)))*(_xlfn.XLOOKUP(AV110,Depths,_xlfn.XLOOKUP($G110,Structures,ContentDamages),,1)-_xlfn.XLOOKUP(AV110,Depths,_xlfn.XLOOKUP($G110,Structures,ContentDamages),,-1))/(MIN(IF(Depths&gt;AV110,Depths))-MAX(IF(Depths&lt;AV110,Depths))))</f>
        <v>#N/A</v>
      </c>
      <c r="BS265" s="87" t="e" cm="1">
        <f t="array" ref="BS265">IF(AW110="no inundation",0,_xlfn.XLOOKUP(AW110,Depths,_xlfn.XLOOKUP($G110,Structures,ContentDamages),,-1)+(AW110-MAX(IF(Depths&lt;AW110,Depths)))*(_xlfn.XLOOKUP(AW110,Depths,_xlfn.XLOOKUP($G110,Structures,ContentDamages),,1)-_xlfn.XLOOKUP(AW110,Depths,_xlfn.XLOOKUP($G110,Structures,ContentDamages),,-1))/(MIN(IF(Depths&gt;AW110,Depths))-MAX(IF(Depths&lt;AW110,Depths))))</f>
        <v>#N/A</v>
      </c>
      <c r="BT265" s="87" t="e" cm="1">
        <f t="array" ref="BT265">IF(AX110="no inundation",0,_xlfn.XLOOKUP(AX110,Depths,_xlfn.XLOOKUP($G110,Structures,ContentDamages),,-1)+(AX110-MAX(IF(Depths&lt;AX110,Depths)))*(_xlfn.XLOOKUP(AX110,Depths,_xlfn.XLOOKUP($G110,Structures,ContentDamages),,1)-_xlfn.XLOOKUP(AX110,Depths,_xlfn.XLOOKUP($G110,Structures,ContentDamages),,-1))/(MIN(IF(Depths&gt;AX110,Depths))-MAX(IF(Depths&lt;AX110,Depths))))</f>
        <v>#N/A</v>
      </c>
      <c r="BU265" s="87" t="e" cm="1">
        <f t="array" ref="BU265">IF(AY110="no inundation",0,_xlfn.XLOOKUP(AY110,Depths,_xlfn.XLOOKUP($G110,Structures,ContentDamages),,-1)+(AY110-MAX(IF(Depths&lt;AY110,Depths)))*(_xlfn.XLOOKUP(AY110,Depths,_xlfn.XLOOKUP($G110,Structures,ContentDamages),,1)-_xlfn.XLOOKUP(AY110,Depths,_xlfn.XLOOKUP($G110,Structures,ContentDamages),,-1))/(MIN(IF(Depths&gt;AY110,Depths))-MAX(IF(Depths&lt;AY110,Depths))))</f>
        <v>#N/A</v>
      </c>
      <c r="BV265" s="87" t="e" cm="1">
        <f t="array" ref="BV265">IF(AZ110="no inundation",0,_xlfn.XLOOKUP(AZ110,Depths,_xlfn.XLOOKUP($G110,Structures,ContentDamages),,-1)+(AZ110-MAX(IF(Depths&lt;AZ110,Depths)))*(_xlfn.XLOOKUP(AZ110,Depths,_xlfn.XLOOKUP($G110,Structures,ContentDamages),,1)-_xlfn.XLOOKUP(AZ110,Depths,_xlfn.XLOOKUP($G110,Structures,ContentDamages),,-1))/(MIN(IF(Depths&gt;AZ110,Depths))-MAX(IF(Depths&lt;AZ110,Depths))))</f>
        <v>#N/A</v>
      </c>
      <c r="BW265" s="87" t="e" cm="1">
        <f t="array" ref="BW265">IF(BA110="no inundation",0,_xlfn.XLOOKUP(BA110,Depths,_xlfn.XLOOKUP($G110,Structures,ContentDamages),,-1)+(BA110-MAX(IF(Depths&lt;BA110,Depths)))*(_xlfn.XLOOKUP(BA110,Depths,_xlfn.XLOOKUP($G110,Structures,ContentDamages),,1)-_xlfn.XLOOKUP(BA110,Depths,_xlfn.XLOOKUP($G110,Structures,ContentDamages),,-1))/(MIN(IF(Depths&gt;BA110,Depths))-MAX(IF(Depths&lt;BA110,Depths))))</f>
        <v>#N/A</v>
      </c>
      <c r="BX265" s="87" t="e" cm="1">
        <f t="array" ref="BX265">IF(BB110="no inundation",0,_xlfn.XLOOKUP(BB110,Depths,_xlfn.XLOOKUP($G110,Structures,ContentDamages),,-1)+(BB110-MAX(IF(Depths&lt;BB110,Depths)))*(_xlfn.XLOOKUP(BB110,Depths,_xlfn.XLOOKUP($G110,Structures,ContentDamages),,1)-_xlfn.XLOOKUP(BB110,Depths,_xlfn.XLOOKUP($G110,Structures,ContentDamages),,-1))/(MIN(IF(Depths&gt;BB110,Depths))-MAX(IF(Depths&lt;BB110,Depths))))</f>
        <v>#N/A</v>
      </c>
      <c r="BY265" s="157" t="e" cm="1">
        <f t="array" ref="BY265">IF(BC110="no inundation",0,_xlfn.XLOOKUP(BC110,Depths,_xlfn.XLOOKUP($G110,Structures,ContentDamages),,-1)+(BC110-MAX(IF(Depths&lt;BC110,Depths)))*(_xlfn.XLOOKUP(BC110,Depths,_xlfn.XLOOKUP($G110,Structures,ContentDamages),,1)-_xlfn.XLOOKUP(BC110,Depths,_xlfn.XLOOKUP($G110,Structures,ContentDamages),,-1))/(MIN(IF(Depths&gt;BC110,Depths))-MAX(IF(Depths&lt;BC110,Depths))))</f>
        <v>#N/A</v>
      </c>
    </row>
    <row r="266" spans="21:77" x14ac:dyDescent="0.35">
      <c r="U266" s="2"/>
      <c r="W266" s="144"/>
      <c r="AI266" s="2"/>
      <c r="AJ266" s="2"/>
      <c r="AK266" s="2"/>
      <c r="AL266" s="2"/>
      <c r="AM266" s="2"/>
      <c r="AN266" s="2"/>
      <c r="AO266" s="2"/>
      <c r="AP266" s="2"/>
      <c r="AQ266" s="2"/>
      <c r="AR266" s="2"/>
      <c r="AS266" s="2"/>
      <c r="BC266" s="166" t="str">
        <f t="shared" si="198"/>
        <v>None</v>
      </c>
      <c r="BD266" s="157"/>
      <c r="BE266" s="166" t="e" cm="1">
        <f t="array" ref="BE266">IF(AT111="no inundation",0,_xlfn.XLOOKUP(AT111,Depths,_xlfn.XLOOKUP($G111,Structures,StructureDamages),,-1)+(AT111-MAX(IF(Depths&lt;AT111,Depths)))*(_xlfn.XLOOKUP(AT111,Depths,_xlfn.XLOOKUP($G111,Structures,StructureDamages),,1)-_xlfn.XLOOKUP(AT111,Depths,_xlfn.XLOOKUP($G111,Structures,StructureDamages),,-1))/(MIN(IF(Depths&gt;AT111,Depths))-MAX(IF(Depths&lt;AT111,Depths))))</f>
        <v>#N/A</v>
      </c>
      <c r="BF266" s="87" t="e" cm="1">
        <f t="array" ref="BF266">IF(AU111="no inundation",0,_xlfn.XLOOKUP(AU111,Depths,_xlfn.XLOOKUP($G111,Structures,StructureDamages),,-1)+(AU111-MAX(IF(Depths&lt;AU111,Depths)))*(_xlfn.XLOOKUP(AU111,Depths,_xlfn.XLOOKUP($G111,Structures,StructureDamages),,1)-_xlfn.XLOOKUP(AU111,Depths,_xlfn.XLOOKUP($G111,Structures,StructureDamages),,-1))/(MIN(IF(Depths&gt;AU111,Depths))-MAX(IF(Depths&lt;AU111,Depths))))</f>
        <v>#N/A</v>
      </c>
      <c r="BG266" s="87" t="e" cm="1">
        <f t="array" ref="BG266">IF(AV111="no inundation",0,_xlfn.XLOOKUP(AV111,Depths,_xlfn.XLOOKUP($G111,Structures,StructureDamages),,-1)+(AV111-MAX(IF(Depths&lt;AV111,Depths)))*(_xlfn.XLOOKUP(AV111,Depths,_xlfn.XLOOKUP($G111,Structures,StructureDamages),,1)-_xlfn.XLOOKUP(AV111,Depths,_xlfn.XLOOKUP($G111,Structures,StructureDamages),,-1))/(MIN(IF(Depths&gt;AV111,Depths))-MAX(IF(Depths&lt;AV111,Depths))))</f>
        <v>#N/A</v>
      </c>
      <c r="BH266" s="87" t="e" cm="1">
        <f t="array" ref="BH266">IF(AW111="no inundation",0,_xlfn.XLOOKUP(AW111,Depths,_xlfn.XLOOKUP($G111,Structures,StructureDamages),,-1)+(AW111-MAX(IF(Depths&lt;AW111,Depths)))*(_xlfn.XLOOKUP(AW111,Depths,_xlfn.XLOOKUP($G111,Structures,StructureDamages),,1)-_xlfn.XLOOKUP(AW111,Depths,_xlfn.XLOOKUP($G111,Structures,StructureDamages),,-1))/(MIN(IF(Depths&gt;AW111,Depths))-MAX(IF(Depths&lt;AW111,Depths))))</f>
        <v>#N/A</v>
      </c>
      <c r="BI266" s="87" t="e" cm="1">
        <f t="array" ref="BI266">IF(AX111="no inundation",0,_xlfn.XLOOKUP(AX111,Depths,_xlfn.XLOOKUP($G111,Structures,StructureDamages),,-1)+(AX111-MAX(IF(Depths&lt;AX111,Depths)))*(_xlfn.XLOOKUP(AX111,Depths,_xlfn.XLOOKUP($G111,Structures,StructureDamages),,1)-_xlfn.XLOOKUP(AX111,Depths,_xlfn.XLOOKUP($G111,Structures,StructureDamages),,-1))/(MIN(IF(Depths&gt;AX111,Depths))-MAX(IF(Depths&lt;AX111,Depths))))</f>
        <v>#N/A</v>
      </c>
      <c r="BJ266" s="87" t="e" cm="1">
        <f t="array" ref="BJ266">IF(AY111="no inundation",0,_xlfn.XLOOKUP(AY111,Depths,_xlfn.XLOOKUP($G111,Structures,StructureDamages),,-1)+(AY111-MAX(IF(Depths&lt;AY111,Depths)))*(_xlfn.XLOOKUP(AY111,Depths,_xlfn.XLOOKUP($G111,Structures,StructureDamages),,1)-_xlfn.XLOOKUP(AY111,Depths,_xlfn.XLOOKUP($G111,Structures,StructureDamages),,-1))/(MIN(IF(Depths&gt;AY111,Depths))-MAX(IF(Depths&lt;AY111,Depths))))</f>
        <v>#N/A</v>
      </c>
      <c r="BK266" s="87" t="e" cm="1">
        <f t="array" ref="BK266">IF(AZ111="no inundation",0,_xlfn.XLOOKUP(AZ111,Depths,_xlfn.XLOOKUP($G111,Structures,StructureDamages),,-1)+(AZ111-MAX(IF(Depths&lt;AZ111,Depths)))*(_xlfn.XLOOKUP(AZ111,Depths,_xlfn.XLOOKUP($G111,Structures,StructureDamages),,1)-_xlfn.XLOOKUP(AZ111,Depths,_xlfn.XLOOKUP($G111,Structures,StructureDamages),,-1))/(MIN(IF(Depths&gt;AZ111,Depths))-MAX(IF(Depths&lt;AZ111,Depths))))</f>
        <v>#N/A</v>
      </c>
      <c r="BL266" s="87" t="e" cm="1">
        <f t="array" ref="BL266">IF(BA111="no inundation",0,_xlfn.XLOOKUP(BA111,Depths,_xlfn.XLOOKUP($G111,Structures,StructureDamages),,-1)+(BA111-MAX(IF(Depths&lt;BA111,Depths)))*(_xlfn.XLOOKUP(BA111,Depths,_xlfn.XLOOKUP($G111,Structures,StructureDamages),,1)-_xlfn.XLOOKUP(BA111,Depths,_xlfn.XLOOKUP($G111,Structures,StructureDamages),,-1))/(MIN(IF(Depths&gt;BA111,Depths))-MAX(IF(Depths&lt;BA111,Depths))))</f>
        <v>#N/A</v>
      </c>
      <c r="BM266" s="87" t="e" cm="1">
        <f t="array" ref="BM266">IF(BB111="no inundation",0,_xlfn.XLOOKUP(BB111,Depths,_xlfn.XLOOKUP($G111,Structures,StructureDamages),,-1)+(BB111-MAX(IF(Depths&lt;BB111,Depths)))*(_xlfn.XLOOKUP(BB111,Depths,_xlfn.XLOOKUP($G111,Structures,StructureDamages),,1)-_xlfn.XLOOKUP(BB111,Depths,_xlfn.XLOOKUP($G111,Structures,StructureDamages),,-1))/(MIN(IF(Depths&gt;BB111,Depths))-MAX(IF(Depths&lt;BB111,Depths))))</f>
        <v>#N/A</v>
      </c>
      <c r="BN266" s="157" t="e" cm="1">
        <f t="array" ref="BN266">IF(BC111="no inundation",0,_xlfn.XLOOKUP(BC111,Depths,_xlfn.XLOOKUP($G111,Structures,StructureDamages),,-1)+(BC111-MAX(IF(Depths&lt;BC111,Depths)))*(_xlfn.XLOOKUP(BC111,Depths,_xlfn.XLOOKUP($G111,Structures,StructureDamages),,1)-_xlfn.XLOOKUP(BC111,Depths,_xlfn.XLOOKUP($G111,Structures,StructureDamages),,-1))/(MIN(IF(Depths&gt;BC111,Depths))-MAX(IF(Depths&lt;BC111,Depths))))</f>
        <v>#N/A</v>
      </c>
      <c r="BO266" s="167"/>
      <c r="BP266" s="166" t="e" cm="1">
        <f t="array" ref="BP266">IF(AT111="no inundation",0,_xlfn.XLOOKUP(AT111,Depths,_xlfn.XLOOKUP($G111,Structures,ContentDamages),,-1)+(AT111-MAX(IF(Depths&lt;AT111,Depths)))*(_xlfn.XLOOKUP(AT111,Depths,_xlfn.XLOOKUP($G111,Structures,ContentDamages),,1)-_xlfn.XLOOKUP(AT111,Depths,_xlfn.XLOOKUP($G111,Structures,ContentDamages),,-1))/(MIN(IF(Depths&gt;AT111,Depths))-MAX(IF(Depths&lt;AT111,Depths))))</f>
        <v>#N/A</v>
      </c>
      <c r="BQ266" s="87" t="e" cm="1">
        <f t="array" ref="BQ266">IF(AU111="no inundation",0,_xlfn.XLOOKUP(AU111,Depths,_xlfn.XLOOKUP($G111,Structures,ContentDamages),,-1)+(AU111-MAX(IF(Depths&lt;AU111,Depths)))*(_xlfn.XLOOKUP(AU111,Depths,_xlfn.XLOOKUP($G111,Structures,ContentDamages),,1)-_xlfn.XLOOKUP(AU111,Depths,_xlfn.XLOOKUP($G111,Structures,ContentDamages),,-1))/(MIN(IF(Depths&gt;AU111,Depths))-MAX(IF(Depths&lt;AU111,Depths))))</f>
        <v>#N/A</v>
      </c>
      <c r="BR266" s="87" t="e" cm="1">
        <f t="array" ref="BR266">IF(AV111="no inundation",0,_xlfn.XLOOKUP(AV111,Depths,_xlfn.XLOOKUP($G111,Structures,ContentDamages),,-1)+(AV111-MAX(IF(Depths&lt;AV111,Depths)))*(_xlfn.XLOOKUP(AV111,Depths,_xlfn.XLOOKUP($G111,Structures,ContentDamages),,1)-_xlfn.XLOOKUP(AV111,Depths,_xlfn.XLOOKUP($G111,Structures,ContentDamages),,-1))/(MIN(IF(Depths&gt;AV111,Depths))-MAX(IF(Depths&lt;AV111,Depths))))</f>
        <v>#N/A</v>
      </c>
      <c r="BS266" s="87" t="e" cm="1">
        <f t="array" ref="BS266">IF(AW111="no inundation",0,_xlfn.XLOOKUP(AW111,Depths,_xlfn.XLOOKUP($G111,Structures,ContentDamages),,-1)+(AW111-MAX(IF(Depths&lt;AW111,Depths)))*(_xlfn.XLOOKUP(AW111,Depths,_xlfn.XLOOKUP($G111,Structures,ContentDamages),,1)-_xlfn.XLOOKUP(AW111,Depths,_xlfn.XLOOKUP($G111,Structures,ContentDamages),,-1))/(MIN(IF(Depths&gt;AW111,Depths))-MAX(IF(Depths&lt;AW111,Depths))))</f>
        <v>#N/A</v>
      </c>
      <c r="BT266" s="87" t="e" cm="1">
        <f t="array" ref="BT266">IF(AX111="no inundation",0,_xlfn.XLOOKUP(AX111,Depths,_xlfn.XLOOKUP($G111,Structures,ContentDamages),,-1)+(AX111-MAX(IF(Depths&lt;AX111,Depths)))*(_xlfn.XLOOKUP(AX111,Depths,_xlfn.XLOOKUP($G111,Structures,ContentDamages),,1)-_xlfn.XLOOKUP(AX111,Depths,_xlfn.XLOOKUP($G111,Structures,ContentDamages),,-1))/(MIN(IF(Depths&gt;AX111,Depths))-MAX(IF(Depths&lt;AX111,Depths))))</f>
        <v>#N/A</v>
      </c>
      <c r="BU266" s="87" t="e" cm="1">
        <f t="array" ref="BU266">IF(AY111="no inundation",0,_xlfn.XLOOKUP(AY111,Depths,_xlfn.XLOOKUP($G111,Structures,ContentDamages),,-1)+(AY111-MAX(IF(Depths&lt;AY111,Depths)))*(_xlfn.XLOOKUP(AY111,Depths,_xlfn.XLOOKUP($G111,Structures,ContentDamages),,1)-_xlfn.XLOOKUP(AY111,Depths,_xlfn.XLOOKUP($G111,Structures,ContentDamages),,-1))/(MIN(IF(Depths&gt;AY111,Depths))-MAX(IF(Depths&lt;AY111,Depths))))</f>
        <v>#N/A</v>
      </c>
      <c r="BV266" s="87" t="e" cm="1">
        <f t="array" ref="BV266">IF(AZ111="no inundation",0,_xlfn.XLOOKUP(AZ111,Depths,_xlfn.XLOOKUP($G111,Structures,ContentDamages),,-1)+(AZ111-MAX(IF(Depths&lt;AZ111,Depths)))*(_xlfn.XLOOKUP(AZ111,Depths,_xlfn.XLOOKUP($G111,Structures,ContentDamages),,1)-_xlfn.XLOOKUP(AZ111,Depths,_xlfn.XLOOKUP($G111,Structures,ContentDamages),,-1))/(MIN(IF(Depths&gt;AZ111,Depths))-MAX(IF(Depths&lt;AZ111,Depths))))</f>
        <v>#N/A</v>
      </c>
      <c r="BW266" s="87" t="e" cm="1">
        <f t="array" ref="BW266">IF(BA111="no inundation",0,_xlfn.XLOOKUP(BA111,Depths,_xlfn.XLOOKUP($G111,Structures,ContentDamages),,-1)+(BA111-MAX(IF(Depths&lt;BA111,Depths)))*(_xlfn.XLOOKUP(BA111,Depths,_xlfn.XLOOKUP($G111,Structures,ContentDamages),,1)-_xlfn.XLOOKUP(BA111,Depths,_xlfn.XLOOKUP($G111,Structures,ContentDamages),,-1))/(MIN(IF(Depths&gt;BA111,Depths))-MAX(IF(Depths&lt;BA111,Depths))))</f>
        <v>#N/A</v>
      </c>
      <c r="BX266" s="87" t="e" cm="1">
        <f t="array" ref="BX266">IF(BB111="no inundation",0,_xlfn.XLOOKUP(BB111,Depths,_xlfn.XLOOKUP($G111,Structures,ContentDamages),,-1)+(BB111-MAX(IF(Depths&lt;BB111,Depths)))*(_xlfn.XLOOKUP(BB111,Depths,_xlfn.XLOOKUP($G111,Structures,ContentDamages),,1)-_xlfn.XLOOKUP(BB111,Depths,_xlfn.XLOOKUP($G111,Structures,ContentDamages),,-1))/(MIN(IF(Depths&gt;BB111,Depths))-MAX(IF(Depths&lt;BB111,Depths))))</f>
        <v>#N/A</v>
      </c>
      <c r="BY266" s="157" t="e" cm="1">
        <f t="array" ref="BY266">IF(BC111="no inundation",0,_xlfn.XLOOKUP(BC111,Depths,_xlfn.XLOOKUP($G111,Structures,ContentDamages),,-1)+(BC111-MAX(IF(Depths&lt;BC111,Depths)))*(_xlfn.XLOOKUP(BC111,Depths,_xlfn.XLOOKUP($G111,Structures,ContentDamages),,1)-_xlfn.XLOOKUP(BC111,Depths,_xlfn.XLOOKUP($G111,Structures,ContentDamages),,-1))/(MIN(IF(Depths&gt;BC111,Depths))-MAX(IF(Depths&lt;BC111,Depths))))</f>
        <v>#N/A</v>
      </c>
    </row>
    <row r="267" spans="21:77" x14ac:dyDescent="0.35">
      <c r="U267" s="2"/>
      <c r="W267" s="144"/>
      <c r="AI267" s="2"/>
      <c r="AJ267" s="2"/>
      <c r="AK267" s="2"/>
      <c r="AL267" s="2"/>
      <c r="AM267" s="2"/>
      <c r="AN267" s="2"/>
      <c r="AO267" s="2"/>
      <c r="AP267" s="2"/>
      <c r="AQ267" s="2"/>
      <c r="AR267" s="2"/>
      <c r="AS267" s="2"/>
      <c r="BC267" s="166" t="str">
        <f t="shared" si="198"/>
        <v>None</v>
      </c>
      <c r="BD267" s="157"/>
      <c r="BE267" s="166" t="e" cm="1">
        <f t="array" ref="BE267">IF(AT112="no inundation",0,_xlfn.XLOOKUP(AT112,Depths,_xlfn.XLOOKUP($G112,Structures,StructureDamages),,-1)+(AT112-MAX(IF(Depths&lt;AT112,Depths)))*(_xlfn.XLOOKUP(AT112,Depths,_xlfn.XLOOKUP($G112,Structures,StructureDamages),,1)-_xlfn.XLOOKUP(AT112,Depths,_xlfn.XLOOKUP($G112,Structures,StructureDamages),,-1))/(MIN(IF(Depths&gt;AT112,Depths))-MAX(IF(Depths&lt;AT112,Depths))))</f>
        <v>#N/A</v>
      </c>
      <c r="BF267" s="87" t="e" cm="1">
        <f t="array" ref="BF267">IF(AU112="no inundation",0,_xlfn.XLOOKUP(AU112,Depths,_xlfn.XLOOKUP($G112,Structures,StructureDamages),,-1)+(AU112-MAX(IF(Depths&lt;AU112,Depths)))*(_xlfn.XLOOKUP(AU112,Depths,_xlfn.XLOOKUP($G112,Structures,StructureDamages),,1)-_xlfn.XLOOKUP(AU112,Depths,_xlfn.XLOOKUP($G112,Structures,StructureDamages),,-1))/(MIN(IF(Depths&gt;AU112,Depths))-MAX(IF(Depths&lt;AU112,Depths))))</f>
        <v>#N/A</v>
      </c>
      <c r="BG267" s="87" t="e" cm="1">
        <f t="array" ref="BG267">IF(AV112="no inundation",0,_xlfn.XLOOKUP(AV112,Depths,_xlfn.XLOOKUP($G112,Structures,StructureDamages),,-1)+(AV112-MAX(IF(Depths&lt;AV112,Depths)))*(_xlfn.XLOOKUP(AV112,Depths,_xlfn.XLOOKUP($G112,Structures,StructureDamages),,1)-_xlfn.XLOOKUP(AV112,Depths,_xlfn.XLOOKUP($G112,Structures,StructureDamages),,-1))/(MIN(IF(Depths&gt;AV112,Depths))-MAX(IF(Depths&lt;AV112,Depths))))</f>
        <v>#N/A</v>
      </c>
      <c r="BH267" s="87" t="e" cm="1">
        <f t="array" ref="BH267">IF(AW112="no inundation",0,_xlfn.XLOOKUP(AW112,Depths,_xlfn.XLOOKUP($G112,Structures,StructureDamages),,-1)+(AW112-MAX(IF(Depths&lt;AW112,Depths)))*(_xlfn.XLOOKUP(AW112,Depths,_xlfn.XLOOKUP($G112,Structures,StructureDamages),,1)-_xlfn.XLOOKUP(AW112,Depths,_xlfn.XLOOKUP($G112,Structures,StructureDamages),,-1))/(MIN(IF(Depths&gt;AW112,Depths))-MAX(IF(Depths&lt;AW112,Depths))))</f>
        <v>#N/A</v>
      </c>
      <c r="BI267" s="87" t="e" cm="1">
        <f t="array" ref="BI267">IF(AX112="no inundation",0,_xlfn.XLOOKUP(AX112,Depths,_xlfn.XLOOKUP($G112,Structures,StructureDamages),,-1)+(AX112-MAX(IF(Depths&lt;AX112,Depths)))*(_xlfn.XLOOKUP(AX112,Depths,_xlfn.XLOOKUP($G112,Structures,StructureDamages),,1)-_xlfn.XLOOKUP(AX112,Depths,_xlfn.XLOOKUP($G112,Structures,StructureDamages),,-1))/(MIN(IF(Depths&gt;AX112,Depths))-MAX(IF(Depths&lt;AX112,Depths))))</f>
        <v>#N/A</v>
      </c>
      <c r="BJ267" s="87" t="e" cm="1">
        <f t="array" ref="BJ267">IF(AY112="no inundation",0,_xlfn.XLOOKUP(AY112,Depths,_xlfn.XLOOKUP($G112,Structures,StructureDamages),,-1)+(AY112-MAX(IF(Depths&lt;AY112,Depths)))*(_xlfn.XLOOKUP(AY112,Depths,_xlfn.XLOOKUP($G112,Structures,StructureDamages),,1)-_xlfn.XLOOKUP(AY112,Depths,_xlfn.XLOOKUP($G112,Structures,StructureDamages),,-1))/(MIN(IF(Depths&gt;AY112,Depths))-MAX(IF(Depths&lt;AY112,Depths))))</f>
        <v>#N/A</v>
      </c>
      <c r="BK267" s="87" t="e" cm="1">
        <f t="array" ref="BK267">IF(AZ112="no inundation",0,_xlfn.XLOOKUP(AZ112,Depths,_xlfn.XLOOKUP($G112,Structures,StructureDamages),,-1)+(AZ112-MAX(IF(Depths&lt;AZ112,Depths)))*(_xlfn.XLOOKUP(AZ112,Depths,_xlfn.XLOOKUP($G112,Structures,StructureDamages),,1)-_xlfn.XLOOKUP(AZ112,Depths,_xlfn.XLOOKUP($G112,Structures,StructureDamages),,-1))/(MIN(IF(Depths&gt;AZ112,Depths))-MAX(IF(Depths&lt;AZ112,Depths))))</f>
        <v>#N/A</v>
      </c>
      <c r="BL267" s="87" t="e" cm="1">
        <f t="array" ref="BL267">IF(BA112="no inundation",0,_xlfn.XLOOKUP(BA112,Depths,_xlfn.XLOOKUP($G112,Structures,StructureDamages),,-1)+(BA112-MAX(IF(Depths&lt;BA112,Depths)))*(_xlfn.XLOOKUP(BA112,Depths,_xlfn.XLOOKUP($G112,Structures,StructureDamages),,1)-_xlfn.XLOOKUP(BA112,Depths,_xlfn.XLOOKUP($G112,Structures,StructureDamages),,-1))/(MIN(IF(Depths&gt;BA112,Depths))-MAX(IF(Depths&lt;BA112,Depths))))</f>
        <v>#N/A</v>
      </c>
      <c r="BM267" s="87" t="e" cm="1">
        <f t="array" ref="BM267">IF(BB112="no inundation",0,_xlfn.XLOOKUP(BB112,Depths,_xlfn.XLOOKUP($G112,Structures,StructureDamages),,-1)+(BB112-MAX(IF(Depths&lt;BB112,Depths)))*(_xlfn.XLOOKUP(BB112,Depths,_xlfn.XLOOKUP($G112,Structures,StructureDamages),,1)-_xlfn.XLOOKUP(BB112,Depths,_xlfn.XLOOKUP($G112,Structures,StructureDamages),,-1))/(MIN(IF(Depths&gt;BB112,Depths))-MAX(IF(Depths&lt;BB112,Depths))))</f>
        <v>#N/A</v>
      </c>
      <c r="BN267" s="157" t="e" cm="1">
        <f t="array" ref="BN267">IF(BC112="no inundation",0,_xlfn.XLOOKUP(BC112,Depths,_xlfn.XLOOKUP($G112,Structures,StructureDamages),,-1)+(BC112-MAX(IF(Depths&lt;BC112,Depths)))*(_xlfn.XLOOKUP(BC112,Depths,_xlfn.XLOOKUP($G112,Structures,StructureDamages),,1)-_xlfn.XLOOKUP(BC112,Depths,_xlfn.XLOOKUP($G112,Structures,StructureDamages),,-1))/(MIN(IF(Depths&gt;BC112,Depths))-MAX(IF(Depths&lt;BC112,Depths))))</f>
        <v>#N/A</v>
      </c>
      <c r="BO267" s="167"/>
      <c r="BP267" s="166" t="e" cm="1">
        <f t="array" ref="BP267">IF(AT112="no inundation",0,_xlfn.XLOOKUP(AT112,Depths,_xlfn.XLOOKUP($G112,Structures,ContentDamages),,-1)+(AT112-MAX(IF(Depths&lt;AT112,Depths)))*(_xlfn.XLOOKUP(AT112,Depths,_xlfn.XLOOKUP($G112,Structures,ContentDamages),,1)-_xlfn.XLOOKUP(AT112,Depths,_xlfn.XLOOKUP($G112,Structures,ContentDamages),,-1))/(MIN(IF(Depths&gt;AT112,Depths))-MAX(IF(Depths&lt;AT112,Depths))))</f>
        <v>#N/A</v>
      </c>
      <c r="BQ267" s="87" t="e" cm="1">
        <f t="array" ref="BQ267">IF(AU112="no inundation",0,_xlfn.XLOOKUP(AU112,Depths,_xlfn.XLOOKUP($G112,Structures,ContentDamages),,-1)+(AU112-MAX(IF(Depths&lt;AU112,Depths)))*(_xlfn.XLOOKUP(AU112,Depths,_xlfn.XLOOKUP($G112,Structures,ContentDamages),,1)-_xlfn.XLOOKUP(AU112,Depths,_xlfn.XLOOKUP($G112,Structures,ContentDamages),,-1))/(MIN(IF(Depths&gt;AU112,Depths))-MAX(IF(Depths&lt;AU112,Depths))))</f>
        <v>#N/A</v>
      </c>
      <c r="BR267" s="87" t="e" cm="1">
        <f t="array" ref="BR267">IF(AV112="no inundation",0,_xlfn.XLOOKUP(AV112,Depths,_xlfn.XLOOKUP($G112,Structures,ContentDamages),,-1)+(AV112-MAX(IF(Depths&lt;AV112,Depths)))*(_xlfn.XLOOKUP(AV112,Depths,_xlfn.XLOOKUP($G112,Structures,ContentDamages),,1)-_xlfn.XLOOKUP(AV112,Depths,_xlfn.XLOOKUP($G112,Structures,ContentDamages),,-1))/(MIN(IF(Depths&gt;AV112,Depths))-MAX(IF(Depths&lt;AV112,Depths))))</f>
        <v>#N/A</v>
      </c>
      <c r="BS267" s="87" t="e" cm="1">
        <f t="array" ref="BS267">IF(AW112="no inundation",0,_xlfn.XLOOKUP(AW112,Depths,_xlfn.XLOOKUP($G112,Structures,ContentDamages),,-1)+(AW112-MAX(IF(Depths&lt;AW112,Depths)))*(_xlfn.XLOOKUP(AW112,Depths,_xlfn.XLOOKUP($G112,Structures,ContentDamages),,1)-_xlfn.XLOOKUP(AW112,Depths,_xlfn.XLOOKUP($G112,Structures,ContentDamages),,-1))/(MIN(IF(Depths&gt;AW112,Depths))-MAX(IF(Depths&lt;AW112,Depths))))</f>
        <v>#N/A</v>
      </c>
      <c r="BT267" s="87" t="e" cm="1">
        <f t="array" ref="BT267">IF(AX112="no inundation",0,_xlfn.XLOOKUP(AX112,Depths,_xlfn.XLOOKUP($G112,Structures,ContentDamages),,-1)+(AX112-MAX(IF(Depths&lt;AX112,Depths)))*(_xlfn.XLOOKUP(AX112,Depths,_xlfn.XLOOKUP($G112,Structures,ContentDamages),,1)-_xlfn.XLOOKUP(AX112,Depths,_xlfn.XLOOKUP($G112,Structures,ContentDamages),,-1))/(MIN(IF(Depths&gt;AX112,Depths))-MAX(IF(Depths&lt;AX112,Depths))))</f>
        <v>#N/A</v>
      </c>
      <c r="BU267" s="87" t="e" cm="1">
        <f t="array" ref="BU267">IF(AY112="no inundation",0,_xlfn.XLOOKUP(AY112,Depths,_xlfn.XLOOKUP($G112,Structures,ContentDamages),,-1)+(AY112-MAX(IF(Depths&lt;AY112,Depths)))*(_xlfn.XLOOKUP(AY112,Depths,_xlfn.XLOOKUP($G112,Structures,ContentDamages),,1)-_xlfn.XLOOKUP(AY112,Depths,_xlfn.XLOOKUP($G112,Structures,ContentDamages),,-1))/(MIN(IF(Depths&gt;AY112,Depths))-MAX(IF(Depths&lt;AY112,Depths))))</f>
        <v>#N/A</v>
      </c>
      <c r="BV267" s="87" t="e" cm="1">
        <f t="array" ref="BV267">IF(AZ112="no inundation",0,_xlfn.XLOOKUP(AZ112,Depths,_xlfn.XLOOKUP($G112,Structures,ContentDamages),,-1)+(AZ112-MAX(IF(Depths&lt;AZ112,Depths)))*(_xlfn.XLOOKUP(AZ112,Depths,_xlfn.XLOOKUP($G112,Structures,ContentDamages),,1)-_xlfn.XLOOKUP(AZ112,Depths,_xlfn.XLOOKUP($G112,Structures,ContentDamages),,-1))/(MIN(IF(Depths&gt;AZ112,Depths))-MAX(IF(Depths&lt;AZ112,Depths))))</f>
        <v>#N/A</v>
      </c>
      <c r="BW267" s="87" t="e" cm="1">
        <f t="array" ref="BW267">IF(BA112="no inundation",0,_xlfn.XLOOKUP(BA112,Depths,_xlfn.XLOOKUP($G112,Structures,ContentDamages),,-1)+(BA112-MAX(IF(Depths&lt;BA112,Depths)))*(_xlfn.XLOOKUP(BA112,Depths,_xlfn.XLOOKUP($G112,Structures,ContentDamages),,1)-_xlfn.XLOOKUP(BA112,Depths,_xlfn.XLOOKUP($G112,Structures,ContentDamages),,-1))/(MIN(IF(Depths&gt;BA112,Depths))-MAX(IF(Depths&lt;BA112,Depths))))</f>
        <v>#N/A</v>
      </c>
      <c r="BX267" s="87" t="e" cm="1">
        <f t="array" ref="BX267">IF(BB112="no inundation",0,_xlfn.XLOOKUP(BB112,Depths,_xlfn.XLOOKUP($G112,Structures,ContentDamages),,-1)+(BB112-MAX(IF(Depths&lt;BB112,Depths)))*(_xlfn.XLOOKUP(BB112,Depths,_xlfn.XLOOKUP($G112,Structures,ContentDamages),,1)-_xlfn.XLOOKUP(BB112,Depths,_xlfn.XLOOKUP($G112,Structures,ContentDamages),,-1))/(MIN(IF(Depths&gt;BB112,Depths))-MAX(IF(Depths&lt;BB112,Depths))))</f>
        <v>#N/A</v>
      </c>
      <c r="BY267" s="157" t="e" cm="1">
        <f t="array" ref="BY267">IF(BC112="no inundation",0,_xlfn.XLOOKUP(BC112,Depths,_xlfn.XLOOKUP($G112,Structures,ContentDamages),,-1)+(BC112-MAX(IF(Depths&lt;BC112,Depths)))*(_xlfn.XLOOKUP(BC112,Depths,_xlfn.XLOOKUP($G112,Structures,ContentDamages),,1)-_xlfn.XLOOKUP(BC112,Depths,_xlfn.XLOOKUP($G112,Structures,ContentDamages),,-1))/(MIN(IF(Depths&gt;BC112,Depths))-MAX(IF(Depths&lt;BC112,Depths))))</f>
        <v>#N/A</v>
      </c>
    </row>
    <row r="268" spans="21:77" x14ac:dyDescent="0.35">
      <c r="U268" s="2"/>
      <c r="W268" s="144"/>
      <c r="AI268" s="2"/>
      <c r="AJ268" s="2"/>
      <c r="AK268" s="2"/>
      <c r="AL268" s="2"/>
      <c r="AM268" s="2"/>
      <c r="AN268" s="2"/>
      <c r="AO268" s="2"/>
      <c r="AP268" s="2"/>
      <c r="AQ268" s="2"/>
      <c r="AR268" s="2"/>
      <c r="AS268" s="2"/>
      <c r="BC268" s="166" t="str">
        <f t="shared" si="198"/>
        <v>None</v>
      </c>
      <c r="BD268" s="157"/>
      <c r="BE268" s="166" t="e" cm="1">
        <f t="array" ref="BE268">IF(AT113="no inundation",0,_xlfn.XLOOKUP(AT113,Depths,_xlfn.XLOOKUP($G113,Structures,StructureDamages),,-1)+(AT113-MAX(IF(Depths&lt;AT113,Depths)))*(_xlfn.XLOOKUP(AT113,Depths,_xlfn.XLOOKUP($G113,Structures,StructureDamages),,1)-_xlfn.XLOOKUP(AT113,Depths,_xlfn.XLOOKUP($G113,Structures,StructureDamages),,-1))/(MIN(IF(Depths&gt;AT113,Depths))-MAX(IF(Depths&lt;AT113,Depths))))</f>
        <v>#N/A</v>
      </c>
      <c r="BF268" s="87" t="e" cm="1">
        <f t="array" ref="BF268">IF(AU113="no inundation",0,_xlfn.XLOOKUP(AU113,Depths,_xlfn.XLOOKUP($G113,Structures,StructureDamages),,-1)+(AU113-MAX(IF(Depths&lt;AU113,Depths)))*(_xlfn.XLOOKUP(AU113,Depths,_xlfn.XLOOKUP($G113,Structures,StructureDamages),,1)-_xlfn.XLOOKUP(AU113,Depths,_xlfn.XLOOKUP($G113,Structures,StructureDamages),,-1))/(MIN(IF(Depths&gt;AU113,Depths))-MAX(IF(Depths&lt;AU113,Depths))))</f>
        <v>#N/A</v>
      </c>
      <c r="BG268" s="87" t="e" cm="1">
        <f t="array" ref="BG268">IF(AV113="no inundation",0,_xlfn.XLOOKUP(AV113,Depths,_xlfn.XLOOKUP($G113,Structures,StructureDamages),,-1)+(AV113-MAX(IF(Depths&lt;AV113,Depths)))*(_xlfn.XLOOKUP(AV113,Depths,_xlfn.XLOOKUP($G113,Structures,StructureDamages),,1)-_xlfn.XLOOKUP(AV113,Depths,_xlfn.XLOOKUP($G113,Structures,StructureDamages),,-1))/(MIN(IF(Depths&gt;AV113,Depths))-MAX(IF(Depths&lt;AV113,Depths))))</f>
        <v>#N/A</v>
      </c>
      <c r="BH268" s="87" t="e" cm="1">
        <f t="array" ref="BH268">IF(AW113="no inundation",0,_xlfn.XLOOKUP(AW113,Depths,_xlfn.XLOOKUP($G113,Structures,StructureDamages),,-1)+(AW113-MAX(IF(Depths&lt;AW113,Depths)))*(_xlfn.XLOOKUP(AW113,Depths,_xlfn.XLOOKUP($G113,Structures,StructureDamages),,1)-_xlfn.XLOOKUP(AW113,Depths,_xlfn.XLOOKUP($G113,Structures,StructureDamages),,-1))/(MIN(IF(Depths&gt;AW113,Depths))-MAX(IF(Depths&lt;AW113,Depths))))</f>
        <v>#N/A</v>
      </c>
      <c r="BI268" s="87" t="e" cm="1">
        <f t="array" ref="BI268">IF(AX113="no inundation",0,_xlfn.XLOOKUP(AX113,Depths,_xlfn.XLOOKUP($G113,Structures,StructureDamages),,-1)+(AX113-MAX(IF(Depths&lt;AX113,Depths)))*(_xlfn.XLOOKUP(AX113,Depths,_xlfn.XLOOKUP($G113,Structures,StructureDamages),,1)-_xlfn.XLOOKUP(AX113,Depths,_xlfn.XLOOKUP($G113,Structures,StructureDamages),,-1))/(MIN(IF(Depths&gt;AX113,Depths))-MAX(IF(Depths&lt;AX113,Depths))))</f>
        <v>#N/A</v>
      </c>
      <c r="BJ268" s="87" t="e" cm="1">
        <f t="array" ref="BJ268">IF(AY113="no inundation",0,_xlfn.XLOOKUP(AY113,Depths,_xlfn.XLOOKUP($G113,Structures,StructureDamages),,-1)+(AY113-MAX(IF(Depths&lt;AY113,Depths)))*(_xlfn.XLOOKUP(AY113,Depths,_xlfn.XLOOKUP($G113,Structures,StructureDamages),,1)-_xlfn.XLOOKUP(AY113,Depths,_xlfn.XLOOKUP($G113,Structures,StructureDamages),,-1))/(MIN(IF(Depths&gt;AY113,Depths))-MAX(IF(Depths&lt;AY113,Depths))))</f>
        <v>#N/A</v>
      </c>
      <c r="BK268" s="87" t="e" cm="1">
        <f t="array" ref="BK268">IF(AZ113="no inundation",0,_xlfn.XLOOKUP(AZ113,Depths,_xlfn.XLOOKUP($G113,Structures,StructureDamages),,-1)+(AZ113-MAX(IF(Depths&lt;AZ113,Depths)))*(_xlfn.XLOOKUP(AZ113,Depths,_xlfn.XLOOKUP($G113,Structures,StructureDamages),,1)-_xlfn.XLOOKUP(AZ113,Depths,_xlfn.XLOOKUP($G113,Structures,StructureDamages),,-1))/(MIN(IF(Depths&gt;AZ113,Depths))-MAX(IF(Depths&lt;AZ113,Depths))))</f>
        <v>#N/A</v>
      </c>
      <c r="BL268" s="87" t="e" cm="1">
        <f t="array" ref="BL268">IF(BA113="no inundation",0,_xlfn.XLOOKUP(BA113,Depths,_xlfn.XLOOKUP($G113,Structures,StructureDamages),,-1)+(BA113-MAX(IF(Depths&lt;BA113,Depths)))*(_xlfn.XLOOKUP(BA113,Depths,_xlfn.XLOOKUP($G113,Structures,StructureDamages),,1)-_xlfn.XLOOKUP(BA113,Depths,_xlfn.XLOOKUP($G113,Structures,StructureDamages),,-1))/(MIN(IF(Depths&gt;BA113,Depths))-MAX(IF(Depths&lt;BA113,Depths))))</f>
        <v>#N/A</v>
      </c>
      <c r="BM268" s="87" t="e" cm="1">
        <f t="array" ref="BM268">IF(BB113="no inundation",0,_xlfn.XLOOKUP(BB113,Depths,_xlfn.XLOOKUP($G113,Structures,StructureDamages),,-1)+(BB113-MAX(IF(Depths&lt;BB113,Depths)))*(_xlfn.XLOOKUP(BB113,Depths,_xlfn.XLOOKUP($G113,Structures,StructureDamages),,1)-_xlfn.XLOOKUP(BB113,Depths,_xlfn.XLOOKUP($G113,Structures,StructureDamages),,-1))/(MIN(IF(Depths&gt;BB113,Depths))-MAX(IF(Depths&lt;BB113,Depths))))</f>
        <v>#N/A</v>
      </c>
      <c r="BN268" s="157" t="e" cm="1">
        <f t="array" ref="BN268">IF(BC113="no inundation",0,_xlfn.XLOOKUP(BC113,Depths,_xlfn.XLOOKUP($G113,Structures,StructureDamages),,-1)+(BC113-MAX(IF(Depths&lt;BC113,Depths)))*(_xlfn.XLOOKUP(BC113,Depths,_xlfn.XLOOKUP($G113,Structures,StructureDamages),,1)-_xlfn.XLOOKUP(BC113,Depths,_xlfn.XLOOKUP($G113,Structures,StructureDamages),,-1))/(MIN(IF(Depths&gt;BC113,Depths))-MAX(IF(Depths&lt;BC113,Depths))))</f>
        <v>#N/A</v>
      </c>
      <c r="BO268" s="167"/>
      <c r="BP268" s="166" t="e" cm="1">
        <f t="array" ref="BP268">IF(AT113="no inundation",0,_xlfn.XLOOKUP(AT113,Depths,_xlfn.XLOOKUP($G113,Structures,ContentDamages),,-1)+(AT113-MAX(IF(Depths&lt;AT113,Depths)))*(_xlfn.XLOOKUP(AT113,Depths,_xlfn.XLOOKUP($G113,Structures,ContentDamages),,1)-_xlfn.XLOOKUP(AT113,Depths,_xlfn.XLOOKUP($G113,Structures,ContentDamages),,-1))/(MIN(IF(Depths&gt;AT113,Depths))-MAX(IF(Depths&lt;AT113,Depths))))</f>
        <v>#N/A</v>
      </c>
      <c r="BQ268" s="87" t="e" cm="1">
        <f t="array" ref="BQ268">IF(AU113="no inundation",0,_xlfn.XLOOKUP(AU113,Depths,_xlfn.XLOOKUP($G113,Structures,ContentDamages),,-1)+(AU113-MAX(IF(Depths&lt;AU113,Depths)))*(_xlfn.XLOOKUP(AU113,Depths,_xlfn.XLOOKUP($G113,Structures,ContentDamages),,1)-_xlfn.XLOOKUP(AU113,Depths,_xlfn.XLOOKUP($G113,Structures,ContentDamages),,-1))/(MIN(IF(Depths&gt;AU113,Depths))-MAX(IF(Depths&lt;AU113,Depths))))</f>
        <v>#N/A</v>
      </c>
      <c r="BR268" s="87" t="e" cm="1">
        <f t="array" ref="BR268">IF(AV113="no inundation",0,_xlfn.XLOOKUP(AV113,Depths,_xlfn.XLOOKUP($G113,Structures,ContentDamages),,-1)+(AV113-MAX(IF(Depths&lt;AV113,Depths)))*(_xlfn.XLOOKUP(AV113,Depths,_xlfn.XLOOKUP($G113,Structures,ContentDamages),,1)-_xlfn.XLOOKUP(AV113,Depths,_xlfn.XLOOKUP($G113,Structures,ContentDamages),,-1))/(MIN(IF(Depths&gt;AV113,Depths))-MAX(IF(Depths&lt;AV113,Depths))))</f>
        <v>#N/A</v>
      </c>
      <c r="BS268" s="87" t="e" cm="1">
        <f t="array" ref="BS268">IF(AW113="no inundation",0,_xlfn.XLOOKUP(AW113,Depths,_xlfn.XLOOKUP($G113,Structures,ContentDamages),,-1)+(AW113-MAX(IF(Depths&lt;AW113,Depths)))*(_xlfn.XLOOKUP(AW113,Depths,_xlfn.XLOOKUP($G113,Structures,ContentDamages),,1)-_xlfn.XLOOKUP(AW113,Depths,_xlfn.XLOOKUP($G113,Structures,ContentDamages),,-1))/(MIN(IF(Depths&gt;AW113,Depths))-MAX(IF(Depths&lt;AW113,Depths))))</f>
        <v>#N/A</v>
      </c>
      <c r="BT268" s="87" t="e" cm="1">
        <f t="array" ref="BT268">IF(AX113="no inundation",0,_xlfn.XLOOKUP(AX113,Depths,_xlfn.XLOOKUP($G113,Structures,ContentDamages),,-1)+(AX113-MAX(IF(Depths&lt;AX113,Depths)))*(_xlfn.XLOOKUP(AX113,Depths,_xlfn.XLOOKUP($G113,Structures,ContentDamages),,1)-_xlfn.XLOOKUP(AX113,Depths,_xlfn.XLOOKUP($G113,Structures,ContentDamages),,-1))/(MIN(IF(Depths&gt;AX113,Depths))-MAX(IF(Depths&lt;AX113,Depths))))</f>
        <v>#N/A</v>
      </c>
      <c r="BU268" s="87" t="e" cm="1">
        <f t="array" ref="BU268">IF(AY113="no inundation",0,_xlfn.XLOOKUP(AY113,Depths,_xlfn.XLOOKUP($G113,Structures,ContentDamages),,-1)+(AY113-MAX(IF(Depths&lt;AY113,Depths)))*(_xlfn.XLOOKUP(AY113,Depths,_xlfn.XLOOKUP($G113,Structures,ContentDamages),,1)-_xlfn.XLOOKUP(AY113,Depths,_xlfn.XLOOKUP($G113,Structures,ContentDamages),,-1))/(MIN(IF(Depths&gt;AY113,Depths))-MAX(IF(Depths&lt;AY113,Depths))))</f>
        <v>#N/A</v>
      </c>
      <c r="BV268" s="87" t="e" cm="1">
        <f t="array" ref="BV268">IF(AZ113="no inundation",0,_xlfn.XLOOKUP(AZ113,Depths,_xlfn.XLOOKUP($G113,Structures,ContentDamages),,-1)+(AZ113-MAX(IF(Depths&lt;AZ113,Depths)))*(_xlfn.XLOOKUP(AZ113,Depths,_xlfn.XLOOKUP($G113,Structures,ContentDamages),,1)-_xlfn.XLOOKUP(AZ113,Depths,_xlfn.XLOOKUP($G113,Structures,ContentDamages),,-1))/(MIN(IF(Depths&gt;AZ113,Depths))-MAX(IF(Depths&lt;AZ113,Depths))))</f>
        <v>#N/A</v>
      </c>
      <c r="BW268" s="87" t="e" cm="1">
        <f t="array" ref="BW268">IF(BA113="no inundation",0,_xlfn.XLOOKUP(BA113,Depths,_xlfn.XLOOKUP($G113,Structures,ContentDamages),,-1)+(BA113-MAX(IF(Depths&lt;BA113,Depths)))*(_xlfn.XLOOKUP(BA113,Depths,_xlfn.XLOOKUP($G113,Structures,ContentDamages),,1)-_xlfn.XLOOKUP(BA113,Depths,_xlfn.XLOOKUP($G113,Structures,ContentDamages),,-1))/(MIN(IF(Depths&gt;BA113,Depths))-MAX(IF(Depths&lt;BA113,Depths))))</f>
        <v>#N/A</v>
      </c>
      <c r="BX268" s="87" t="e" cm="1">
        <f t="array" ref="BX268">IF(BB113="no inundation",0,_xlfn.XLOOKUP(BB113,Depths,_xlfn.XLOOKUP($G113,Structures,ContentDamages),,-1)+(BB113-MAX(IF(Depths&lt;BB113,Depths)))*(_xlfn.XLOOKUP(BB113,Depths,_xlfn.XLOOKUP($G113,Structures,ContentDamages),,1)-_xlfn.XLOOKUP(BB113,Depths,_xlfn.XLOOKUP($G113,Structures,ContentDamages),,-1))/(MIN(IF(Depths&gt;BB113,Depths))-MAX(IF(Depths&lt;BB113,Depths))))</f>
        <v>#N/A</v>
      </c>
      <c r="BY268" s="157" t="e" cm="1">
        <f t="array" ref="BY268">IF(BC113="no inundation",0,_xlfn.XLOOKUP(BC113,Depths,_xlfn.XLOOKUP($G113,Structures,ContentDamages),,-1)+(BC113-MAX(IF(Depths&lt;BC113,Depths)))*(_xlfn.XLOOKUP(BC113,Depths,_xlfn.XLOOKUP($G113,Structures,ContentDamages),,1)-_xlfn.XLOOKUP(BC113,Depths,_xlfn.XLOOKUP($G113,Structures,ContentDamages),,-1))/(MIN(IF(Depths&gt;BC113,Depths))-MAX(IF(Depths&lt;BC113,Depths))))</f>
        <v>#N/A</v>
      </c>
    </row>
    <row r="269" spans="21:77" x14ac:dyDescent="0.35">
      <c r="U269" s="2"/>
      <c r="W269" s="144"/>
      <c r="AI269" s="2"/>
      <c r="AJ269" s="2"/>
      <c r="AK269" s="2"/>
      <c r="AL269" s="2"/>
      <c r="AM269" s="2"/>
      <c r="AN269" s="2"/>
      <c r="AO269" s="2"/>
      <c r="AP269" s="2"/>
      <c r="AQ269" s="2"/>
      <c r="AR269" s="2"/>
      <c r="AS269" s="2"/>
      <c r="BC269" s="166" t="str">
        <f t="shared" si="198"/>
        <v>None</v>
      </c>
      <c r="BD269" s="157"/>
      <c r="BE269" s="166" t="e" cm="1">
        <f t="array" ref="BE269">IF(AT114="no inundation",0,_xlfn.XLOOKUP(AT114,Depths,_xlfn.XLOOKUP($G114,Structures,StructureDamages),,-1)+(AT114-MAX(IF(Depths&lt;AT114,Depths)))*(_xlfn.XLOOKUP(AT114,Depths,_xlfn.XLOOKUP($G114,Structures,StructureDamages),,1)-_xlfn.XLOOKUP(AT114,Depths,_xlfn.XLOOKUP($G114,Structures,StructureDamages),,-1))/(MIN(IF(Depths&gt;AT114,Depths))-MAX(IF(Depths&lt;AT114,Depths))))</f>
        <v>#N/A</v>
      </c>
      <c r="BF269" s="87" t="e" cm="1">
        <f t="array" ref="BF269">IF(AU114="no inundation",0,_xlfn.XLOOKUP(AU114,Depths,_xlfn.XLOOKUP($G114,Structures,StructureDamages),,-1)+(AU114-MAX(IF(Depths&lt;AU114,Depths)))*(_xlfn.XLOOKUP(AU114,Depths,_xlfn.XLOOKUP($G114,Structures,StructureDamages),,1)-_xlfn.XLOOKUP(AU114,Depths,_xlfn.XLOOKUP($G114,Structures,StructureDamages),,-1))/(MIN(IF(Depths&gt;AU114,Depths))-MAX(IF(Depths&lt;AU114,Depths))))</f>
        <v>#N/A</v>
      </c>
      <c r="BG269" s="87" t="e" cm="1">
        <f t="array" ref="BG269">IF(AV114="no inundation",0,_xlfn.XLOOKUP(AV114,Depths,_xlfn.XLOOKUP($G114,Structures,StructureDamages),,-1)+(AV114-MAX(IF(Depths&lt;AV114,Depths)))*(_xlfn.XLOOKUP(AV114,Depths,_xlfn.XLOOKUP($G114,Structures,StructureDamages),,1)-_xlfn.XLOOKUP(AV114,Depths,_xlfn.XLOOKUP($G114,Structures,StructureDamages),,-1))/(MIN(IF(Depths&gt;AV114,Depths))-MAX(IF(Depths&lt;AV114,Depths))))</f>
        <v>#N/A</v>
      </c>
      <c r="BH269" s="87" t="e" cm="1">
        <f t="array" ref="BH269">IF(AW114="no inundation",0,_xlfn.XLOOKUP(AW114,Depths,_xlfn.XLOOKUP($G114,Structures,StructureDamages),,-1)+(AW114-MAX(IF(Depths&lt;AW114,Depths)))*(_xlfn.XLOOKUP(AW114,Depths,_xlfn.XLOOKUP($G114,Structures,StructureDamages),,1)-_xlfn.XLOOKUP(AW114,Depths,_xlfn.XLOOKUP($G114,Structures,StructureDamages),,-1))/(MIN(IF(Depths&gt;AW114,Depths))-MAX(IF(Depths&lt;AW114,Depths))))</f>
        <v>#N/A</v>
      </c>
      <c r="BI269" s="87" t="e" cm="1">
        <f t="array" ref="BI269">IF(AX114="no inundation",0,_xlfn.XLOOKUP(AX114,Depths,_xlfn.XLOOKUP($G114,Structures,StructureDamages),,-1)+(AX114-MAX(IF(Depths&lt;AX114,Depths)))*(_xlfn.XLOOKUP(AX114,Depths,_xlfn.XLOOKUP($G114,Structures,StructureDamages),,1)-_xlfn.XLOOKUP(AX114,Depths,_xlfn.XLOOKUP($G114,Structures,StructureDamages),,-1))/(MIN(IF(Depths&gt;AX114,Depths))-MAX(IF(Depths&lt;AX114,Depths))))</f>
        <v>#N/A</v>
      </c>
      <c r="BJ269" s="87" t="e" cm="1">
        <f t="array" ref="BJ269">IF(AY114="no inundation",0,_xlfn.XLOOKUP(AY114,Depths,_xlfn.XLOOKUP($G114,Structures,StructureDamages),,-1)+(AY114-MAX(IF(Depths&lt;AY114,Depths)))*(_xlfn.XLOOKUP(AY114,Depths,_xlfn.XLOOKUP($G114,Structures,StructureDamages),,1)-_xlfn.XLOOKUP(AY114,Depths,_xlfn.XLOOKUP($G114,Structures,StructureDamages),,-1))/(MIN(IF(Depths&gt;AY114,Depths))-MAX(IF(Depths&lt;AY114,Depths))))</f>
        <v>#N/A</v>
      </c>
      <c r="BK269" s="87" t="e" cm="1">
        <f t="array" ref="BK269">IF(AZ114="no inundation",0,_xlfn.XLOOKUP(AZ114,Depths,_xlfn.XLOOKUP($G114,Structures,StructureDamages),,-1)+(AZ114-MAX(IF(Depths&lt;AZ114,Depths)))*(_xlfn.XLOOKUP(AZ114,Depths,_xlfn.XLOOKUP($G114,Structures,StructureDamages),,1)-_xlfn.XLOOKUP(AZ114,Depths,_xlfn.XLOOKUP($G114,Structures,StructureDamages),,-1))/(MIN(IF(Depths&gt;AZ114,Depths))-MAX(IF(Depths&lt;AZ114,Depths))))</f>
        <v>#N/A</v>
      </c>
      <c r="BL269" s="87" t="e" cm="1">
        <f t="array" ref="BL269">IF(BA114="no inundation",0,_xlfn.XLOOKUP(BA114,Depths,_xlfn.XLOOKUP($G114,Structures,StructureDamages),,-1)+(BA114-MAX(IF(Depths&lt;BA114,Depths)))*(_xlfn.XLOOKUP(BA114,Depths,_xlfn.XLOOKUP($G114,Structures,StructureDamages),,1)-_xlfn.XLOOKUP(BA114,Depths,_xlfn.XLOOKUP($G114,Structures,StructureDamages),,-1))/(MIN(IF(Depths&gt;BA114,Depths))-MAX(IF(Depths&lt;BA114,Depths))))</f>
        <v>#N/A</v>
      </c>
      <c r="BM269" s="87" t="e" cm="1">
        <f t="array" ref="BM269">IF(BB114="no inundation",0,_xlfn.XLOOKUP(BB114,Depths,_xlfn.XLOOKUP($G114,Structures,StructureDamages),,-1)+(BB114-MAX(IF(Depths&lt;BB114,Depths)))*(_xlfn.XLOOKUP(BB114,Depths,_xlfn.XLOOKUP($G114,Structures,StructureDamages),,1)-_xlfn.XLOOKUP(BB114,Depths,_xlfn.XLOOKUP($G114,Structures,StructureDamages),,-1))/(MIN(IF(Depths&gt;BB114,Depths))-MAX(IF(Depths&lt;BB114,Depths))))</f>
        <v>#N/A</v>
      </c>
      <c r="BN269" s="157" t="e" cm="1">
        <f t="array" ref="BN269">IF(BC114="no inundation",0,_xlfn.XLOOKUP(BC114,Depths,_xlfn.XLOOKUP($G114,Structures,StructureDamages),,-1)+(BC114-MAX(IF(Depths&lt;BC114,Depths)))*(_xlfn.XLOOKUP(BC114,Depths,_xlfn.XLOOKUP($G114,Structures,StructureDamages),,1)-_xlfn.XLOOKUP(BC114,Depths,_xlfn.XLOOKUP($G114,Structures,StructureDamages),,-1))/(MIN(IF(Depths&gt;BC114,Depths))-MAX(IF(Depths&lt;BC114,Depths))))</f>
        <v>#N/A</v>
      </c>
      <c r="BO269" s="167"/>
      <c r="BP269" s="166" t="e" cm="1">
        <f t="array" ref="BP269">IF(AT114="no inundation",0,_xlfn.XLOOKUP(AT114,Depths,_xlfn.XLOOKUP($G114,Structures,ContentDamages),,-1)+(AT114-MAX(IF(Depths&lt;AT114,Depths)))*(_xlfn.XLOOKUP(AT114,Depths,_xlfn.XLOOKUP($G114,Structures,ContentDamages),,1)-_xlfn.XLOOKUP(AT114,Depths,_xlfn.XLOOKUP($G114,Structures,ContentDamages),,-1))/(MIN(IF(Depths&gt;AT114,Depths))-MAX(IF(Depths&lt;AT114,Depths))))</f>
        <v>#N/A</v>
      </c>
      <c r="BQ269" s="87" t="e" cm="1">
        <f t="array" ref="BQ269">IF(AU114="no inundation",0,_xlfn.XLOOKUP(AU114,Depths,_xlfn.XLOOKUP($G114,Structures,ContentDamages),,-1)+(AU114-MAX(IF(Depths&lt;AU114,Depths)))*(_xlfn.XLOOKUP(AU114,Depths,_xlfn.XLOOKUP($G114,Structures,ContentDamages),,1)-_xlfn.XLOOKUP(AU114,Depths,_xlfn.XLOOKUP($G114,Structures,ContentDamages),,-1))/(MIN(IF(Depths&gt;AU114,Depths))-MAX(IF(Depths&lt;AU114,Depths))))</f>
        <v>#N/A</v>
      </c>
      <c r="BR269" s="87" t="e" cm="1">
        <f t="array" ref="BR269">IF(AV114="no inundation",0,_xlfn.XLOOKUP(AV114,Depths,_xlfn.XLOOKUP($G114,Structures,ContentDamages),,-1)+(AV114-MAX(IF(Depths&lt;AV114,Depths)))*(_xlfn.XLOOKUP(AV114,Depths,_xlfn.XLOOKUP($G114,Structures,ContentDamages),,1)-_xlfn.XLOOKUP(AV114,Depths,_xlfn.XLOOKUP($G114,Structures,ContentDamages),,-1))/(MIN(IF(Depths&gt;AV114,Depths))-MAX(IF(Depths&lt;AV114,Depths))))</f>
        <v>#N/A</v>
      </c>
      <c r="BS269" s="87" t="e" cm="1">
        <f t="array" ref="BS269">IF(AW114="no inundation",0,_xlfn.XLOOKUP(AW114,Depths,_xlfn.XLOOKUP($G114,Structures,ContentDamages),,-1)+(AW114-MAX(IF(Depths&lt;AW114,Depths)))*(_xlfn.XLOOKUP(AW114,Depths,_xlfn.XLOOKUP($G114,Structures,ContentDamages),,1)-_xlfn.XLOOKUP(AW114,Depths,_xlfn.XLOOKUP($G114,Structures,ContentDamages),,-1))/(MIN(IF(Depths&gt;AW114,Depths))-MAX(IF(Depths&lt;AW114,Depths))))</f>
        <v>#N/A</v>
      </c>
      <c r="BT269" s="87" t="e" cm="1">
        <f t="array" ref="BT269">IF(AX114="no inundation",0,_xlfn.XLOOKUP(AX114,Depths,_xlfn.XLOOKUP($G114,Structures,ContentDamages),,-1)+(AX114-MAX(IF(Depths&lt;AX114,Depths)))*(_xlfn.XLOOKUP(AX114,Depths,_xlfn.XLOOKUP($G114,Structures,ContentDamages),,1)-_xlfn.XLOOKUP(AX114,Depths,_xlfn.XLOOKUP($G114,Structures,ContentDamages),,-1))/(MIN(IF(Depths&gt;AX114,Depths))-MAX(IF(Depths&lt;AX114,Depths))))</f>
        <v>#N/A</v>
      </c>
      <c r="BU269" s="87" t="e" cm="1">
        <f t="array" ref="BU269">IF(AY114="no inundation",0,_xlfn.XLOOKUP(AY114,Depths,_xlfn.XLOOKUP($G114,Structures,ContentDamages),,-1)+(AY114-MAX(IF(Depths&lt;AY114,Depths)))*(_xlfn.XLOOKUP(AY114,Depths,_xlfn.XLOOKUP($G114,Structures,ContentDamages),,1)-_xlfn.XLOOKUP(AY114,Depths,_xlfn.XLOOKUP($G114,Structures,ContentDamages),,-1))/(MIN(IF(Depths&gt;AY114,Depths))-MAX(IF(Depths&lt;AY114,Depths))))</f>
        <v>#N/A</v>
      </c>
      <c r="BV269" s="87" t="e" cm="1">
        <f t="array" ref="BV269">IF(AZ114="no inundation",0,_xlfn.XLOOKUP(AZ114,Depths,_xlfn.XLOOKUP($G114,Structures,ContentDamages),,-1)+(AZ114-MAX(IF(Depths&lt;AZ114,Depths)))*(_xlfn.XLOOKUP(AZ114,Depths,_xlfn.XLOOKUP($G114,Structures,ContentDamages),,1)-_xlfn.XLOOKUP(AZ114,Depths,_xlfn.XLOOKUP($G114,Structures,ContentDamages),,-1))/(MIN(IF(Depths&gt;AZ114,Depths))-MAX(IF(Depths&lt;AZ114,Depths))))</f>
        <v>#N/A</v>
      </c>
      <c r="BW269" s="87" t="e" cm="1">
        <f t="array" ref="BW269">IF(BA114="no inundation",0,_xlfn.XLOOKUP(BA114,Depths,_xlfn.XLOOKUP($G114,Structures,ContentDamages),,-1)+(BA114-MAX(IF(Depths&lt;BA114,Depths)))*(_xlfn.XLOOKUP(BA114,Depths,_xlfn.XLOOKUP($G114,Structures,ContentDamages),,1)-_xlfn.XLOOKUP(BA114,Depths,_xlfn.XLOOKUP($G114,Structures,ContentDamages),,-1))/(MIN(IF(Depths&gt;BA114,Depths))-MAX(IF(Depths&lt;BA114,Depths))))</f>
        <v>#N/A</v>
      </c>
      <c r="BX269" s="87" t="e" cm="1">
        <f t="array" ref="BX269">IF(BB114="no inundation",0,_xlfn.XLOOKUP(BB114,Depths,_xlfn.XLOOKUP($G114,Structures,ContentDamages),,-1)+(BB114-MAX(IF(Depths&lt;BB114,Depths)))*(_xlfn.XLOOKUP(BB114,Depths,_xlfn.XLOOKUP($G114,Structures,ContentDamages),,1)-_xlfn.XLOOKUP(BB114,Depths,_xlfn.XLOOKUP($G114,Structures,ContentDamages),,-1))/(MIN(IF(Depths&gt;BB114,Depths))-MAX(IF(Depths&lt;BB114,Depths))))</f>
        <v>#N/A</v>
      </c>
      <c r="BY269" s="157" t="e" cm="1">
        <f t="array" ref="BY269">IF(BC114="no inundation",0,_xlfn.XLOOKUP(BC114,Depths,_xlfn.XLOOKUP($G114,Structures,ContentDamages),,-1)+(BC114-MAX(IF(Depths&lt;BC114,Depths)))*(_xlfn.XLOOKUP(BC114,Depths,_xlfn.XLOOKUP($G114,Structures,ContentDamages),,1)-_xlfn.XLOOKUP(BC114,Depths,_xlfn.XLOOKUP($G114,Structures,ContentDamages),,-1))/(MIN(IF(Depths&gt;BC114,Depths))-MAX(IF(Depths&lt;BC114,Depths))))</f>
        <v>#N/A</v>
      </c>
    </row>
    <row r="270" spans="21:77" x14ac:dyDescent="0.35">
      <c r="U270" s="2"/>
      <c r="W270" s="144"/>
      <c r="AI270" s="2"/>
      <c r="AJ270" s="2"/>
      <c r="AK270" s="2"/>
      <c r="AL270" s="2"/>
      <c r="AM270" s="2"/>
      <c r="AN270" s="2"/>
      <c r="AO270" s="2"/>
      <c r="AP270" s="2"/>
      <c r="AQ270" s="2"/>
      <c r="AR270" s="2"/>
      <c r="AS270" s="2"/>
      <c r="BC270" s="166" t="str">
        <f t="shared" si="198"/>
        <v>None</v>
      </c>
      <c r="BD270" s="157"/>
      <c r="BE270" s="166" t="e" cm="1">
        <f t="array" ref="BE270">IF(AT115="no inundation",0,_xlfn.XLOOKUP(AT115,Depths,_xlfn.XLOOKUP($G115,Structures,StructureDamages),,-1)+(AT115-MAX(IF(Depths&lt;AT115,Depths)))*(_xlfn.XLOOKUP(AT115,Depths,_xlfn.XLOOKUP($G115,Structures,StructureDamages),,1)-_xlfn.XLOOKUP(AT115,Depths,_xlfn.XLOOKUP($G115,Structures,StructureDamages),,-1))/(MIN(IF(Depths&gt;AT115,Depths))-MAX(IF(Depths&lt;AT115,Depths))))</f>
        <v>#N/A</v>
      </c>
      <c r="BF270" s="87" t="e" cm="1">
        <f t="array" ref="BF270">IF(AU115="no inundation",0,_xlfn.XLOOKUP(AU115,Depths,_xlfn.XLOOKUP($G115,Structures,StructureDamages),,-1)+(AU115-MAX(IF(Depths&lt;AU115,Depths)))*(_xlfn.XLOOKUP(AU115,Depths,_xlfn.XLOOKUP($G115,Structures,StructureDamages),,1)-_xlfn.XLOOKUP(AU115,Depths,_xlfn.XLOOKUP($G115,Structures,StructureDamages),,-1))/(MIN(IF(Depths&gt;AU115,Depths))-MAX(IF(Depths&lt;AU115,Depths))))</f>
        <v>#N/A</v>
      </c>
      <c r="BG270" s="87" t="e" cm="1">
        <f t="array" ref="BG270">IF(AV115="no inundation",0,_xlfn.XLOOKUP(AV115,Depths,_xlfn.XLOOKUP($G115,Structures,StructureDamages),,-1)+(AV115-MAX(IF(Depths&lt;AV115,Depths)))*(_xlfn.XLOOKUP(AV115,Depths,_xlfn.XLOOKUP($G115,Structures,StructureDamages),,1)-_xlfn.XLOOKUP(AV115,Depths,_xlfn.XLOOKUP($G115,Structures,StructureDamages),,-1))/(MIN(IF(Depths&gt;AV115,Depths))-MAX(IF(Depths&lt;AV115,Depths))))</f>
        <v>#N/A</v>
      </c>
      <c r="BH270" s="87" t="e" cm="1">
        <f t="array" ref="BH270">IF(AW115="no inundation",0,_xlfn.XLOOKUP(AW115,Depths,_xlfn.XLOOKUP($G115,Structures,StructureDamages),,-1)+(AW115-MAX(IF(Depths&lt;AW115,Depths)))*(_xlfn.XLOOKUP(AW115,Depths,_xlfn.XLOOKUP($G115,Structures,StructureDamages),,1)-_xlfn.XLOOKUP(AW115,Depths,_xlfn.XLOOKUP($G115,Structures,StructureDamages),,-1))/(MIN(IF(Depths&gt;AW115,Depths))-MAX(IF(Depths&lt;AW115,Depths))))</f>
        <v>#N/A</v>
      </c>
      <c r="BI270" s="87" t="e" cm="1">
        <f t="array" ref="BI270">IF(AX115="no inundation",0,_xlfn.XLOOKUP(AX115,Depths,_xlfn.XLOOKUP($G115,Structures,StructureDamages),,-1)+(AX115-MAX(IF(Depths&lt;AX115,Depths)))*(_xlfn.XLOOKUP(AX115,Depths,_xlfn.XLOOKUP($G115,Structures,StructureDamages),,1)-_xlfn.XLOOKUP(AX115,Depths,_xlfn.XLOOKUP($G115,Structures,StructureDamages),,-1))/(MIN(IF(Depths&gt;AX115,Depths))-MAX(IF(Depths&lt;AX115,Depths))))</f>
        <v>#N/A</v>
      </c>
      <c r="BJ270" s="87" t="e" cm="1">
        <f t="array" ref="BJ270">IF(AY115="no inundation",0,_xlfn.XLOOKUP(AY115,Depths,_xlfn.XLOOKUP($G115,Structures,StructureDamages),,-1)+(AY115-MAX(IF(Depths&lt;AY115,Depths)))*(_xlfn.XLOOKUP(AY115,Depths,_xlfn.XLOOKUP($G115,Structures,StructureDamages),,1)-_xlfn.XLOOKUP(AY115,Depths,_xlfn.XLOOKUP($G115,Structures,StructureDamages),,-1))/(MIN(IF(Depths&gt;AY115,Depths))-MAX(IF(Depths&lt;AY115,Depths))))</f>
        <v>#N/A</v>
      </c>
      <c r="BK270" s="87" t="e" cm="1">
        <f t="array" ref="BK270">IF(AZ115="no inundation",0,_xlfn.XLOOKUP(AZ115,Depths,_xlfn.XLOOKUP($G115,Structures,StructureDamages),,-1)+(AZ115-MAX(IF(Depths&lt;AZ115,Depths)))*(_xlfn.XLOOKUP(AZ115,Depths,_xlfn.XLOOKUP($G115,Structures,StructureDamages),,1)-_xlfn.XLOOKUP(AZ115,Depths,_xlfn.XLOOKUP($G115,Structures,StructureDamages),,-1))/(MIN(IF(Depths&gt;AZ115,Depths))-MAX(IF(Depths&lt;AZ115,Depths))))</f>
        <v>#N/A</v>
      </c>
      <c r="BL270" s="87" t="e" cm="1">
        <f t="array" ref="BL270">IF(BA115="no inundation",0,_xlfn.XLOOKUP(BA115,Depths,_xlfn.XLOOKUP($G115,Structures,StructureDamages),,-1)+(BA115-MAX(IF(Depths&lt;BA115,Depths)))*(_xlfn.XLOOKUP(BA115,Depths,_xlfn.XLOOKUP($G115,Structures,StructureDamages),,1)-_xlfn.XLOOKUP(BA115,Depths,_xlfn.XLOOKUP($G115,Structures,StructureDamages),,-1))/(MIN(IF(Depths&gt;BA115,Depths))-MAX(IF(Depths&lt;BA115,Depths))))</f>
        <v>#N/A</v>
      </c>
      <c r="BM270" s="87" t="e" cm="1">
        <f t="array" ref="BM270">IF(BB115="no inundation",0,_xlfn.XLOOKUP(BB115,Depths,_xlfn.XLOOKUP($G115,Structures,StructureDamages),,-1)+(BB115-MAX(IF(Depths&lt;BB115,Depths)))*(_xlfn.XLOOKUP(BB115,Depths,_xlfn.XLOOKUP($G115,Structures,StructureDamages),,1)-_xlfn.XLOOKUP(BB115,Depths,_xlfn.XLOOKUP($G115,Structures,StructureDamages),,-1))/(MIN(IF(Depths&gt;BB115,Depths))-MAX(IF(Depths&lt;BB115,Depths))))</f>
        <v>#N/A</v>
      </c>
      <c r="BN270" s="157" t="e" cm="1">
        <f t="array" ref="BN270">IF(BC115="no inundation",0,_xlfn.XLOOKUP(BC115,Depths,_xlfn.XLOOKUP($G115,Structures,StructureDamages),,-1)+(BC115-MAX(IF(Depths&lt;BC115,Depths)))*(_xlfn.XLOOKUP(BC115,Depths,_xlfn.XLOOKUP($G115,Structures,StructureDamages),,1)-_xlfn.XLOOKUP(BC115,Depths,_xlfn.XLOOKUP($G115,Structures,StructureDamages),,-1))/(MIN(IF(Depths&gt;BC115,Depths))-MAX(IF(Depths&lt;BC115,Depths))))</f>
        <v>#N/A</v>
      </c>
      <c r="BO270" s="167"/>
      <c r="BP270" s="166" t="e" cm="1">
        <f t="array" ref="BP270">IF(AT115="no inundation",0,_xlfn.XLOOKUP(AT115,Depths,_xlfn.XLOOKUP($G115,Structures,ContentDamages),,-1)+(AT115-MAX(IF(Depths&lt;AT115,Depths)))*(_xlfn.XLOOKUP(AT115,Depths,_xlfn.XLOOKUP($G115,Structures,ContentDamages),,1)-_xlfn.XLOOKUP(AT115,Depths,_xlfn.XLOOKUP($G115,Structures,ContentDamages),,-1))/(MIN(IF(Depths&gt;AT115,Depths))-MAX(IF(Depths&lt;AT115,Depths))))</f>
        <v>#N/A</v>
      </c>
      <c r="BQ270" s="87" t="e" cm="1">
        <f t="array" ref="BQ270">IF(AU115="no inundation",0,_xlfn.XLOOKUP(AU115,Depths,_xlfn.XLOOKUP($G115,Structures,ContentDamages),,-1)+(AU115-MAX(IF(Depths&lt;AU115,Depths)))*(_xlfn.XLOOKUP(AU115,Depths,_xlfn.XLOOKUP($G115,Structures,ContentDamages),,1)-_xlfn.XLOOKUP(AU115,Depths,_xlfn.XLOOKUP($G115,Structures,ContentDamages),,-1))/(MIN(IF(Depths&gt;AU115,Depths))-MAX(IF(Depths&lt;AU115,Depths))))</f>
        <v>#N/A</v>
      </c>
      <c r="BR270" s="87" t="e" cm="1">
        <f t="array" ref="BR270">IF(AV115="no inundation",0,_xlfn.XLOOKUP(AV115,Depths,_xlfn.XLOOKUP($G115,Structures,ContentDamages),,-1)+(AV115-MAX(IF(Depths&lt;AV115,Depths)))*(_xlfn.XLOOKUP(AV115,Depths,_xlfn.XLOOKUP($G115,Structures,ContentDamages),,1)-_xlfn.XLOOKUP(AV115,Depths,_xlfn.XLOOKUP($G115,Structures,ContentDamages),,-1))/(MIN(IF(Depths&gt;AV115,Depths))-MAX(IF(Depths&lt;AV115,Depths))))</f>
        <v>#N/A</v>
      </c>
      <c r="BS270" s="87" t="e" cm="1">
        <f t="array" ref="BS270">IF(AW115="no inundation",0,_xlfn.XLOOKUP(AW115,Depths,_xlfn.XLOOKUP($G115,Structures,ContentDamages),,-1)+(AW115-MAX(IF(Depths&lt;AW115,Depths)))*(_xlfn.XLOOKUP(AW115,Depths,_xlfn.XLOOKUP($G115,Structures,ContentDamages),,1)-_xlfn.XLOOKUP(AW115,Depths,_xlfn.XLOOKUP($G115,Structures,ContentDamages),,-1))/(MIN(IF(Depths&gt;AW115,Depths))-MAX(IF(Depths&lt;AW115,Depths))))</f>
        <v>#N/A</v>
      </c>
      <c r="BT270" s="87" t="e" cm="1">
        <f t="array" ref="BT270">IF(AX115="no inundation",0,_xlfn.XLOOKUP(AX115,Depths,_xlfn.XLOOKUP($G115,Structures,ContentDamages),,-1)+(AX115-MAX(IF(Depths&lt;AX115,Depths)))*(_xlfn.XLOOKUP(AX115,Depths,_xlfn.XLOOKUP($G115,Structures,ContentDamages),,1)-_xlfn.XLOOKUP(AX115,Depths,_xlfn.XLOOKUP($G115,Structures,ContentDamages),,-1))/(MIN(IF(Depths&gt;AX115,Depths))-MAX(IF(Depths&lt;AX115,Depths))))</f>
        <v>#N/A</v>
      </c>
      <c r="BU270" s="87" t="e" cm="1">
        <f t="array" ref="BU270">IF(AY115="no inundation",0,_xlfn.XLOOKUP(AY115,Depths,_xlfn.XLOOKUP($G115,Structures,ContentDamages),,-1)+(AY115-MAX(IF(Depths&lt;AY115,Depths)))*(_xlfn.XLOOKUP(AY115,Depths,_xlfn.XLOOKUP($G115,Structures,ContentDamages),,1)-_xlfn.XLOOKUP(AY115,Depths,_xlfn.XLOOKUP($G115,Structures,ContentDamages),,-1))/(MIN(IF(Depths&gt;AY115,Depths))-MAX(IF(Depths&lt;AY115,Depths))))</f>
        <v>#N/A</v>
      </c>
      <c r="BV270" s="87" t="e" cm="1">
        <f t="array" ref="BV270">IF(AZ115="no inundation",0,_xlfn.XLOOKUP(AZ115,Depths,_xlfn.XLOOKUP($G115,Structures,ContentDamages),,-1)+(AZ115-MAX(IF(Depths&lt;AZ115,Depths)))*(_xlfn.XLOOKUP(AZ115,Depths,_xlfn.XLOOKUP($G115,Structures,ContentDamages),,1)-_xlfn.XLOOKUP(AZ115,Depths,_xlfn.XLOOKUP($G115,Structures,ContentDamages),,-1))/(MIN(IF(Depths&gt;AZ115,Depths))-MAX(IF(Depths&lt;AZ115,Depths))))</f>
        <v>#N/A</v>
      </c>
      <c r="BW270" s="87" t="e" cm="1">
        <f t="array" ref="BW270">IF(BA115="no inundation",0,_xlfn.XLOOKUP(BA115,Depths,_xlfn.XLOOKUP($G115,Structures,ContentDamages),,-1)+(BA115-MAX(IF(Depths&lt;BA115,Depths)))*(_xlfn.XLOOKUP(BA115,Depths,_xlfn.XLOOKUP($G115,Structures,ContentDamages),,1)-_xlfn.XLOOKUP(BA115,Depths,_xlfn.XLOOKUP($G115,Structures,ContentDamages),,-1))/(MIN(IF(Depths&gt;BA115,Depths))-MAX(IF(Depths&lt;BA115,Depths))))</f>
        <v>#N/A</v>
      </c>
      <c r="BX270" s="87" t="e" cm="1">
        <f t="array" ref="BX270">IF(BB115="no inundation",0,_xlfn.XLOOKUP(BB115,Depths,_xlfn.XLOOKUP($G115,Structures,ContentDamages),,-1)+(BB115-MAX(IF(Depths&lt;BB115,Depths)))*(_xlfn.XLOOKUP(BB115,Depths,_xlfn.XLOOKUP($G115,Structures,ContentDamages),,1)-_xlfn.XLOOKUP(BB115,Depths,_xlfn.XLOOKUP($G115,Structures,ContentDamages),,-1))/(MIN(IF(Depths&gt;BB115,Depths))-MAX(IF(Depths&lt;BB115,Depths))))</f>
        <v>#N/A</v>
      </c>
      <c r="BY270" s="157" t="e" cm="1">
        <f t="array" ref="BY270">IF(BC115="no inundation",0,_xlfn.XLOOKUP(BC115,Depths,_xlfn.XLOOKUP($G115,Structures,ContentDamages),,-1)+(BC115-MAX(IF(Depths&lt;BC115,Depths)))*(_xlfn.XLOOKUP(BC115,Depths,_xlfn.XLOOKUP($G115,Structures,ContentDamages),,1)-_xlfn.XLOOKUP(BC115,Depths,_xlfn.XLOOKUP($G115,Structures,ContentDamages),,-1))/(MIN(IF(Depths&gt;BC115,Depths))-MAX(IF(Depths&lt;BC115,Depths))))</f>
        <v>#N/A</v>
      </c>
    </row>
    <row r="271" spans="21:77" x14ac:dyDescent="0.35">
      <c r="U271" s="2"/>
      <c r="W271" s="144"/>
      <c r="AI271" s="2"/>
      <c r="AJ271" s="2"/>
      <c r="AK271" s="2"/>
      <c r="AL271" s="2"/>
      <c r="AM271" s="2"/>
      <c r="AN271" s="2"/>
      <c r="AO271" s="2"/>
      <c r="AP271" s="2"/>
      <c r="AQ271" s="2"/>
      <c r="AR271" s="2"/>
      <c r="AS271" s="2"/>
      <c r="BC271" s="166" t="str">
        <f t="shared" si="198"/>
        <v>None</v>
      </c>
      <c r="BD271" s="157"/>
      <c r="BE271" s="166" t="e" cm="1">
        <f t="array" ref="BE271">IF(AT116="no inundation",0,_xlfn.XLOOKUP(AT116,Depths,_xlfn.XLOOKUP($G116,Structures,StructureDamages),,-1)+(AT116-MAX(IF(Depths&lt;AT116,Depths)))*(_xlfn.XLOOKUP(AT116,Depths,_xlfn.XLOOKUP($G116,Structures,StructureDamages),,1)-_xlfn.XLOOKUP(AT116,Depths,_xlfn.XLOOKUP($G116,Structures,StructureDamages),,-1))/(MIN(IF(Depths&gt;AT116,Depths))-MAX(IF(Depths&lt;AT116,Depths))))</f>
        <v>#N/A</v>
      </c>
      <c r="BF271" s="87" t="e" cm="1">
        <f t="array" ref="BF271">IF(AU116="no inundation",0,_xlfn.XLOOKUP(AU116,Depths,_xlfn.XLOOKUP($G116,Structures,StructureDamages),,-1)+(AU116-MAX(IF(Depths&lt;AU116,Depths)))*(_xlfn.XLOOKUP(AU116,Depths,_xlfn.XLOOKUP($G116,Structures,StructureDamages),,1)-_xlfn.XLOOKUP(AU116,Depths,_xlfn.XLOOKUP($G116,Structures,StructureDamages),,-1))/(MIN(IF(Depths&gt;AU116,Depths))-MAX(IF(Depths&lt;AU116,Depths))))</f>
        <v>#N/A</v>
      </c>
      <c r="BG271" s="87" t="e" cm="1">
        <f t="array" ref="BG271">IF(AV116="no inundation",0,_xlfn.XLOOKUP(AV116,Depths,_xlfn.XLOOKUP($G116,Structures,StructureDamages),,-1)+(AV116-MAX(IF(Depths&lt;AV116,Depths)))*(_xlfn.XLOOKUP(AV116,Depths,_xlfn.XLOOKUP($G116,Structures,StructureDamages),,1)-_xlfn.XLOOKUP(AV116,Depths,_xlfn.XLOOKUP($G116,Structures,StructureDamages),,-1))/(MIN(IF(Depths&gt;AV116,Depths))-MAX(IF(Depths&lt;AV116,Depths))))</f>
        <v>#N/A</v>
      </c>
      <c r="BH271" s="87" t="e" cm="1">
        <f t="array" ref="BH271">IF(AW116="no inundation",0,_xlfn.XLOOKUP(AW116,Depths,_xlfn.XLOOKUP($G116,Structures,StructureDamages),,-1)+(AW116-MAX(IF(Depths&lt;AW116,Depths)))*(_xlfn.XLOOKUP(AW116,Depths,_xlfn.XLOOKUP($G116,Structures,StructureDamages),,1)-_xlfn.XLOOKUP(AW116,Depths,_xlfn.XLOOKUP($G116,Structures,StructureDamages),,-1))/(MIN(IF(Depths&gt;AW116,Depths))-MAX(IF(Depths&lt;AW116,Depths))))</f>
        <v>#N/A</v>
      </c>
      <c r="BI271" s="87" t="e" cm="1">
        <f t="array" ref="BI271">IF(AX116="no inundation",0,_xlfn.XLOOKUP(AX116,Depths,_xlfn.XLOOKUP($G116,Structures,StructureDamages),,-1)+(AX116-MAX(IF(Depths&lt;AX116,Depths)))*(_xlfn.XLOOKUP(AX116,Depths,_xlfn.XLOOKUP($G116,Structures,StructureDamages),,1)-_xlfn.XLOOKUP(AX116,Depths,_xlfn.XLOOKUP($G116,Structures,StructureDamages),,-1))/(MIN(IF(Depths&gt;AX116,Depths))-MAX(IF(Depths&lt;AX116,Depths))))</f>
        <v>#N/A</v>
      </c>
      <c r="BJ271" s="87" t="e" cm="1">
        <f t="array" ref="BJ271">IF(AY116="no inundation",0,_xlfn.XLOOKUP(AY116,Depths,_xlfn.XLOOKUP($G116,Structures,StructureDamages),,-1)+(AY116-MAX(IF(Depths&lt;AY116,Depths)))*(_xlfn.XLOOKUP(AY116,Depths,_xlfn.XLOOKUP($G116,Structures,StructureDamages),,1)-_xlfn.XLOOKUP(AY116,Depths,_xlfn.XLOOKUP($G116,Structures,StructureDamages),,-1))/(MIN(IF(Depths&gt;AY116,Depths))-MAX(IF(Depths&lt;AY116,Depths))))</f>
        <v>#N/A</v>
      </c>
      <c r="BK271" s="87" t="e" cm="1">
        <f t="array" ref="BK271">IF(AZ116="no inundation",0,_xlfn.XLOOKUP(AZ116,Depths,_xlfn.XLOOKUP($G116,Structures,StructureDamages),,-1)+(AZ116-MAX(IF(Depths&lt;AZ116,Depths)))*(_xlfn.XLOOKUP(AZ116,Depths,_xlfn.XLOOKUP($G116,Structures,StructureDamages),,1)-_xlfn.XLOOKUP(AZ116,Depths,_xlfn.XLOOKUP($G116,Structures,StructureDamages),,-1))/(MIN(IF(Depths&gt;AZ116,Depths))-MAX(IF(Depths&lt;AZ116,Depths))))</f>
        <v>#N/A</v>
      </c>
      <c r="BL271" s="87" t="e" cm="1">
        <f t="array" ref="BL271">IF(BA116="no inundation",0,_xlfn.XLOOKUP(BA116,Depths,_xlfn.XLOOKUP($G116,Structures,StructureDamages),,-1)+(BA116-MAX(IF(Depths&lt;BA116,Depths)))*(_xlfn.XLOOKUP(BA116,Depths,_xlfn.XLOOKUP($G116,Structures,StructureDamages),,1)-_xlfn.XLOOKUP(BA116,Depths,_xlfn.XLOOKUP($G116,Structures,StructureDamages),,-1))/(MIN(IF(Depths&gt;BA116,Depths))-MAX(IF(Depths&lt;BA116,Depths))))</f>
        <v>#N/A</v>
      </c>
      <c r="BM271" s="87" t="e" cm="1">
        <f t="array" ref="BM271">IF(BB116="no inundation",0,_xlfn.XLOOKUP(BB116,Depths,_xlfn.XLOOKUP($G116,Structures,StructureDamages),,-1)+(BB116-MAX(IF(Depths&lt;BB116,Depths)))*(_xlfn.XLOOKUP(BB116,Depths,_xlfn.XLOOKUP($G116,Structures,StructureDamages),,1)-_xlfn.XLOOKUP(BB116,Depths,_xlfn.XLOOKUP($G116,Structures,StructureDamages),,-1))/(MIN(IF(Depths&gt;BB116,Depths))-MAX(IF(Depths&lt;BB116,Depths))))</f>
        <v>#N/A</v>
      </c>
      <c r="BN271" s="157" t="e" cm="1">
        <f t="array" ref="BN271">IF(BC116="no inundation",0,_xlfn.XLOOKUP(BC116,Depths,_xlfn.XLOOKUP($G116,Structures,StructureDamages),,-1)+(BC116-MAX(IF(Depths&lt;BC116,Depths)))*(_xlfn.XLOOKUP(BC116,Depths,_xlfn.XLOOKUP($G116,Structures,StructureDamages),,1)-_xlfn.XLOOKUP(BC116,Depths,_xlfn.XLOOKUP($G116,Structures,StructureDamages),,-1))/(MIN(IF(Depths&gt;BC116,Depths))-MAX(IF(Depths&lt;BC116,Depths))))</f>
        <v>#N/A</v>
      </c>
      <c r="BO271" s="167"/>
      <c r="BP271" s="166" t="e" cm="1">
        <f t="array" ref="BP271">IF(AT116="no inundation",0,_xlfn.XLOOKUP(AT116,Depths,_xlfn.XLOOKUP($G116,Structures,ContentDamages),,-1)+(AT116-MAX(IF(Depths&lt;AT116,Depths)))*(_xlfn.XLOOKUP(AT116,Depths,_xlfn.XLOOKUP($G116,Structures,ContentDamages),,1)-_xlfn.XLOOKUP(AT116,Depths,_xlfn.XLOOKUP($G116,Structures,ContentDamages),,-1))/(MIN(IF(Depths&gt;AT116,Depths))-MAX(IF(Depths&lt;AT116,Depths))))</f>
        <v>#N/A</v>
      </c>
      <c r="BQ271" s="87" t="e" cm="1">
        <f t="array" ref="BQ271">IF(AU116="no inundation",0,_xlfn.XLOOKUP(AU116,Depths,_xlfn.XLOOKUP($G116,Structures,ContentDamages),,-1)+(AU116-MAX(IF(Depths&lt;AU116,Depths)))*(_xlfn.XLOOKUP(AU116,Depths,_xlfn.XLOOKUP($G116,Structures,ContentDamages),,1)-_xlfn.XLOOKUP(AU116,Depths,_xlfn.XLOOKUP($G116,Structures,ContentDamages),,-1))/(MIN(IF(Depths&gt;AU116,Depths))-MAX(IF(Depths&lt;AU116,Depths))))</f>
        <v>#N/A</v>
      </c>
      <c r="BR271" s="87" t="e" cm="1">
        <f t="array" ref="BR271">IF(AV116="no inundation",0,_xlfn.XLOOKUP(AV116,Depths,_xlfn.XLOOKUP($G116,Structures,ContentDamages),,-1)+(AV116-MAX(IF(Depths&lt;AV116,Depths)))*(_xlfn.XLOOKUP(AV116,Depths,_xlfn.XLOOKUP($G116,Structures,ContentDamages),,1)-_xlfn.XLOOKUP(AV116,Depths,_xlfn.XLOOKUP($G116,Structures,ContentDamages),,-1))/(MIN(IF(Depths&gt;AV116,Depths))-MAX(IF(Depths&lt;AV116,Depths))))</f>
        <v>#N/A</v>
      </c>
      <c r="BS271" s="87" t="e" cm="1">
        <f t="array" ref="BS271">IF(AW116="no inundation",0,_xlfn.XLOOKUP(AW116,Depths,_xlfn.XLOOKUP($G116,Structures,ContentDamages),,-1)+(AW116-MAX(IF(Depths&lt;AW116,Depths)))*(_xlfn.XLOOKUP(AW116,Depths,_xlfn.XLOOKUP($G116,Structures,ContentDamages),,1)-_xlfn.XLOOKUP(AW116,Depths,_xlfn.XLOOKUP($G116,Structures,ContentDamages),,-1))/(MIN(IF(Depths&gt;AW116,Depths))-MAX(IF(Depths&lt;AW116,Depths))))</f>
        <v>#N/A</v>
      </c>
      <c r="BT271" s="87" t="e" cm="1">
        <f t="array" ref="BT271">IF(AX116="no inundation",0,_xlfn.XLOOKUP(AX116,Depths,_xlfn.XLOOKUP($G116,Structures,ContentDamages),,-1)+(AX116-MAX(IF(Depths&lt;AX116,Depths)))*(_xlfn.XLOOKUP(AX116,Depths,_xlfn.XLOOKUP($G116,Structures,ContentDamages),,1)-_xlfn.XLOOKUP(AX116,Depths,_xlfn.XLOOKUP($G116,Structures,ContentDamages),,-1))/(MIN(IF(Depths&gt;AX116,Depths))-MAX(IF(Depths&lt;AX116,Depths))))</f>
        <v>#N/A</v>
      </c>
      <c r="BU271" s="87" t="e" cm="1">
        <f t="array" ref="BU271">IF(AY116="no inundation",0,_xlfn.XLOOKUP(AY116,Depths,_xlfn.XLOOKUP($G116,Structures,ContentDamages),,-1)+(AY116-MAX(IF(Depths&lt;AY116,Depths)))*(_xlfn.XLOOKUP(AY116,Depths,_xlfn.XLOOKUP($G116,Structures,ContentDamages),,1)-_xlfn.XLOOKUP(AY116,Depths,_xlfn.XLOOKUP($G116,Structures,ContentDamages),,-1))/(MIN(IF(Depths&gt;AY116,Depths))-MAX(IF(Depths&lt;AY116,Depths))))</f>
        <v>#N/A</v>
      </c>
      <c r="BV271" s="87" t="e" cm="1">
        <f t="array" ref="BV271">IF(AZ116="no inundation",0,_xlfn.XLOOKUP(AZ116,Depths,_xlfn.XLOOKUP($G116,Structures,ContentDamages),,-1)+(AZ116-MAX(IF(Depths&lt;AZ116,Depths)))*(_xlfn.XLOOKUP(AZ116,Depths,_xlfn.XLOOKUP($G116,Structures,ContentDamages),,1)-_xlfn.XLOOKUP(AZ116,Depths,_xlfn.XLOOKUP($G116,Structures,ContentDamages),,-1))/(MIN(IF(Depths&gt;AZ116,Depths))-MAX(IF(Depths&lt;AZ116,Depths))))</f>
        <v>#N/A</v>
      </c>
      <c r="BW271" s="87" t="e" cm="1">
        <f t="array" ref="BW271">IF(BA116="no inundation",0,_xlfn.XLOOKUP(BA116,Depths,_xlfn.XLOOKUP($G116,Structures,ContentDamages),,-1)+(BA116-MAX(IF(Depths&lt;BA116,Depths)))*(_xlfn.XLOOKUP(BA116,Depths,_xlfn.XLOOKUP($G116,Structures,ContentDamages),,1)-_xlfn.XLOOKUP(BA116,Depths,_xlfn.XLOOKUP($G116,Structures,ContentDamages),,-1))/(MIN(IF(Depths&gt;BA116,Depths))-MAX(IF(Depths&lt;BA116,Depths))))</f>
        <v>#N/A</v>
      </c>
      <c r="BX271" s="87" t="e" cm="1">
        <f t="array" ref="BX271">IF(BB116="no inundation",0,_xlfn.XLOOKUP(BB116,Depths,_xlfn.XLOOKUP($G116,Structures,ContentDamages),,-1)+(BB116-MAX(IF(Depths&lt;BB116,Depths)))*(_xlfn.XLOOKUP(BB116,Depths,_xlfn.XLOOKUP($G116,Structures,ContentDamages),,1)-_xlfn.XLOOKUP(BB116,Depths,_xlfn.XLOOKUP($G116,Structures,ContentDamages),,-1))/(MIN(IF(Depths&gt;BB116,Depths))-MAX(IF(Depths&lt;BB116,Depths))))</f>
        <v>#N/A</v>
      </c>
      <c r="BY271" s="157" t="e" cm="1">
        <f t="array" ref="BY271">IF(BC116="no inundation",0,_xlfn.XLOOKUP(BC116,Depths,_xlfn.XLOOKUP($G116,Structures,ContentDamages),,-1)+(BC116-MAX(IF(Depths&lt;BC116,Depths)))*(_xlfn.XLOOKUP(BC116,Depths,_xlfn.XLOOKUP($G116,Structures,ContentDamages),,1)-_xlfn.XLOOKUP(BC116,Depths,_xlfn.XLOOKUP($G116,Structures,ContentDamages),,-1))/(MIN(IF(Depths&gt;BC116,Depths))-MAX(IF(Depths&lt;BC116,Depths))))</f>
        <v>#N/A</v>
      </c>
    </row>
    <row r="272" spans="21:77" x14ac:dyDescent="0.35">
      <c r="U272" s="2"/>
      <c r="W272" s="144"/>
      <c r="AI272" s="2"/>
      <c r="AJ272" s="2"/>
      <c r="AK272" s="2"/>
      <c r="AL272" s="2"/>
      <c r="AM272" s="2"/>
      <c r="AN272" s="2"/>
      <c r="AO272" s="2"/>
      <c r="AP272" s="2"/>
      <c r="AQ272" s="2"/>
      <c r="AR272" s="2"/>
      <c r="AS272" s="2"/>
      <c r="BC272" s="166" t="str">
        <f t="shared" si="198"/>
        <v>None</v>
      </c>
      <c r="BD272" s="157"/>
      <c r="BE272" s="166" t="e" cm="1">
        <f t="array" ref="BE272">IF(AT117="no inundation",0,_xlfn.XLOOKUP(AT117,Depths,_xlfn.XLOOKUP($G117,Structures,StructureDamages),,-1)+(AT117-MAX(IF(Depths&lt;AT117,Depths)))*(_xlfn.XLOOKUP(AT117,Depths,_xlfn.XLOOKUP($G117,Structures,StructureDamages),,1)-_xlfn.XLOOKUP(AT117,Depths,_xlfn.XLOOKUP($G117,Structures,StructureDamages),,-1))/(MIN(IF(Depths&gt;AT117,Depths))-MAX(IF(Depths&lt;AT117,Depths))))</f>
        <v>#N/A</v>
      </c>
      <c r="BF272" s="87" t="e" cm="1">
        <f t="array" ref="BF272">IF(AU117="no inundation",0,_xlfn.XLOOKUP(AU117,Depths,_xlfn.XLOOKUP($G117,Structures,StructureDamages),,-1)+(AU117-MAX(IF(Depths&lt;AU117,Depths)))*(_xlfn.XLOOKUP(AU117,Depths,_xlfn.XLOOKUP($G117,Structures,StructureDamages),,1)-_xlfn.XLOOKUP(AU117,Depths,_xlfn.XLOOKUP($G117,Structures,StructureDamages),,-1))/(MIN(IF(Depths&gt;AU117,Depths))-MAX(IF(Depths&lt;AU117,Depths))))</f>
        <v>#N/A</v>
      </c>
      <c r="BG272" s="87" t="e" cm="1">
        <f t="array" ref="BG272">IF(AV117="no inundation",0,_xlfn.XLOOKUP(AV117,Depths,_xlfn.XLOOKUP($G117,Structures,StructureDamages),,-1)+(AV117-MAX(IF(Depths&lt;AV117,Depths)))*(_xlfn.XLOOKUP(AV117,Depths,_xlfn.XLOOKUP($G117,Structures,StructureDamages),,1)-_xlfn.XLOOKUP(AV117,Depths,_xlfn.XLOOKUP($G117,Structures,StructureDamages),,-1))/(MIN(IF(Depths&gt;AV117,Depths))-MAX(IF(Depths&lt;AV117,Depths))))</f>
        <v>#N/A</v>
      </c>
      <c r="BH272" s="87" t="e" cm="1">
        <f t="array" ref="BH272">IF(AW117="no inundation",0,_xlfn.XLOOKUP(AW117,Depths,_xlfn.XLOOKUP($G117,Structures,StructureDamages),,-1)+(AW117-MAX(IF(Depths&lt;AW117,Depths)))*(_xlfn.XLOOKUP(AW117,Depths,_xlfn.XLOOKUP($G117,Structures,StructureDamages),,1)-_xlfn.XLOOKUP(AW117,Depths,_xlfn.XLOOKUP($G117,Structures,StructureDamages),,-1))/(MIN(IF(Depths&gt;AW117,Depths))-MAX(IF(Depths&lt;AW117,Depths))))</f>
        <v>#N/A</v>
      </c>
      <c r="BI272" s="87" t="e" cm="1">
        <f t="array" ref="BI272">IF(AX117="no inundation",0,_xlfn.XLOOKUP(AX117,Depths,_xlfn.XLOOKUP($G117,Structures,StructureDamages),,-1)+(AX117-MAX(IF(Depths&lt;AX117,Depths)))*(_xlfn.XLOOKUP(AX117,Depths,_xlfn.XLOOKUP($G117,Structures,StructureDamages),,1)-_xlfn.XLOOKUP(AX117,Depths,_xlfn.XLOOKUP($G117,Structures,StructureDamages),,-1))/(MIN(IF(Depths&gt;AX117,Depths))-MAX(IF(Depths&lt;AX117,Depths))))</f>
        <v>#N/A</v>
      </c>
      <c r="BJ272" s="87" t="e" cm="1">
        <f t="array" ref="BJ272">IF(AY117="no inundation",0,_xlfn.XLOOKUP(AY117,Depths,_xlfn.XLOOKUP($G117,Structures,StructureDamages),,-1)+(AY117-MAX(IF(Depths&lt;AY117,Depths)))*(_xlfn.XLOOKUP(AY117,Depths,_xlfn.XLOOKUP($G117,Structures,StructureDamages),,1)-_xlfn.XLOOKUP(AY117,Depths,_xlfn.XLOOKUP($G117,Structures,StructureDamages),,-1))/(MIN(IF(Depths&gt;AY117,Depths))-MAX(IF(Depths&lt;AY117,Depths))))</f>
        <v>#N/A</v>
      </c>
      <c r="BK272" s="87" t="e" cm="1">
        <f t="array" ref="BK272">IF(AZ117="no inundation",0,_xlfn.XLOOKUP(AZ117,Depths,_xlfn.XLOOKUP($G117,Structures,StructureDamages),,-1)+(AZ117-MAX(IF(Depths&lt;AZ117,Depths)))*(_xlfn.XLOOKUP(AZ117,Depths,_xlfn.XLOOKUP($G117,Structures,StructureDamages),,1)-_xlfn.XLOOKUP(AZ117,Depths,_xlfn.XLOOKUP($G117,Structures,StructureDamages),,-1))/(MIN(IF(Depths&gt;AZ117,Depths))-MAX(IF(Depths&lt;AZ117,Depths))))</f>
        <v>#N/A</v>
      </c>
      <c r="BL272" s="87" t="e" cm="1">
        <f t="array" ref="BL272">IF(BA117="no inundation",0,_xlfn.XLOOKUP(BA117,Depths,_xlfn.XLOOKUP($G117,Structures,StructureDamages),,-1)+(BA117-MAX(IF(Depths&lt;BA117,Depths)))*(_xlfn.XLOOKUP(BA117,Depths,_xlfn.XLOOKUP($G117,Structures,StructureDamages),,1)-_xlfn.XLOOKUP(BA117,Depths,_xlfn.XLOOKUP($G117,Structures,StructureDamages),,-1))/(MIN(IF(Depths&gt;BA117,Depths))-MAX(IF(Depths&lt;BA117,Depths))))</f>
        <v>#N/A</v>
      </c>
      <c r="BM272" s="87" t="e" cm="1">
        <f t="array" ref="BM272">IF(BB117="no inundation",0,_xlfn.XLOOKUP(BB117,Depths,_xlfn.XLOOKUP($G117,Structures,StructureDamages),,-1)+(BB117-MAX(IF(Depths&lt;BB117,Depths)))*(_xlfn.XLOOKUP(BB117,Depths,_xlfn.XLOOKUP($G117,Structures,StructureDamages),,1)-_xlfn.XLOOKUP(BB117,Depths,_xlfn.XLOOKUP($G117,Structures,StructureDamages),,-1))/(MIN(IF(Depths&gt;BB117,Depths))-MAX(IF(Depths&lt;BB117,Depths))))</f>
        <v>#N/A</v>
      </c>
      <c r="BN272" s="157" t="e" cm="1">
        <f t="array" ref="BN272">IF(BC117="no inundation",0,_xlfn.XLOOKUP(BC117,Depths,_xlfn.XLOOKUP($G117,Structures,StructureDamages),,-1)+(BC117-MAX(IF(Depths&lt;BC117,Depths)))*(_xlfn.XLOOKUP(BC117,Depths,_xlfn.XLOOKUP($G117,Structures,StructureDamages),,1)-_xlfn.XLOOKUP(BC117,Depths,_xlfn.XLOOKUP($G117,Structures,StructureDamages),,-1))/(MIN(IF(Depths&gt;BC117,Depths))-MAX(IF(Depths&lt;BC117,Depths))))</f>
        <v>#N/A</v>
      </c>
      <c r="BO272" s="167"/>
      <c r="BP272" s="166" t="e" cm="1">
        <f t="array" ref="BP272">IF(AT117="no inundation",0,_xlfn.XLOOKUP(AT117,Depths,_xlfn.XLOOKUP($G117,Structures,ContentDamages),,-1)+(AT117-MAX(IF(Depths&lt;AT117,Depths)))*(_xlfn.XLOOKUP(AT117,Depths,_xlfn.XLOOKUP($G117,Structures,ContentDamages),,1)-_xlfn.XLOOKUP(AT117,Depths,_xlfn.XLOOKUP($G117,Structures,ContentDamages),,-1))/(MIN(IF(Depths&gt;AT117,Depths))-MAX(IF(Depths&lt;AT117,Depths))))</f>
        <v>#N/A</v>
      </c>
      <c r="BQ272" s="87" t="e" cm="1">
        <f t="array" ref="BQ272">IF(AU117="no inundation",0,_xlfn.XLOOKUP(AU117,Depths,_xlfn.XLOOKUP($G117,Structures,ContentDamages),,-1)+(AU117-MAX(IF(Depths&lt;AU117,Depths)))*(_xlfn.XLOOKUP(AU117,Depths,_xlfn.XLOOKUP($G117,Structures,ContentDamages),,1)-_xlfn.XLOOKUP(AU117,Depths,_xlfn.XLOOKUP($G117,Structures,ContentDamages),,-1))/(MIN(IF(Depths&gt;AU117,Depths))-MAX(IF(Depths&lt;AU117,Depths))))</f>
        <v>#N/A</v>
      </c>
      <c r="BR272" s="87" t="e" cm="1">
        <f t="array" ref="BR272">IF(AV117="no inundation",0,_xlfn.XLOOKUP(AV117,Depths,_xlfn.XLOOKUP($G117,Structures,ContentDamages),,-1)+(AV117-MAX(IF(Depths&lt;AV117,Depths)))*(_xlfn.XLOOKUP(AV117,Depths,_xlfn.XLOOKUP($G117,Structures,ContentDamages),,1)-_xlfn.XLOOKUP(AV117,Depths,_xlfn.XLOOKUP($G117,Structures,ContentDamages),,-1))/(MIN(IF(Depths&gt;AV117,Depths))-MAX(IF(Depths&lt;AV117,Depths))))</f>
        <v>#N/A</v>
      </c>
      <c r="BS272" s="87" t="e" cm="1">
        <f t="array" ref="BS272">IF(AW117="no inundation",0,_xlfn.XLOOKUP(AW117,Depths,_xlfn.XLOOKUP($G117,Structures,ContentDamages),,-1)+(AW117-MAX(IF(Depths&lt;AW117,Depths)))*(_xlfn.XLOOKUP(AW117,Depths,_xlfn.XLOOKUP($G117,Structures,ContentDamages),,1)-_xlfn.XLOOKUP(AW117,Depths,_xlfn.XLOOKUP($G117,Structures,ContentDamages),,-1))/(MIN(IF(Depths&gt;AW117,Depths))-MAX(IF(Depths&lt;AW117,Depths))))</f>
        <v>#N/A</v>
      </c>
      <c r="BT272" s="87" t="e" cm="1">
        <f t="array" ref="BT272">IF(AX117="no inundation",0,_xlfn.XLOOKUP(AX117,Depths,_xlfn.XLOOKUP($G117,Structures,ContentDamages),,-1)+(AX117-MAX(IF(Depths&lt;AX117,Depths)))*(_xlfn.XLOOKUP(AX117,Depths,_xlfn.XLOOKUP($G117,Structures,ContentDamages),,1)-_xlfn.XLOOKUP(AX117,Depths,_xlfn.XLOOKUP($G117,Structures,ContentDamages),,-1))/(MIN(IF(Depths&gt;AX117,Depths))-MAX(IF(Depths&lt;AX117,Depths))))</f>
        <v>#N/A</v>
      </c>
      <c r="BU272" s="87" t="e" cm="1">
        <f t="array" ref="BU272">IF(AY117="no inundation",0,_xlfn.XLOOKUP(AY117,Depths,_xlfn.XLOOKUP($G117,Structures,ContentDamages),,-1)+(AY117-MAX(IF(Depths&lt;AY117,Depths)))*(_xlfn.XLOOKUP(AY117,Depths,_xlfn.XLOOKUP($G117,Structures,ContentDamages),,1)-_xlfn.XLOOKUP(AY117,Depths,_xlfn.XLOOKUP($G117,Structures,ContentDamages),,-1))/(MIN(IF(Depths&gt;AY117,Depths))-MAX(IF(Depths&lt;AY117,Depths))))</f>
        <v>#N/A</v>
      </c>
      <c r="BV272" s="87" t="e" cm="1">
        <f t="array" ref="BV272">IF(AZ117="no inundation",0,_xlfn.XLOOKUP(AZ117,Depths,_xlfn.XLOOKUP($G117,Structures,ContentDamages),,-1)+(AZ117-MAX(IF(Depths&lt;AZ117,Depths)))*(_xlfn.XLOOKUP(AZ117,Depths,_xlfn.XLOOKUP($G117,Structures,ContentDamages),,1)-_xlfn.XLOOKUP(AZ117,Depths,_xlfn.XLOOKUP($G117,Structures,ContentDamages),,-1))/(MIN(IF(Depths&gt;AZ117,Depths))-MAX(IF(Depths&lt;AZ117,Depths))))</f>
        <v>#N/A</v>
      </c>
      <c r="BW272" s="87" t="e" cm="1">
        <f t="array" ref="BW272">IF(BA117="no inundation",0,_xlfn.XLOOKUP(BA117,Depths,_xlfn.XLOOKUP($G117,Structures,ContentDamages),,-1)+(BA117-MAX(IF(Depths&lt;BA117,Depths)))*(_xlfn.XLOOKUP(BA117,Depths,_xlfn.XLOOKUP($G117,Structures,ContentDamages),,1)-_xlfn.XLOOKUP(BA117,Depths,_xlfn.XLOOKUP($G117,Structures,ContentDamages),,-1))/(MIN(IF(Depths&gt;BA117,Depths))-MAX(IF(Depths&lt;BA117,Depths))))</f>
        <v>#N/A</v>
      </c>
      <c r="BX272" s="87" t="e" cm="1">
        <f t="array" ref="BX272">IF(BB117="no inundation",0,_xlfn.XLOOKUP(BB117,Depths,_xlfn.XLOOKUP($G117,Structures,ContentDamages),,-1)+(BB117-MAX(IF(Depths&lt;BB117,Depths)))*(_xlfn.XLOOKUP(BB117,Depths,_xlfn.XLOOKUP($G117,Structures,ContentDamages),,1)-_xlfn.XLOOKUP(BB117,Depths,_xlfn.XLOOKUP($G117,Structures,ContentDamages),,-1))/(MIN(IF(Depths&gt;BB117,Depths))-MAX(IF(Depths&lt;BB117,Depths))))</f>
        <v>#N/A</v>
      </c>
      <c r="BY272" s="157" t="e" cm="1">
        <f t="array" ref="BY272">IF(BC117="no inundation",0,_xlfn.XLOOKUP(BC117,Depths,_xlfn.XLOOKUP($G117,Structures,ContentDamages),,-1)+(BC117-MAX(IF(Depths&lt;BC117,Depths)))*(_xlfn.XLOOKUP(BC117,Depths,_xlfn.XLOOKUP($G117,Structures,ContentDamages),,1)-_xlfn.XLOOKUP(BC117,Depths,_xlfn.XLOOKUP($G117,Structures,ContentDamages),,-1))/(MIN(IF(Depths&gt;BC117,Depths))-MAX(IF(Depths&lt;BC117,Depths))))</f>
        <v>#N/A</v>
      </c>
    </row>
    <row r="273" spans="21:77" x14ac:dyDescent="0.35">
      <c r="U273" s="2"/>
      <c r="W273" s="144"/>
      <c r="AI273" s="2"/>
      <c r="AJ273" s="2"/>
      <c r="AK273" s="2"/>
      <c r="AL273" s="2"/>
      <c r="AM273" s="2"/>
      <c r="AN273" s="2"/>
      <c r="AO273" s="2"/>
      <c r="AP273" s="2"/>
      <c r="AQ273" s="2"/>
      <c r="AR273" s="2"/>
      <c r="AS273" s="2"/>
      <c r="BC273" s="166" t="str">
        <f t="shared" si="198"/>
        <v>None</v>
      </c>
      <c r="BD273" s="157"/>
      <c r="BE273" s="166" t="e" cm="1">
        <f t="array" ref="BE273">IF(AT118="no inundation",0,_xlfn.XLOOKUP(AT118,Depths,_xlfn.XLOOKUP($G118,Structures,StructureDamages),,-1)+(AT118-MAX(IF(Depths&lt;AT118,Depths)))*(_xlfn.XLOOKUP(AT118,Depths,_xlfn.XLOOKUP($G118,Structures,StructureDamages),,1)-_xlfn.XLOOKUP(AT118,Depths,_xlfn.XLOOKUP($G118,Structures,StructureDamages),,-1))/(MIN(IF(Depths&gt;AT118,Depths))-MAX(IF(Depths&lt;AT118,Depths))))</f>
        <v>#N/A</v>
      </c>
      <c r="BF273" s="87" t="e" cm="1">
        <f t="array" ref="BF273">IF(AU118="no inundation",0,_xlfn.XLOOKUP(AU118,Depths,_xlfn.XLOOKUP($G118,Structures,StructureDamages),,-1)+(AU118-MAX(IF(Depths&lt;AU118,Depths)))*(_xlfn.XLOOKUP(AU118,Depths,_xlfn.XLOOKUP($G118,Structures,StructureDamages),,1)-_xlfn.XLOOKUP(AU118,Depths,_xlfn.XLOOKUP($G118,Structures,StructureDamages),,-1))/(MIN(IF(Depths&gt;AU118,Depths))-MAX(IF(Depths&lt;AU118,Depths))))</f>
        <v>#N/A</v>
      </c>
      <c r="BG273" s="87" t="e" cm="1">
        <f t="array" ref="BG273">IF(AV118="no inundation",0,_xlfn.XLOOKUP(AV118,Depths,_xlfn.XLOOKUP($G118,Structures,StructureDamages),,-1)+(AV118-MAX(IF(Depths&lt;AV118,Depths)))*(_xlfn.XLOOKUP(AV118,Depths,_xlfn.XLOOKUP($G118,Structures,StructureDamages),,1)-_xlfn.XLOOKUP(AV118,Depths,_xlfn.XLOOKUP($G118,Structures,StructureDamages),,-1))/(MIN(IF(Depths&gt;AV118,Depths))-MAX(IF(Depths&lt;AV118,Depths))))</f>
        <v>#N/A</v>
      </c>
      <c r="BH273" s="87" t="e" cm="1">
        <f t="array" ref="BH273">IF(AW118="no inundation",0,_xlfn.XLOOKUP(AW118,Depths,_xlfn.XLOOKUP($G118,Structures,StructureDamages),,-1)+(AW118-MAX(IF(Depths&lt;AW118,Depths)))*(_xlfn.XLOOKUP(AW118,Depths,_xlfn.XLOOKUP($G118,Structures,StructureDamages),,1)-_xlfn.XLOOKUP(AW118,Depths,_xlfn.XLOOKUP($G118,Structures,StructureDamages),,-1))/(MIN(IF(Depths&gt;AW118,Depths))-MAX(IF(Depths&lt;AW118,Depths))))</f>
        <v>#N/A</v>
      </c>
      <c r="BI273" s="87" t="e" cm="1">
        <f t="array" ref="BI273">IF(AX118="no inundation",0,_xlfn.XLOOKUP(AX118,Depths,_xlfn.XLOOKUP($G118,Structures,StructureDamages),,-1)+(AX118-MAX(IF(Depths&lt;AX118,Depths)))*(_xlfn.XLOOKUP(AX118,Depths,_xlfn.XLOOKUP($G118,Structures,StructureDamages),,1)-_xlfn.XLOOKUP(AX118,Depths,_xlfn.XLOOKUP($G118,Structures,StructureDamages),,-1))/(MIN(IF(Depths&gt;AX118,Depths))-MAX(IF(Depths&lt;AX118,Depths))))</f>
        <v>#N/A</v>
      </c>
      <c r="BJ273" s="87" t="e" cm="1">
        <f t="array" ref="BJ273">IF(AY118="no inundation",0,_xlfn.XLOOKUP(AY118,Depths,_xlfn.XLOOKUP($G118,Structures,StructureDamages),,-1)+(AY118-MAX(IF(Depths&lt;AY118,Depths)))*(_xlfn.XLOOKUP(AY118,Depths,_xlfn.XLOOKUP($G118,Structures,StructureDamages),,1)-_xlfn.XLOOKUP(AY118,Depths,_xlfn.XLOOKUP($G118,Structures,StructureDamages),,-1))/(MIN(IF(Depths&gt;AY118,Depths))-MAX(IF(Depths&lt;AY118,Depths))))</f>
        <v>#N/A</v>
      </c>
      <c r="BK273" s="87" t="e" cm="1">
        <f t="array" ref="BK273">IF(AZ118="no inundation",0,_xlfn.XLOOKUP(AZ118,Depths,_xlfn.XLOOKUP($G118,Structures,StructureDamages),,-1)+(AZ118-MAX(IF(Depths&lt;AZ118,Depths)))*(_xlfn.XLOOKUP(AZ118,Depths,_xlfn.XLOOKUP($G118,Structures,StructureDamages),,1)-_xlfn.XLOOKUP(AZ118,Depths,_xlfn.XLOOKUP($G118,Structures,StructureDamages),,-1))/(MIN(IF(Depths&gt;AZ118,Depths))-MAX(IF(Depths&lt;AZ118,Depths))))</f>
        <v>#N/A</v>
      </c>
      <c r="BL273" s="87" t="e" cm="1">
        <f t="array" ref="BL273">IF(BA118="no inundation",0,_xlfn.XLOOKUP(BA118,Depths,_xlfn.XLOOKUP($G118,Structures,StructureDamages),,-1)+(BA118-MAX(IF(Depths&lt;BA118,Depths)))*(_xlfn.XLOOKUP(BA118,Depths,_xlfn.XLOOKUP($G118,Structures,StructureDamages),,1)-_xlfn.XLOOKUP(BA118,Depths,_xlfn.XLOOKUP($G118,Structures,StructureDamages),,-1))/(MIN(IF(Depths&gt;BA118,Depths))-MAX(IF(Depths&lt;BA118,Depths))))</f>
        <v>#N/A</v>
      </c>
      <c r="BM273" s="87" t="e" cm="1">
        <f t="array" ref="BM273">IF(BB118="no inundation",0,_xlfn.XLOOKUP(BB118,Depths,_xlfn.XLOOKUP($G118,Structures,StructureDamages),,-1)+(BB118-MAX(IF(Depths&lt;BB118,Depths)))*(_xlfn.XLOOKUP(BB118,Depths,_xlfn.XLOOKUP($G118,Structures,StructureDamages),,1)-_xlfn.XLOOKUP(BB118,Depths,_xlfn.XLOOKUP($G118,Structures,StructureDamages),,-1))/(MIN(IF(Depths&gt;BB118,Depths))-MAX(IF(Depths&lt;BB118,Depths))))</f>
        <v>#N/A</v>
      </c>
      <c r="BN273" s="157" t="e" cm="1">
        <f t="array" ref="BN273">IF(BC118="no inundation",0,_xlfn.XLOOKUP(BC118,Depths,_xlfn.XLOOKUP($G118,Structures,StructureDamages),,-1)+(BC118-MAX(IF(Depths&lt;BC118,Depths)))*(_xlfn.XLOOKUP(BC118,Depths,_xlfn.XLOOKUP($G118,Structures,StructureDamages),,1)-_xlfn.XLOOKUP(BC118,Depths,_xlfn.XLOOKUP($G118,Structures,StructureDamages),,-1))/(MIN(IF(Depths&gt;BC118,Depths))-MAX(IF(Depths&lt;BC118,Depths))))</f>
        <v>#N/A</v>
      </c>
      <c r="BO273" s="167"/>
      <c r="BP273" s="166" t="e" cm="1">
        <f t="array" ref="BP273">IF(AT118="no inundation",0,_xlfn.XLOOKUP(AT118,Depths,_xlfn.XLOOKUP($G118,Structures,ContentDamages),,-1)+(AT118-MAX(IF(Depths&lt;AT118,Depths)))*(_xlfn.XLOOKUP(AT118,Depths,_xlfn.XLOOKUP($G118,Structures,ContentDamages),,1)-_xlfn.XLOOKUP(AT118,Depths,_xlfn.XLOOKUP($G118,Structures,ContentDamages),,-1))/(MIN(IF(Depths&gt;AT118,Depths))-MAX(IF(Depths&lt;AT118,Depths))))</f>
        <v>#N/A</v>
      </c>
      <c r="BQ273" s="87" t="e" cm="1">
        <f t="array" ref="BQ273">IF(AU118="no inundation",0,_xlfn.XLOOKUP(AU118,Depths,_xlfn.XLOOKUP($G118,Structures,ContentDamages),,-1)+(AU118-MAX(IF(Depths&lt;AU118,Depths)))*(_xlfn.XLOOKUP(AU118,Depths,_xlfn.XLOOKUP($G118,Structures,ContentDamages),,1)-_xlfn.XLOOKUP(AU118,Depths,_xlfn.XLOOKUP($G118,Structures,ContentDamages),,-1))/(MIN(IF(Depths&gt;AU118,Depths))-MAX(IF(Depths&lt;AU118,Depths))))</f>
        <v>#N/A</v>
      </c>
      <c r="BR273" s="87" t="e" cm="1">
        <f t="array" ref="BR273">IF(AV118="no inundation",0,_xlfn.XLOOKUP(AV118,Depths,_xlfn.XLOOKUP($G118,Structures,ContentDamages),,-1)+(AV118-MAX(IF(Depths&lt;AV118,Depths)))*(_xlfn.XLOOKUP(AV118,Depths,_xlfn.XLOOKUP($G118,Structures,ContentDamages),,1)-_xlfn.XLOOKUP(AV118,Depths,_xlfn.XLOOKUP($G118,Structures,ContentDamages),,-1))/(MIN(IF(Depths&gt;AV118,Depths))-MAX(IF(Depths&lt;AV118,Depths))))</f>
        <v>#N/A</v>
      </c>
      <c r="BS273" s="87" t="e" cm="1">
        <f t="array" ref="BS273">IF(AW118="no inundation",0,_xlfn.XLOOKUP(AW118,Depths,_xlfn.XLOOKUP($G118,Structures,ContentDamages),,-1)+(AW118-MAX(IF(Depths&lt;AW118,Depths)))*(_xlfn.XLOOKUP(AW118,Depths,_xlfn.XLOOKUP($G118,Structures,ContentDamages),,1)-_xlfn.XLOOKUP(AW118,Depths,_xlfn.XLOOKUP($G118,Structures,ContentDamages),,-1))/(MIN(IF(Depths&gt;AW118,Depths))-MAX(IF(Depths&lt;AW118,Depths))))</f>
        <v>#N/A</v>
      </c>
      <c r="BT273" s="87" t="e" cm="1">
        <f t="array" ref="BT273">IF(AX118="no inundation",0,_xlfn.XLOOKUP(AX118,Depths,_xlfn.XLOOKUP($G118,Structures,ContentDamages),,-1)+(AX118-MAX(IF(Depths&lt;AX118,Depths)))*(_xlfn.XLOOKUP(AX118,Depths,_xlfn.XLOOKUP($G118,Structures,ContentDamages),,1)-_xlfn.XLOOKUP(AX118,Depths,_xlfn.XLOOKUP($G118,Structures,ContentDamages),,-1))/(MIN(IF(Depths&gt;AX118,Depths))-MAX(IF(Depths&lt;AX118,Depths))))</f>
        <v>#N/A</v>
      </c>
      <c r="BU273" s="87" t="e" cm="1">
        <f t="array" ref="BU273">IF(AY118="no inundation",0,_xlfn.XLOOKUP(AY118,Depths,_xlfn.XLOOKUP($G118,Structures,ContentDamages),,-1)+(AY118-MAX(IF(Depths&lt;AY118,Depths)))*(_xlfn.XLOOKUP(AY118,Depths,_xlfn.XLOOKUP($G118,Structures,ContentDamages),,1)-_xlfn.XLOOKUP(AY118,Depths,_xlfn.XLOOKUP($G118,Structures,ContentDamages),,-1))/(MIN(IF(Depths&gt;AY118,Depths))-MAX(IF(Depths&lt;AY118,Depths))))</f>
        <v>#N/A</v>
      </c>
      <c r="BV273" s="87" t="e" cm="1">
        <f t="array" ref="BV273">IF(AZ118="no inundation",0,_xlfn.XLOOKUP(AZ118,Depths,_xlfn.XLOOKUP($G118,Structures,ContentDamages),,-1)+(AZ118-MAX(IF(Depths&lt;AZ118,Depths)))*(_xlfn.XLOOKUP(AZ118,Depths,_xlfn.XLOOKUP($G118,Structures,ContentDamages),,1)-_xlfn.XLOOKUP(AZ118,Depths,_xlfn.XLOOKUP($G118,Structures,ContentDamages),,-1))/(MIN(IF(Depths&gt;AZ118,Depths))-MAX(IF(Depths&lt;AZ118,Depths))))</f>
        <v>#N/A</v>
      </c>
      <c r="BW273" s="87" t="e" cm="1">
        <f t="array" ref="BW273">IF(BA118="no inundation",0,_xlfn.XLOOKUP(BA118,Depths,_xlfn.XLOOKUP($G118,Structures,ContentDamages),,-1)+(BA118-MAX(IF(Depths&lt;BA118,Depths)))*(_xlfn.XLOOKUP(BA118,Depths,_xlfn.XLOOKUP($G118,Structures,ContentDamages),,1)-_xlfn.XLOOKUP(BA118,Depths,_xlfn.XLOOKUP($G118,Structures,ContentDamages),,-1))/(MIN(IF(Depths&gt;BA118,Depths))-MAX(IF(Depths&lt;BA118,Depths))))</f>
        <v>#N/A</v>
      </c>
      <c r="BX273" s="87" t="e" cm="1">
        <f t="array" ref="BX273">IF(BB118="no inundation",0,_xlfn.XLOOKUP(BB118,Depths,_xlfn.XLOOKUP($G118,Structures,ContentDamages),,-1)+(BB118-MAX(IF(Depths&lt;BB118,Depths)))*(_xlfn.XLOOKUP(BB118,Depths,_xlfn.XLOOKUP($G118,Structures,ContentDamages),,1)-_xlfn.XLOOKUP(BB118,Depths,_xlfn.XLOOKUP($G118,Structures,ContentDamages),,-1))/(MIN(IF(Depths&gt;BB118,Depths))-MAX(IF(Depths&lt;BB118,Depths))))</f>
        <v>#N/A</v>
      </c>
      <c r="BY273" s="157" t="e" cm="1">
        <f t="array" ref="BY273">IF(BC118="no inundation",0,_xlfn.XLOOKUP(BC118,Depths,_xlfn.XLOOKUP($G118,Structures,ContentDamages),,-1)+(BC118-MAX(IF(Depths&lt;BC118,Depths)))*(_xlfn.XLOOKUP(BC118,Depths,_xlfn.XLOOKUP($G118,Structures,ContentDamages),,1)-_xlfn.XLOOKUP(BC118,Depths,_xlfn.XLOOKUP($G118,Structures,ContentDamages),,-1))/(MIN(IF(Depths&gt;BC118,Depths))-MAX(IF(Depths&lt;BC118,Depths))))</f>
        <v>#N/A</v>
      </c>
    </row>
    <row r="274" spans="21:77" x14ac:dyDescent="0.35">
      <c r="U274" s="2"/>
      <c r="W274" s="144"/>
      <c r="AI274" s="2"/>
      <c r="AJ274" s="2"/>
      <c r="AK274" s="2"/>
      <c r="AL274" s="2"/>
      <c r="AM274" s="2"/>
      <c r="AN274" s="2"/>
      <c r="AO274" s="2"/>
      <c r="AP274" s="2"/>
      <c r="AQ274" s="2"/>
      <c r="AR274" s="2"/>
      <c r="AS274" s="2"/>
      <c r="BC274" s="166" t="str">
        <f t="shared" si="198"/>
        <v>None</v>
      </c>
      <c r="BD274" s="157"/>
      <c r="BE274" s="166" t="e" cm="1">
        <f t="array" ref="BE274">IF(AT119="no inundation",0,_xlfn.XLOOKUP(AT119,Depths,_xlfn.XLOOKUP($G119,Structures,StructureDamages),,-1)+(AT119-MAX(IF(Depths&lt;AT119,Depths)))*(_xlfn.XLOOKUP(AT119,Depths,_xlfn.XLOOKUP($G119,Structures,StructureDamages),,1)-_xlfn.XLOOKUP(AT119,Depths,_xlfn.XLOOKUP($G119,Structures,StructureDamages),,-1))/(MIN(IF(Depths&gt;AT119,Depths))-MAX(IF(Depths&lt;AT119,Depths))))</f>
        <v>#N/A</v>
      </c>
      <c r="BF274" s="87" t="e" cm="1">
        <f t="array" ref="BF274">IF(AU119="no inundation",0,_xlfn.XLOOKUP(AU119,Depths,_xlfn.XLOOKUP($G119,Structures,StructureDamages),,-1)+(AU119-MAX(IF(Depths&lt;AU119,Depths)))*(_xlfn.XLOOKUP(AU119,Depths,_xlfn.XLOOKUP($G119,Structures,StructureDamages),,1)-_xlfn.XLOOKUP(AU119,Depths,_xlfn.XLOOKUP($G119,Structures,StructureDamages),,-1))/(MIN(IF(Depths&gt;AU119,Depths))-MAX(IF(Depths&lt;AU119,Depths))))</f>
        <v>#N/A</v>
      </c>
      <c r="BG274" s="87" t="e" cm="1">
        <f t="array" ref="BG274">IF(AV119="no inundation",0,_xlfn.XLOOKUP(AV119,Depths,_xlfn.XLOOKUP($G119,Structures,StructureDamages),,-1)+(AV119-MAX(IF(Depths&lt;AV119,Depths)))*(_xlfn.XLOOKUP(AV119,Depths,_xlfn.XLOOKUP($G119,Structures,StructureDamages),,1)-_xlfn.XLOOKUP(AV119,Depths,_xlfn.XLOOKUP($G119,Structures,StructureDamages),,-1))/(MIN(IF(Depths&gt;AV119,Depths))-MAX(IF(Depths&lt;AV119,Depths))))</f>
        <v>#N/A</v>
      </c>
      <c r="BH274" s="87" t="e" cm="1">
        <f t="array" ref="BH274">IF(AW119="no inundation",0,_xlfn.XLOOKUP(AW119,Depths,_xlfn.XLOOKUP($G119,Structures,StructureDamages),,-1)+(AW119-MAX(IF(Depths&lt;AW119,Depths)))*(_xlfn.XLOOKUP(AW119,Depths,_xlfn.XLOOKUP($G119,Structures,StructureDamages),,1)-_xlfn.XLOOKUP(AW119,Depths,_xlfn.XLOOKUP($G119,Structures,StructureDamages),,-1))/(MIN(IF(Depths&gt;AW119,Depths))-MAX(IF(Depths&lt;AW119,Depths))))</f>
        <v>#N/A</v>
      </c>
      <c r="BI274" s="87" t="e" cm="1">
        <f t="array" ref="BI274">IF(AX119="no inundation",0,_xlfn.XLOOKUP(AX119,Depths,_xlfn.XLOOKUP($G119,Structures,StructureDamages),,-1)+(AX119-MAX(IF(Depths&lt;AX119,Depths)))*(_xlfn.XLOOKUP(AX119,Depths,_xlfn.XLOOKUP($G119,Structures,StructureDamages),,1)-_xlfn.XLOOKUP(AX119,Depths,_xlfn.XLOOKUP($G119,Structures,StructureDamages),,-1))/(MIN(IF(Depths&gt;AX119,Depths))-MAX(IF(Depths&lt;AX119,Depths))))</f>
        <v>#N/A</v>
      </c>
      <c r="BJ274" s="87" t="e" cm="1">
        <f t="array" ref="BJ274">IF(AY119="no inundation",0,_xlfn.XLOOKUP(AY119,Depths,_xlfn.XLOOKUP($G119,Structures,StructureDamages),,-1)+(AY119-MAX(IF(Depths&lt;AY119,Depths)))*(_xlfn.XLOOKUP(AY119,Depths,_xlfn.XLOOKUP($G119,Structures,StructureDamages),,1)-_xlfn.XLOOKUP(AY119,Depths,_xlfn.XLOOKUP($G119,Structures,StructureDamages),,-1))/(MIN(IF(Depths&gt;AY119,Depths))-MAX(IF(Depths&lt;AY119,Depths))))</f>
        <v>#N/A</v>
      </c>
      <c r="BK274" s="87" t="e" cm="1">
        <f t="array" ref="BK274">IF(AZ119="no inundation",0,_xlfn.XLOOKUP(AZ119,Depths,_xlfn.XLOOKUP($G119,Structures,StructureDamages),,-1)+(AZ119-MAX(IF(Depths&lt;AZ119,Depths)))*(_xlfn.XLOOKUP(AZ119,Depths,_xlfn.XLOOKUP($G119,Structures,StructureDamages),,1)-_xlfn.XLOOKUP(AZ119,Depths,_xlfn.XLOOKUP($G119,Structures,StructureDamages),,-1))/(MIN(IF(Depths&gt;AZ119,Depths))-MAX(IF(Depths&lt;AZ119,Depths))))</f>
        <v>#N/A</v>
      </c>
      <c r="BL274" s="87" t="e" cm="1">
        <f t="array" ref="BL274">IF(BA119="no inundation",0,_xlfn.XLOOKUP(BA119,Depths,_xlfn.XLOOKUP($G119,Structures,StructureDamages),,-1)+(BA119-MAX(IF(Depths&lt;BA119,Depths)))*(_xlfn.XLOOKUP(BA119,Depths,_xlfn.XLOOKUP($G119,Structures,StructureDamages),,1)-_xlfn.XLOOKUP(BA119,Depths,_xlfn.XLOOKUP($G119,Structures,StructureDamages),,-1))/(MIN(IF(Depths&gt;BA119,Depths))-MAX(IF(Depths&lt;BA119,Depths))))</f>
        <v>#N/A</v>
      </c>
      <c r="BM274" s="87" t="e" cm="1">
        <f t="array" ref="BM274">IF(BB119="no inundation",0,_xlfn.XLOOKUP(BB119,Depths,_xlfn.XLOOKUP($G119,Structures,StructureDamages),,-1)+(BB119-MAX(IF(Depths&lt;BB119,Depths)))*(_xlfn.XLOOKUP(BB119,Depths,_xlfn.XLOOKUP($G119,Structures,StructureDamages),,1)-_xlfn.XLOOKUP(BB119,Depths,_xlfn.XLOOKUP($G119,Structures,StructureDamages),,-1))/(MIN(IF(Depths&gt;BB119,Depths))-MAX(IF(Depths&lt;BB119,Depths))))</f>
        <v>#N/A</v>
      </c>
      <c r="BN274" s="157" t="e" cm="1">
        <f t="array" ref="BN274">IF(BC119="no inundation",0,_xlfn.XLOOKUP(BC119,Depths,_xlfn.XLOOKUP($G119,Structures,StructureDamages),,-1)+(BC119-MAX(IF(Depths&lt;BC119,Depths)))*(_xlfn.XLOOKUP(BC119,Depths,_xlfn.XLOOKUP($G119,Structures,StructureDamages),,1)-_xlfn.XLOOKUP(BC119,Depths,_xlfn.XLOOKUP($G119,Structures,StructureDamages),,-1))/(MIN(IF(Depths&gt;BC119,Depths))-MAX(IF(Depths&lt;BC119,Depths))))</f>
        <v>#N/A</v>
      </c>
      <c r="BO274" s="167"/>
      <c r="BP274" s="166" t="e" cm="1">
        <f t="array" ref="BP274">IF(AT119="no inundation",0,_xlfn.XLOOKUP(AT119,Depths,_xlfn.XLOOKUP($G119,Structures,ContentDamages),,-1)+(AT119-MAX(IF(Depths&lt;AT119,Depths)))*(_xlfn.XLOOKUP(AT119,Depths,_xlfn.XLOOKUP($G119,Structures,ContentDamages),,1)-_xlfn.XLOOKUP(AT119,Depths,_xlfn.XLOOKUP($G119,Structures,ContentDamages),,-1))/(MIN(IF(Depths&gt;AT119,Depths))-MAX(IF(Depths&lt;AT119,Depths))))</f>
        <v>#N/A</v>
      </c>
      <c r="BQ274" s="87" t="e" cm="1">
        <f t="array" ref="BQ274">IF(AU119="no inundation",0,_xlfn.XLOOKUP(AU119,Depths,_xlfn.XLOOKUP($G119,Structures,ContentDamages),,-1)+(AU119-MAX(IF(Depths&lt;AU119,Depths)))*(_xlfn.XLOOKUP(AU119,Depths,_xlfn.XLOOKUP($G119,Structures,ContentDamages),,1)-_xlfn.XLOOKUP(AU119,Depths,_xlfn.XLOOKUP($G119,Structures,ContentDamages),,-1))/(MIN(IF(Depths&gt;AU119,Depths))-MAX(IF(Depths&lt;AU119,Depths))))</f>
        <v>#N/A</v>
      </c>
      <c r="BR274" s="87" t="e" cm="1">
        <f t="array" ref="BR274">IF(AV119="no inundation",0,_xlfn.XLOOKUP(AV119,Depths,_xlfn.XLOOKUP($G119,Structures,ContentDamages),,-1)+(AV119-MAX(IF(Depths&lt;AV119,Depths)))*(_xlfn.XLOOKUP(AV119,Depths,_xlfn.XLOOKUP($G119,Structures,ContentDamages),,1)-_xlfn.XLOOKUP(AV119,Depths,_xlfn.XLOOKUP($G119,Structures,ContentDamages),,-1))/(MIN(IF(Depths&gt;AV119,Depths))-MAX(IF(Depths&lt;AV119,Depths))))</f>
        <v>#N/A</v>
      </c>
      <c r="BS274" s="87" t="e" cm="1">
        <f t="array" ref="BS274">IF(AW119="no inundation",0,_xlfn.XLOOKUP(AW119,Depths,_xlfn.XLOOKUP($G119,Structures,ContentDamages),,-1)+(AW119-MAX(IF(Depths&lt;AW119,Depths)))*(_xlfn.XLOOKUP(AW119,Depths,_xlfn.XLOOKUP($G119,Structures,ContentDamages),,1)-_xlfn.XLOOKUP(AW119,Depths,_xlfn.XLOOKUP($G119,Structures,ContentDamages),,-1))/(MIN(IF(Depths&gt;AW119,Depths))-MAX(IF(Depths&lt;AW119,Depths))))</f>
        <v>#N/A</v>
      </c>
      <c r="BT274" s="87" t="e" cm="1">
        <f t="array" ref="BT274">IF(AX119="no inundation",0,_xlfn.XLOOKUP(AX119,Depths,_xlfn.XLOOKUP($G119,Structures,ContentDamages),,-1)+(AX119-MAX(IF(Depths&lt;AX119,Depths)))*(_xlfn.XLOOKUP(AX119,Depths,_xlfn.XLOOKUP($G119,Structures,ContentDamages),,1)-_xlfn.XLOOKUP(AX119,Depths,_xlfn.XLOOKUP($G119,Structures,ContentDamages),,-1))/(MIN(IF(Depths&gt;AX119,Depths))-MAX(IF(Depths&lt;AX119,Depths))))</f>
        <v>#N/A</v>
      </c>
      <c r="BU274" s="87" t="e" cm="1">
        <f t="array" ref="BU274">IF(AY119="no inundation",0,_xlfn.XLOOKUP(AY119,Depths,_xlfn.XLOOKUP($G119,Structures,ContentDamages),,-1)+(AY119-MAX(IF(Depths&lt;AY119,Depths)))*(_xlfn.XLOOKUP(AY119,Depths,_xlfn.XLOOKUP($G119,Structures,ContentDamages),,1)-_xlfn.XLOOKUP(AY119,Depths,_xlfn.XLOOKUP($G119,Structures,ContentDamages),,-1))/(MIN(IF(Depths&gt;AY119,Depths))-MAX(IF(Depths&lt;AY119,Depths))))</f>
        <v>#N/A</v>
      </c>
      <c r="BV274" s="87" t="e" cm="1">
        <f t="array" ref="BV274">IF(AZ119="no inundation",0,_xlfn.XLOOKUP(AZ119,Depths,_xlfn.XLOOKUP($G119,Structures,ContentDamages),,-1)+(AZ119-MAX(IF(Depths&lt;AZ119,Depths)))*(_xlfn.XLOOKUP(AZ119,Depths,_xlfn.XLOOKUP($G119,Structures,ContentDamages),,1)-_xlfn.XLOOKUP(AZ119,Depths,_xlfn.XLOOKUP($G119,Structures,ContentDamages),,-1))/(MIN(IF(Depths&gt;AZ119,Depths))-MAX(IF(Depths&lt;AZ119,Depths))))</f>
        <v>#N/A</v>
      </c>
      <c r="BW274" s="87" t="e" cm="1">
        <f t="array" ref="BW274">IF(BA119="no inundation",0,_xlfn.XLOOKUP(BA119,Depths,_xlfn.XLOOKUP($G119,Structures,ContentDamages),,-1)+(BA119-MAX(IF(Depths&lt;BA119,Depths)))*(_xlfn.XLOOKUP(BA119,Depths,_xlfn.XLOOKUP($G119,Structures,ContentDamages),,1)-_xlfn.XLOOKUP(BA119,Depths,_xlfn.XLOOKUP($G119,Structures,ContentDamages),,-1))/(MIN(IF(Depths&gt;BA119,Depths))-MAX(IF(Depths&lt;BA119,Depths))))</f>
        <v>#N/A</v>
      </c>
      <c r="BX274" s="87" t="e" cm="1">
        <f t="array" ref="BX274">IF(BB119="no inundation",0,_xlfn.XLOOKUP(BB119,Depths,_xlfn.XLOOKUP($G119,Structures,ContentDamages),,-1)+(BB119-MAX(IF(Depths&lt;BB119,Depths)))*(_xlfn.XLOOKUP(BB119,Depths,_xlfn.XLOOKUP($G119,Structures,ContentDamages),,1)-_xlfn.XLOOKUP(BB119,Depths,_xlfn.XLOOKUP($G119,Structures,ContentDamages),,-1))/(MIN(IF(Depths&gt;BB119,Depths))-MAX(IF(Depths&lt;BB119,Depths))))</f>
        <v>#N/A</v>
      </c>
      <c r="BY274" s="157" t="e" cm="1">
        <f t="array" ref="BY274">IF(BC119="no inundation",0,_xlfn.XLOOKUP(BC119,Depths,_xlfn.XLOOKUP($G119,Structures,ContentDamages),,-1)+(BC119-MAX(IF(Depths&lt;BC119,Depths)))*(_xlfn.XLOOKUP(BC119,Depths,_xlfn.XLOOKUP($G119,Structures,ContentDamages),,1)-_xlfn.XLOOKUP(BC119,Depths,_xlfn.XLOOKUP($G119,Structures,ContentDamages),,-1))/(MIN(IF(Depths&gt;BC119,Depths))-MAX(IF(Depths&lt;BC119,Depths))))</f>
        <v>#N/A</v>
      </c>
    </row>
    <row r="275" spans="21:77" x14ac:dyDescent="0.35">
      <c r="U275" s="2"/>
      <c r="W275" s="144"/>
      <c r="AI275" s="2"/>
      <c r="AJ275" s="2"/>
      <c r="AK275" s="2"/>
      <c r="AL275" s="2"/>
      <c r="AM275" s="2"/>
      <c r="AN275" s="2"/>
      <c r="AO275" s="2"/>
      <c r="AP275" s="2"/>
      <c r="AQ275" s="2"/>
      <c r="AR275" s="2"/>
      <c r="AS275" s="2"/>
      <c r="BC275" s="166" t="str">
        <f t="shared" si="198"/>
        <v>None</v>
      </c>
      <c r="BD275" s="157"/>
      <c r="BE275" s="166" t="e" cm="1">
        <f t="array" ref="BE275">IF(AT120="no inundation",0,_xlfn.XLOOKUP(AT120,Depths,_xlfn.XLOOKUP($G120,Structures,StructureDamages),,-1)+(AT120-MAX(IF(Depths&lt;AT120,Depths)))*(_xlfn.XLOOKUP(AT120,Depths,_xlfn.XLOOKUP($G120,Structures,StructureDamages),,1)-_xlfn.XLOOKUP(AT120,Depths,_xlfn.XLOOKUP($G120,Structures,StructureDamages),,-1))/(MIN(IF(Depths&gt;AT120,Depths))-MAX(IF(Depths&lt;AT120,Depths))))</f>
        <v>#N/A</v>
      </c>
      <c r="BF275" s="87" t="e" cm="1">
        <f t="array" ref="BF275">IF(AU120="no inundation",0,_xlfn.XLOOKUP(AU120,Depths,_xlfn.XLOOKUP($G120,Structures,StructureDamages),,-1)+(AU120-MAX(IF(Depths&lt;AU120,Depths)))*(_xlfn.XLOOKUP(AU120,Depths,_xlfn.XLOOKUP($G120,Structures,StructureDamages),,1)-_xlfn.XLOOKUP(AU120,Depths,_xlfn.XLOOKUP($G120,Structures,StructureDamages),,-1))/(MIN(IF(Depths&gt;AU120,Depths))-MAX(IF(Depths&lt;AU120,Depths))))</f>
        <v>#N/A</v>
      </c>
      <c r="BG275" s="87" t="e" cm="1">
        <f t="array" ref="BG275">IF(AV120="no inundation",0,_xlfn.XLOOKUP(AV120,Depths,_xlfn.XLOOKUP($G120,Structures,StructureDamages),,-1)+(AV120-MAX(IF(Depths&lt;AV120,Depths)))*(_xlfn.XLOOKUP(AV120,Depths,_xlfn.XLOOKUP($G120,Structures,StructureDamages),,1)-_xlfn.XLOOKUP(AV120,Depths,_xlfn.XLOOKUP($G120,Structures,StructureDamages),,-1))/(MIN(IF(Depths&gt;AV120,Depths))-MAX(IF(Depths&lt;AV120,Depths))))</f>
        <v>#N/A</v>
      </c>
      <c r="BH275" s="87" t="e" cm="1">
        <f t="array" ref="BH275">IF(AW120="no inundation",0,_xlfn.XLOOKUP(AW120,Depths,_xlfn.XLOOKUP($G120,Structures,StructureDamages),,-1)+(AW120-MAX(IF(Depths&lt;AW120,Depths)))*(_xlfn.XLOOKUP(AW120,Depths,_xlfn.XLOOKUP($G120,Structures,StructureDamages),,1)-_xlfn.XLOOKUP(AW120,Depths,_xlfn.XLOOKUP($G120,Structures,StructureDamages),,-1))/(MIN(IF(Depths&gt;AW120,Depths))-MAX(IF(Depths&lt;AW120,Depths))))</f>
        <v>#N/A</v>
      </c>
      <c r="BI275" s="87" t="e" cm="1">
        <f t="array" ref="BI275">IF(AX120="no inundation",0,_xlfn.XLOOKUP(AX120,Depths,_xlfn.XLOOKUP($G120,Structures,StructureDamages),,-1)+(AX120-MAX(IF(Depths&lt;AX120,Depths)))*(_xlfn.XLOOKUP(AX120,Depths,_xlfn.XLOOKUP($G120,Structures,StructureDamages),,1)-_xlfn.XLOOKUP(AX120,Depths,_xlfn.XLOOKUP($G120,Structures,StructureDamages),,-1))/(MIN(IF(Depths&gt;AX120,Depths))-MAX(IF(Depths&lt;AX120,Depths))))</f>
        <v>#N/A</v>
      </c>
      <c r="BJ275" s="87" t="e" cm="1">
        <f t="array" ref="BJ275">IF(AY120="no inundation",0,_xlfn.XLOOKUP(AY120,Depths,_xlfn.XLOOKUP($G120,Structures,StructureDamages),,-1)+(AY120-MAX(IF(Depths&lt;AY120,Depths)))*(_xlfn.XLOOKUP(AY120,Depths,_xlfn.XLOOKUP($G120,Structures,StructureDamages),,1)-_xlfn.XLOOKUP(AY120,Depths,_xlfn.XLOOKUP($G120,Structures,StructureDamages),,-1))/(MIN(IF(Depths&gt;AY120,Depths))-MAX(IF(Depths&lt;AY120,Depths))))</f>
        <v>#N/A</v>
      </c>
      <c r="BK275" s="87" t="e" cm="1">
        <f t="array" ref="BK275">IF(AZ120="no inundation",0,_xlfn.XLOOKUP(AZ120,Depths,_xlfn.XLOOKUP($G120,Structures,StructureDamages),,-1)+(AZ120-MAX(IF(Depths&lt;AZ120,Depths)))*(_xlfn.XLOOKUP(AZ120,Depths,_xlfn.XLOOKUP($G120,Structures,StructureDamages),,1)-_xlfn.XLOOKUP(AZ120,Depths,_xlfn.XLOOKUP($G120,Structures,StructureDamages),,-1))/(MIN(IF(Depths&gt;AZ120,Depths))-MAX(IF(Depths&lt;AZ120,Depths))))</f>
        <v>#N/A</v>
      </c>
      <c r="BL275" s="87" t="e" cm="1">
        <f t="array" ref="BL275">IF(BA120="no inundation",0,_xlfn.XLOOKUP(BA120,Depths,_xlfn.XLOOKUP($G120,Structures,StructureDamages),,-1)+(BA120-MAX(IF(Depths&lt;BA120,Depths)))*(_xlfn.XLOOKUP(BA120,Depths,_xlfn.XLOOKUP($G120,Structures,StructureDamages),,1)-_xlfn.XLOOKUP(BA120,Depths,_xlfn.XLOOKUP($G120,Structures,StructureDamages),,-1))/(MIN(IF(Depths&gt;BA120,Depths))-MAX(IF(Depths&lt;BA120,Depths))))</f>
        <v>#N/A</v>
      </c>
      <c r="BM275" s="87" t="e" cm="1">
        <f t="array" ref="BM275">IF(BB120="no inundation",0,_xlfn.XLOOKUP(BB120,Depths,_xlfn.XLOOKUP($G120,Structures,StructureDamages),,-1)+(BB120-MAX(IF(Depths&lt;BB120,Depths)))*(_xlfn.XLOOKUP(BB120,Depths,_xlfn.XLOOKUP($G120,Structures,StructureDamages),,1)-_xlfn.XLOOKUP(BB120,Depths,_xlfn.XLOOKUP($G120,Structures,StructureDamages),,-1))/(MIN(IF(Depths&gt;BB120,Depths))-MAX(IF(Depths&lt;BB120,Depths))))</f>
        <v>#N/A</v>
      </c>
      <c r="BN275" s="157" t="e" cm="1">
        <f t="array" ref="BN275">IF(BC120="no inundation",0,_xlfn.XLOOKUP(BC120,Depths,_xlfn.XLOOKUP($G120,Structures,StructureDamages),,-1)+(BC120-MAX(IF(Depths&lt;BC120,Depths)))*(_xlfn.XLOOKUP(BC120,Depths,_xlfn.XLOOKUP($G120,Structures,StructureDamages),,1)-_xlfn.XLOOKUP(BC120,Depths,_xlfn.XLOOKUP($G120,Structures,StructureDamages),,-1))/(MIN(IF(Depths&gt;BC120,Depths))-MAX(IF(Depths&lt;BC120,Depths))))</f>
        <v>#N/A</v>
      </c>
      <c r="BO275" s="167"/>
      <c r="BP275" s="166" t="e" cm="1">
        <f t="array" ref="BP275">IF(AT120="no inundation",0,_xlfn.XLOOKUP(AT120,Depths,_xlfn.XLOOKUP($G120,Structures,ContentDamages),,-1)+(AT120-MAX(IF(Depths&lt;AT120,Depths)))*(_xlfn.XLOOKUP(AT120,Depths,_xlfn.XLOOKUP($G120,Structures,ContentDamages),,1)-_xlfn.XLOOKUP(AT120,Depths,_xlfn.XLOOKUP($G120,Structures,ContentDamages),,-1))/(MIN(IF(Depths&gt;AT120,Depths))-MAX(IF(Depths&lt;AT120,Depths))))</f>
        <v>#N/A</v>
      </c>
      <c r="BQ275" s="87" t="e" cm="1">
        <f t="array" ref="BQ275">IF(AU120="no inundation",0,_xlfn.XLOOKUP(AU120,Depths,_xlfn.XLOOKUP($G120,Structures,ContentDamages),,-1)+(AU120-MAX(IF(Depths&lt;AU120,Depths)))*(_xlfn.XLOOKUP(AU120,Depths,_xlfn.XLOOKUP($G120,Structures,ContentDamages),,1)-_xlfn.XLOOKUP(AU120,Depths,_xlfn.XLOOKUP($G120,Structures,ContentDamages),,-1))/(MIN(IF(Depths&gt;AU120,Depths))-MAX(IF(Depths&lt;AU120,Depths))))</f>
        <v>#N/A</v>
      </c>
      <c r="BR275" s="87" t="e" cm="1">
        <f t="array" ref="BR275">IF(AV120="no inundation",0,_xlfn.XLOOKUP(AV120,Depths,_xlfn.XLOOKUP($G120,Structures,ContentDamages),,-1)+(AV120-MAX(IF(Depths&lt;AV120,Depths)))*(_xlfn.XLOOKUP(AV120,Depths,_xlfn.XLOOKUP($G120,Structures,ContentDamages),,1)-_xlfn.XLOOKUP(AV120,Depths,_xlfn.XLOOKUP($G120,Structures,ContentDamages),,-1))/(MIN(IF(Depths&gt;AV120,Depths))-MAX(IF(Depths&lt;AV120,Depths))))</f>
        <v>#N/A</v>
      </c>
      <c r="BS275" s="87" t="e" cm="1">
        <f t="array" ref="BS275">IF(AW120="no inundation",0,_xlfn.XLOOKUP(AW120,Depths,_xlfn.XLOOKUP($G120,Structures,ContentDamages),,-1)+(AW120-MAX(IF(Depths&lt;AW120,Depths)))*(_xlfn.XLOOKUP(AW120,Depths,_xlfn.XLOOKUP($G120,Structures,ContentDamages),,1)-_xlfn.XLOOKUP(AW120,Depths,_xlfn.XLOOKUP($G120,Structures,ContentDamages),,-1))/(MIN(IF(Depths&gt;AW120,Depths))-MAX(IF(Depths&lt;AW120,Depths))))</f>
        <v>#N/A</v>
      </c>
      <c r="BT275" s="87" t="e" cm="1">
        <f t="array" ref="BT275">IF(AX120="no inundation",0,_xlfn.XLOOKUP(AX120,Depths,_xlfn.XLOOKUP($G120,Structures,ContentDamages),,-1)+(AX120-MAX(IF(Depths&lt;AX120,Depths)))*(_xlfn.XLOOKUP(AX120,Depths,_xlfn.XLOOKUP($G120,Structures,ContentDamages),,1)-_xlfn.XLOOKUP(AX120,Depths,_xlfn.XLOOKUP($G120,Structures,ContentDamages),,-1))/(MIN(IF(Depths&gt;AX120,Depths))-MAX(IF(Depths&lt;AX120,Depths))))</f>
        <v>#N/A</v>
      </c>
      <c r="BU275" s="87" t="e" cm="1">
        <f t="array" ref="BU275">IF(AY120="no inundation",0,_xlfn.XLOOKUP(AY120,Depths,_xlfn.XLOOKUP($G120,Structures,ContentDamages),,-1)+(AY120-MAX(IF(Depths&lt;AY120,Depths)))*(_xlfn.XLOOKUP(AY120,Depths,_xlfn.XLOOKUP($G120,Structures,ContentDamages),,1)-_xlfn.XLOOKUP(AY120,Depths,_xlfn.XLOOKUP($G120,Structures,ContentDamages),,-1))/(MIN(IF(Depths&gt;AY120,Depths))-MAX(IF(Depths&lt;AY120,Depths))))</f>
        <v>#N/A</v>
      </c>
      <c r="BV275" s="87" t="e" cm="1">
        <f t="array" ref="BV275">IF(AZ120="no inundation",0,_xlfn.XLOOKUP(AZ120,Depths,_xlfn.XLOOKUP($G120,Structures,ContentDamages),,-1)+(AZ120-MAX(IF(Depths&lt;AZ120,Depths)))*(_xlfn.XLOOKUP(AZ120,Depths,_xlfn.XLOOKUP($G120,Structures,ContentDamages),,1)-_xlfn.XLOOKUP(AZ120,Depths,_xlfn.XLOOKUP($G120,Structures,ContentDamages),,-1))/(MIN(IF(Depths&gt;AZ120,Depths))-MAX(IF(Depths&lt;AZ120,Depths))))</f>
        <v>#N/A</v>
      </c>
      <c r="BW275" s="87" t="e" cm="1">
        <f t="array" ref="BW275">IF(BA120="no inundation",0,_xlfn.XLOOKUP(BA120,Depths,_xlfn.XLOOKUP($G120,Structures,ContentDamages),,-1)+(BA120-MAX(IF(Depths&lt;BA120,Depths)))*(_xlfn.XLOOKUP(BA120,Depths,_xlfn.XLOOKUP($G120,Structures,ContentDamages),,1)-_xlfn.XLOOKUP(BA120,Depths,_xlfn.XLOOKUP($G120,Structures,ContentDamages),,-1))/(MIN(IF(Depths&gt;BA120,Depths))-MAX(IF(Depths&lt;BA120,Depths))))</f>
        <v>#N/A</v>
      </c>
      <c r="BX275" s="87" t="e" cm="1">
        <f t="array" ref="BX275">IF(BB120="no inundation",0,_xlfn.XLOOKUP(BB120,Depths,_xlfn.XLOOKUP($G120,Structures,ContentDamages),,-1)+(BB120-MAX(IF(Depths&lt;BB120,Depths)))*(_xlfn.XLOOKUP(BB120,Depths,_xlfn.XLOOKUP($G120,Structures,ContentDamages),,1)-_xlfn.XLOOKUP(BB120,Depths,_xlfn.XLOOKUP($G120,Structures,ContentDamages),,-1))/(MIN(IF(Depths&gt;BB120,Depths))-MAX(IF(Depths&lt;BB120,Depths))))</f>
        <v>#N/A</v>
      </c>
      <c r="BY275" s="157" t="e" cm="1">
        <f t="array" ref="BY275">IF(BC120="no inundation",0,_xlfn.XLOOKUP(BC120,Depths,_xlfn.XLOOKUP($G120,Structures,ContentDamages),,-1)+(BC120-MAX(IF(Depths&lt;BC120,Depths)))*(_xlfn.XLOOKUP(BC120,Depths,_xlfn.XLOOKUP($G120,Structures,ContentDamages),,1)-_xlfn.XLOOKUP(BC120,Depths,_xlfn.XLOOKUP($G120,Structures,ContentDamages),,-1))/(MIN(IF(Depths&gt;BC120,Depths))-MAX(IF(Depths&lt;BC120,Depths))))</f>
        <v>#N/A</v>
      </c>
    </row>
    <row r="276" spans="21:77" x14ac:dyDescent="0.35">
      <c r="U276" s="2"/>
      <c r="W276" s="144"/>
      <c r="AI276" s="2"/>
      <c r="AJ276" s="2"/>
      <c r="AK276" s="2"/>
      <c r="AL276" s="2"/>
      <c r="AM276" s="2"/>
      <c r="AN276" s="2"/>
      <c r="AO276" s="2"/>
      <c r="AP276" s="2"/>
      <c r="AQ276" s="2"/>
      <c r="AR276" s="2"/>
      <c r="AS276" s="2"/>
      <c r="BC276" s="166" t="str">
        <f t="shared" si="198"/>
        <v>None</v>
      </c>
      <c r="BD276" s="157"/>
      <c r="BE276" s="166" t="e" cm="1">
        <f t="array" ref="BE276">IF(AT121="no inundation",0,_xlfn.XLOOKUP(AT121,Depths,_xlfn.XLOOKUP($G121,Structures,StructureDamages),,-1)+(AT121-MAX(IF(Depths&lt;AT121,Depths)))*(_xlfn.XLOOKUP(AT121,Depths,_xlfn.XLOOKUP($G121,Structures,StructureDamages),,1)-_xlfn.XLOOKUP(AT121,Depths,_xlfn.XLOOKUP($G121,Structures,StructureDamages),,-1))/(MIN(IF(Depths&gt;AT121,Depths))-MAX(IF(Depths&lt;AT121,Depths))))</f>
        <v>#N/A</v>
      </c>
      <c r="BF276" s="87" t="e" cm="1">
        <f t="array" ref="BF276">IF(AU121="no inundation",0,_xlfn.XLOOKUP(AU121,Depths,_xlfn.XLOOKUP($G121,Structures,StructureDamages),,-1)+(AU121-MAX(IF(Depths&lt;AU121,Depths)))*(_xlfn.XLOOKUP(AU121,Depths,_xlfn.XLOOKUP($G121,Structures,StructureDamages),,1)-_xlfn.XLOOKUP(AU121,Depths,_xlfn.XLOOKUP($G121,Structures,StructureDamages),,-1))/(MIN(IF(Depths&gt;AU121,Depths))-MAX(IF(Depths&lt;AU121,Depths))))</f>
        <v>#N/A</v>
      </c>
      <c r="BG276" s="87" t="e" cm="1">
        <f t="array" ref="BG276">IF(AV121="no inundation",0,_xlfn.XLOOKUP(AV121,Depths,_xlfn.XLOOKUP($G121,Structures,StructureDamages),,-1)+(AV121-MAX(IF(Depths&lt;AV121,Depths)))*(_xlfn.XLOOKUP(AV121,Depths,_xlfn.XLOOKUP($G121,Structures,StructureDamages),,1)-_xlfn.XLOOKUP(AV121,Depths,_xlfn.XLOOKUP($G121,Structures,StructureDamages),,-1))/(MIN(IF(Depths&gt;AV121,Depths))-MAX(IF(Depths&lt;AV121,Depths))))</f>
        <v>#N/A</v>
      </c>
      <c r="BH276" s="87" t="e" cm="1">
        <f t="array" ref="BH276">IF(AW121="no inundation",0,_xlfn.XLOOKUP(AW121,Depths,_xlfn.XLOOKUP($G121,Structures,StructureDamages),,-1)+(AW121-MAX(IF(Depths&lt;AW121,Depths)))*(_xlfn.XLOOKUP(AW121,Depths,_xlfn.XLOOKUP($G121,Structures,StructureDamages),,1)-_xlfn.XLOOKUP(AW121,Depths,_xlfn.XLOOKUP($G121,Structures,StructureDamages),,-1))/(MIN(IF(Depths&gt;AW121,Depths))-MAX(IF(Depths&lt;AW121,Depths))))</f>
        <v>#N/A</v>
      </c>
      <c r="BI276" s="87" t="e" cm="1">
        <f t="array" ref="BI276">IF(AX121="no inundation",0,_xlfn.XLOOKUP(AX121,Depths,_xlfn.XLOOKUP($G121,Structures,StructureDamages),,-1)+(AX121-MAX(IF(Depths&lt;AX121,Depths)))*(_xlfn.XLOOKUP(AX121,Depths,_xlfn.XLOOKUP($G121,Structures,StructureDamages),,1)-_xlfn.XLOOKUP(AX121,Depths,_xlfn.XLOOKUP($G121,Structures,StructureDamages),,-1))/(MIN(IF(Depths&gt;AX121,Depths))-MAX(IF(Depths&lt;AX121,Depths))))</f>
        <v>#N/A</v>
      </c>
      <c r="BJ276" s="87" t="e" cm="1">
        <f t="array" ref="BJ276">IF(AY121="no inundation",0,_xlfn.XLOOKUP(AY121,Depths,_xlfn.XLOOKUP($G121,Structures,StructureDamages),,-1)+(AY121-MAX(IF(Depths&lt;AY121,Depths)))*(_xlfn.XLOOKUP(AY121,Depths,_xlfn.XLOOKUP($G121,Structures,StructureDamages),,1)-_xlfn.XLOOKUP(AY121,Depths,_xlfn.XLOOKUP($G121,Structures,StructureDamages),,-1))/(MIN(IF(Depths&gt;AY121,Depths))-MAX(IF(Depths&lt;AY121,Depths))))</f>
        <v>#N/A</v>
      </c>
      <c r="BK276" s="87" t="e" cm="1">
        <f t="array" ref="BK276">IF(AZ121="no inundation",0,_xlfn.XLOOKUP(AZ121,Depths,_xlfn.XLOOKUP($G121,Structures,StructureDamages),,-1)+(AZ121-MAX(IF(Depths&lt;AZ121,Depths)))*(_xlfn.XLOOKUP(AZ121,Depths,_xlfn.XLOOKUP($G121,Structures,StructureDamages),,1)-_xlfn.XLOOKUP(AZ121,Depths,_xlfn.XLOOKUP($G121,Structures,StructureDamages),,-1))/(MIN(IF(Depths&gt;AZ121,Depths))-MAX(IF(Depths&lt;AZ121,Depths))))</f>
        <v>#N/A</v>
      </c>
      <c r="BL276" s="87" t="e" cm="1">
        <f t="array" ref="BL276">IF(BA121="no inundation",0,_xlfn.XLOOKUP(BA121,Depths,_xlfn.XLOOKUP($G121,Structures,StructureDamages),,-1)+(BA121-MAX(IF(Depths&lt;BA121,Depths)))*(_xlfn.XLOOKUP(BA121,Depths,_xlfn.XLOOKUP($G121,Structures,StructureDamages),,1)-_xlfn.XLOOKUP(BA121,Depths,_xlfn.XLOOKUP($G121,Structures,StructureDamages),,-1))/(MIN(IF(Depths&gt;BA121,Depths))-MAX(IF(Depths&lt;BA121,Depths))))</f>
        <v>#N/A</v>
      </c>
      <c r="BM276" s="87" t="e" cm="1">
        <f t="array" ref="BM276">IF(BB121="no inundation",0,_xlfn.XLOOKUP(BB121,Depths,_xlfn.XLOOKUP($G121,Structures,StructureDamages),,-1)+(BB121-MAX(IF(Depths&lt;BB121,Depths)))*(_xlfn.XLOOKUP(BB121,Depths,_xlfn.XLOOKUP($G121,Structures,StructureDamages),,1)-_xlfn.XLOOKUP(BB121,Depths,_xlfn.XLOOKUP($G121,Structures,StructureDamages),,-1))/(MIN(IF(Depths&gt;BB121,Depths))-MAX(IF(Depths&lt;BB121,Depths))))</f>
        <v>#N/A</v>
      </c>
      <c r="BN276" s="157" t="e" cm="1">
        <f t="array" ref="BN276">IF(BC121="no inundation",0,_xlfn.XLOOKUP(BC121,Depths,_xlfn.XLOOKUP($G121,Structures,StructureDamages),,-1)+(BC121-MAX(IF(Depths&lt;BC121,Depths)))*(_xlfn.XLOOKUP(BC121,Depths,_xlfn.XLOOKUP($G121,Structures,StructureDamages),,1)-_xlfn.XLOOKUP(BC121,Depths,_xlfn.XLOOKUP($G121,Structures,StructureDamages),,-1))/(MIN(IF(Depths&gt;BC121,Depths))-MAX(IF(Depths&lt;BC121,Depths))))</f>
        <v>#N/A</v>
      </c>
      <c r="BO276" s="167"/>
      <c r="BP276" s="166" t="e" cm="1">
        <f t="array" ref="BP276">IF(AT121="no inundation",0,_xlfn.XLOOKUP(AT121,Depths,_xlfn.XLOOKUP($G121,Structures,ContentDamages),,-1)+(AT121-MAX(IF(Depths&lt;AT121,Depths)))*(_xlfn.XLOOKUP(AT121,Depths,_xlfn.XLOOKUP($G121,Structures,ContentDamages),,1)-_xlfn.XLOOKUP(AT121,Depths,_xlfn.XLOOKUP($G121,Structures,ContentDamages),,-1))/(MIN(IF(Depths&gt;AT121,Depths))-MAX(IF(Depths&lt;AT121,Depths))))</f>
        <v>#N/A</v>
      </c>
      <c r="BQ276" s="87" t="e" cm="1">
        <f t="array" ref="BQ276">IF(AU121="no inundation",0,_xlfn.XLOOKUP(AU121,Depths,_xlfn.XLOOKUP($G121,Structures,ContentDamages),,-1)+(AU121-MAX(IF(Depths&lt;AU121,Depths)))*(_xlfn.XLOOKUP(AU121,Depths,_xlfn.XLOOKUP($G121,Structures,ContentDamages),,1)-_xlfn.XLOOKUP(AU121,Depths,_xlfn.XLOOKUP($G121,Structures,ContentDamages),,-1))/(MIN(IF(Depths&gt;AU121,Depths))-MAX(IF(Depths&lt;AU121,Depths))))</f>
        <v>#N/A</v>
      </c>
      <c r="BR276" s="87" t="e" cm="1">
        <f t="array" ref="BR276">IF(AV121="no inundation",0,_xlfn.XLOOKUP(AV121,Depths,_xlfn.XLOOKUP($G121,Structures,ContentDamages),,-1)+(AV121-MAX(IF(Depths&lt;AV121,Depths)))*(_xlfn.XLOOKUP(AV121,Depths,_xlfn.XLOOKUP($G121,Structures,ContentDamages),,1)-_xlfn.XLOOKUP(AV121,Depths,_xlfn.XLOOKUP($G121,Structures,ContentDamages),,-1))/(MIN(IF(Depths&gt;AV121,Depths))-MAX(IF(Depths&lt;AV121,Depths))))</f>
        <v>#N/A</v>
      </c>
      <c r="BS276" s="87" t="e" cm="1">
        <f t="array" ref="BS276">IF(AW121="no inundation",0,_xlfn.XLOOKUP(AW121,Depths,_xlfn.XLOOKUP($G121,Structures,ContentDamages),,-1)+(AW121-MAX(IF(Depths&lt;AW121,Depths)))*(_xlfn.XLOOKUP(AW121,Depths,_xlfn.XLOOKUP($G121,Structures,ContentDamages),,1)-_xlfn.XLOOKUP(AW121,Depths,_xlfn.XLOOKUP($G121,Structures,ContentDamages),,-1))/(MIN(IF(Depths&gt;AW121,Depths))-MAX(IF(Depths&lt;AW121,Depths))))</f>
        <v>#N/A</v>
      </c>
      <c r="BT276" s="87" t="e" cm="1">
        <f t="array" ref="BT276">IF(AX121="no inundation",0,_xlfn.XLOOKUP(AX121,Depths,_xlfn.XLOOKUP($G121,Structures,ContentDamages),,-1)+(AX121-MAX(IF(Depths&lt;AX121,Depths)))*(_xlfn.XLOOKUP(AX121,Depths,_xlfn.XLOOKUP($G121,Structures,ContentDamages),,1)-_xlfn.XLOOKUP(AX121,Depths,_xlfn.XLOOKUP($G121,Structures,ContentDamages),,-1))/(MIN(IF(Depths&gt;AX121,Depths))-MAX(IF(Depths&lt;AX121,Depths))))</f>
        <v>#N/A</v>
      </c>
      <c r="BU276" s="87" t="e" cm="1">
        <f t="array" ref="BU276">IF(AY121="no inundation",0,_xlfn.XLOOKUP(AY121,Depths,_xlfn.XLOOKUP($G121,Structures,ContentDamages),,-1)+(AY121-MAX(IF(Depths&lt;AY121,Depths)))*(_xlfn.XLOOKUP(AY121,Depths,_xlfn.XLOOKUP($G121,Structures,ContentDamages),,1)-_xlfn.XLOOKUP(AY121,Depths,_xlfn.XLOOKUP($G121,Structures,ContentDamages),,-1))/(MIN(IF(Depths&gt;AY121,Depths))-MAX(IF(Depths&lt;AY121,Depths))))</f>
        <v>#N/A</v>
      </c>
      <c r="BV276" s="87" t="e" cm="1">
        <f t="array" ref="BV276">IF(AZ121="no inundation",0,_xlfn.XLOOKUP(AZ121,Depths,_xlfn.XLOOKUP($G121,Structures,ContentDamages),,-1)+(AZ121-MAX(IF(Depths&lt;AZ121,Depths)))*(_xlfn.XLOOKUP(AZ121,Depths,_xlfn.XLOOKUP($G121,Structures,ContentDamages),,1)-_xlfn.XLOOKUP(AZ121,Depths,_xlfn.XLOOKUP($G121,Structures,ContentDamages),,-1))/(MIN(IF(Depths&gt;AZ121,Depths))-MAX(IF(Depths&lt;AZ121,Depths))))</f>
        <v>#N/A</v>
      </c>
      <c r="BW276" s="87" t="e" cm="1">
        <f t="array" ref="BW276">IF(BA121="no inundation",0,_xlfn.XLOOKUP(BA121,Depths,_xlfn.XLOOKUP($G121,Structures,ContentDamages),,-1)+(BA121-MAX(IF(Depths&lt;BA121,Depths)))*(_xlfn.XLOOKUP(BA121,Depths,_xlfn.XLOOKUP($G121,Structures,ContentDamages),,1)-_xlfn.XLOOKUP(BA121,Depths,_xlfn.XLOOKUP($G121,Structures,ContentDamages),,-1))/(MIN(IF(Depths&gt;BA121,Depths))-MAX(IF(Depths&lt;BA121,Depths))))</f>
        <v>#N/A</v>
      </c>
      <c r="BX276" s="87" t="e" cm="1">
        <f t="array" ref="BX276">IF(BB121="no inundation",0,_xlfn.XLOOKUP(BB121,Depths,_xlfn.XLOOKUP($G121,Structures,ContentDamages),,-1)+(BB121-MAX(IF(Depths&lt;BB121,Depths)))*(_xlfn.XLOOKUP(BB121,Depths,_xlfn.XLOOKUP($G121,Structures,ContentDamages),,1)-_xlfn.XLOOKUP(BB121,Depths,_xlfn.XLOOKUP($G121,Structures,ContentDamages),,-1))/(MIN(IF(Depths&gt;BB121,Depths))-MAX(IF(Depths&lt;BB121,Depths))))</f>
        <v>#N/A</v>
      </c>
      <c r="BY276" s="157" t="e" cm="1">
        <f t="array" ref="BY276">IF(BC121="no inundation",0,_xlfn.XLOOKUP(BC121,Depths,_xlfn.XLOOKUP($G121,Structures,ContentDamages),,-1)+(BC121-MAX(IF(Depths&lt;BC121,Depths)))*(_xlfn.XLOOKUP(BC121,Depths,_xlfn.XLOOKUP($G121,Structures,ContentDamages),,1)-_xlfn.XLOOKUP(BC121,Depths,_xlfn.XLOOKUP($G121,Structures,ContentDamages),,-1))/(MIN(IF(Depths&gt;BC121,Depths))-MAX(IF(Depths&lt;BC121,Depths))))</f>
        <v>#N/A</v>
      </c>
    </row>
    <row r="277" spans="21:77" x14ac:dyDescent="0.35">
      <c r="U277" s="2"/>
      <c r="W277" s="144"/>
      <c r="AI277" s="2"/>
      <c r="AJ277" s="2"/>
      <c r="AK277" s="2"/>
      <c r="AL277" s="2"/>
      <c r="AM277" s="2"/>
      <c r="AN277" s="2"/>
      <c r="AO277" s="2"/>
      <c r="AP277" s="2"/>
      <c r="AQ277" s="2"/>
      <c r="AR277" s="2"/>
      <c r="AS277" s="2"/>
      <c r="BC277" s="166" t="str">
        <f t="shared" si="198"/>
        <v>None</v>
      </c>
      <c r="BD277" s="157"/>
      <c r="BE277" s="166" t="e" cm="1">
        <f t="array" ref="BE277">IF(AT122="no inundation",0,_xlfn.XLOOKUP(AT122,Depths,_xlfn.XLOOKUP($G122,Structures,StructureDamages),,-1)+(AT122-MAX(IF(Depths&lt;AT122,Depths)))*(_xlfn.XLOOKUP(AT122,Depths,_xlfn.XLOOKUP($G122,Structures,StructureDamages),,1)-_xlfn.XLOOKUP(AT122,Depths,_xlfn.XLOOKUP($G122,Structures,StructureDamages),,-1))/(MIN(IF(Depths&gt;AT122,Depths))-MAX(IF(Depths&lt;AT122,Depths))))</f>
        <v>#N/A</v>
      </c>
      <c r="BF277" s="87" t="e" cm="1">
        <f t="array" ref="BF277">IF(AU122="no inundation",0,_xlfn.XLOOKUP(AU122,Depths,_xlfn.XLOOKUP($G122,Structures,StructureDamages),,-1)+(AU122-MAX(IF(Depths&lt;AU122,Depths)))*(_xlfn.XLOOKUP(AU122,Depths,_xlfn.XLOOKUP($G122,Structures,StructureDamages),,1)-_xlfn.XLOOKUP(AU122,Depths,_xlfn.XLOOKUP($G122,Structures,StructureDamages),,-1))/(MIN(IF(Depths&gt;AU122,Depths))-MAX(IF(Depths&lt;AU122,Depths))))</f>
        <v>#N/A</v>
      </c>
      <c r="BG277" s="87" t="e" cm="1">
        <f t="array" ref="BG277">IF(AV122="no inundation",0,_xlfn.XLOOKUP(AV122,Depths,_xlfn.XLOOKUP($G122,Structures,StructureDamages),,-1)+(AV122-MAX(IF(Depths&lt;AV122,Depths)))*(_xlfn.XLOOKUP(AV122,Depths,_xlfn.XLOOKUP($G122,Structures,StructureDamages),,1)-_xlfn.XLOOKUP(AV122,Depths,_xlfn.XLOOKUP($G122,Structures,StructureDamages),,-1))/(MIN(IF(Depths&gt;AV122,Depths))-MAX(IF(Depths&lt;AV122,Depths))))</f>
        <v>#N/A</v>
      </c>
      <c r="BH277" s="87" t="e" cm="1">
        <f t="array" ref="BH277">IF(AW122="no inundation",0,_xlfn.XLOOKUP(AW122,Depths,_xlfn.XLOOKUP($G122,Structures,StructureDamages),,-1)+(AW122-MAX(IF(Depths&lt;AW122,Depths)))*(_xlfn.XLOOKUP(AW122,Depths,_xlfn.XLOOKUP($G122,Structures,StructureDamages),,1)-_xlfn.XLOOKUP(AW122,Depths,_xlfn.XLOOKUP($G122,Structures,StructureDamages),,-1))/(MIN(IF(Depths&gt;AW122,Depths))-MAX(IF(Depths&lt;AW122,Depths))))</f>
        <v>#N/A</v>
      </c>
      <c r="BI277" s="87" t="e" cm="1">
        <f t="array" ref="BI277">IF(AX122="no inundation",0,_xlfn.XLOOKUP(AX122,Depths,_xlfn.XLOOKUP($G122,Structures,StructureDamages),,-1)+(AX122-MAX(IF(Depths&lt;AX122,Depths)))*(_xlfn.XLOOKUP(AX122,Depths,_xlfn.XLOOKUP($G122,Structures,StructureDamages),,1)-_xlfn.XLOOKUP(AX122,Depths,_xlfn.XLOOKUP($G122,Structures,StructureDamages),,-1))/(MIN(IF(Depths&gt;AX122,Depths))-MAX(IF(Depths&lt;AX122,Depths))))</f>
        <v>#N/A</v>
      </c>
      <c r="BJ277" s="87" t="e" cm="1">
        <f t="array" ref="BJ277">IF(AY122="no inundation",0,_xlfn.XLOOKUP(AY122,Depths,_xlfn.XLOOKUP($G122,Structures,StructureDamages),,-1)+(AY122-MAX(IF(Depths&lt;AY122,Depths)))*(_xlfn.XLOOKUP(AY122,Depths,_xlfn.XLOOKUP($G122,Structures,StructureDamages),,1)-_xlfn.XLOOKUP(AY122,Depths,_xlfn.XLOOKUP($G122,Structures,StructureDamages),,-1))/(MIN(IF(Depths&gt;AY122,Depths))-MAX(IF(Depths&lt;AY122,Depths))))</f>
        <v>#N/A</v>
      </c>
      <c r="BK277" s="87" t="e" cm="1">
        <f t="array" ref="BK277">IF(AZ122="no inundation",0,_xlfn.XLOOKUP(AZ122,Depths,_xlfn.XLOOKUP($G122,Structures,StructureDamages),,-1)+(AZ122-MAX(IF(Depths&lt;AZ122,Depths)))*(_xlfn.XLOOKUP(AZ122,Depths,_xlfn.XLOOKUP($G122,Structures,StructureDamages),,1)-_xlfn.XLOOKUP(AZ122,Depths,_xlfn.XLOOKUP($G122,Structures,StructureDamages),,-1))/(MIN(IF(Depths&gt;AZ122,Depths))-MAX(IF(Depths&lt;AZ122,Depths))))</f>
        <v>#N/A</v>
      </c>
      <c r="BL277" s="87" t="e" cm="1">
        <f t="array" ref="BL277">IF(BA122="no inundation",0,_xlfn.XLOOKUP(BA122,Depths,_xlfn.XLOOKUP($G122,Structures,StructureDamages),,-1)+(BA122-MAX(IF(Depths&lt;BA122,Depths)))*(_xlfn.XLOOKUP(BA122,Depths,_xlfn.XLOOKUP($G122,Structures,StructureDamages),,1)-_xlfn.XLOOKUP(BA122,Depths,_xlfn.XLOOKUP($G122,Structures,StructureDamages),,-1))/(MIN(IF(Depths&gt;BA122,Depths))-MAX(IF(Depths&lt;BA122,Depths))))</f>
        <v>#N/A</v>
      </c>
      <c r="BM277" s="87" t="e" cm="1">
        <f t="array" ref="BM277">IF(BB122="no inundation",0,_xlfn.XLOOKUP(BB122,Depths,_xlfn.XLOOKUP($G122,Structures,StructureDamages),,-1)+(BB122-MAX(IF(Depths&lt;BB122,Depths)))*(_xlfn.XLOOKUP(BB122,Depths,_xlfn.XLOOKUP($G122,Structures,StructureDamages),,1)-_xlfn.XLOOKUP(BB122,Depths,_xlfn.XLOOKUP($G122,Structures,StructureDamages),,-1))/(MIN(IF(Depths&gt;BB122,Depths))-MAX(IF(Depths&lt;BB122,Depths))))</f>
        <v>#N/A</v>
      </c>
      <c r="BN277" s="157" t="e" cm="1">
        <f t="array" ref="BN277">IF(BC122="no inundation",0,_xlfn.XLOOKUP(BC122,Depths,_xlfn.XLOOKUP($G122,Structures,StructureDamages),,-1)+(BC122-MAX(IF(Depths&lt;BC122,Depths)))*(_xlfn.XLOOKUP(BC122,Depths,_xlfn.XLOOKUP($G122,Structures,StructureDamages),,1)-_xlfn.XLOOKUP(BC122,Depths,_xlfn.XLOOKUP($G122,Structures,StructureDamages),,-1))/(MIN(IF(Depths&gt;BC122,Depths))-MAX(IF(Depths&lt;BC122,Depths))))</f>
        <v>#N/A</v>
      </c>
      <c r="BO277" s="167"/>
      <c r="BP277" s="166" t="e" cm="1">
        <f t="array" ref="BP277">IF(AT122="no inundation",0,_xlfn.XLOOKUP(AT122,Depths,_xlfn.XLOOKUP($G122,Structures,ContentDamages),,-1)+(AT122-MAX(IF(Depths&lt;AT122,Depths)))*(_xlfn.XLOOKUP(AT122,Depths,_xlfn.XLOOKUP($G122,Structures,ContentDamages),,1)-_xlfn.XLOOKUP(AT122,Depths,_xlfn.XLOOKUP($G122,Structures,ContentDamages),,-1))/(MIN(IF(Depths&gt;AT122,Depths))-MAX(IF(Depths&lt;AT122,Depths))))</f>
        <v>#N/A</v>
      </c>
      <c r="BQ277" s="87" t="e" cm="1">
        <f t="array" ref="BQ277">IF(AU122="no inundation",0,_xlfn.XLOOKUP(AU122,Depths,_xlfn.XLOOKUP($G122,Structures,ContentDamages),,-1)+(AU122-MAX(IF(Depths&lt;AU122,Depths)))*(_xlfn.XLOOKUP(AU122,Depths,_xlfn.XLOOKUP($G122,Structures,ContentDamages),,1)-_xlfn.XLOOKUP(AU122,Depths,_xlfn.XLOOKUP($G122,Structures,ContentDamages),,-1))/(MIN(IF(Depths&gt;AU122,Depths))-MAX(IF(Depths&lt;AU122,Depths))))</f>
        <v>#N/A</v>
      </c>
      <c r="BR277" s="87" t="e" cm="1">
        <f t="array" ref="BR277">IF(AV122="no inundation",0,_xlfn.XLOOKUP(AV122,Depths,_xlfn.XLOOKUP($G122,Structures,ContentDamages),,-1)+(AV122-MAX(IF(Depths&lt;AV122,Depths)))*(_xlfn.XLOOKUP(AV122,Depths,_xlfn.XLOOKUP($G122,Structures,ContentDamages),,1)-_xlfn.XLOOKUP(AV122,Depths,_xlfn.XLOOKUP($G122,Structures,ContentDamages),,-1))/(MIN(IF(Depths&gt;AV122,Depths))-MAX(IF(Depths&lt;AV122,Depths))))</f>
        <v>#N/A</v>
      </c>
      <c r="BS277" s="87" t="e" cm="1">
        <f t="array" ref="BS277">IF(AW122="no inundation",0,_xlfn.XLOOKUP(AW122,Depths,_xlfn.XLOOKUP($G122,Structures,ContentDamages),,-1)+(AW122-MAX(IF(Depths&lt;AW122,Depths)))*(_xlfn.XLOOKUP(AW122,Depths,_xlfn.XLOOKUP($G122,Structures,ContentDamages),,1)-_xlfn.XLOOKUP(AW122,Depths,_xlfn.XLOOKUP($G122,Structures,ContentDamages),,-1))/(MIN(IF(Depths&gt;AW122,Depths))-MAX(IF(Depths&lt;AW122,Depths))))</f>
        <v>#N/A</v>
      </c>
      <c r="BT277" s="87" t="e" cm="1">
        <f t="array" ref="BT277">IF(AX122="no inundation",0,_xlfn.XLOOKUP(AX122,Depths,_xlfn.XLOOKUP($G122,Structures,ContentDamages),,-1)+(AX122-MAX(IF(Depths&lt;AX122,Depths)))*(_xlfn.XLOOKUP(AX122,Depths,_xlfn.XLOOKUP($G122,Structures,ContentDamages),,1)-_xlfn.XLOOKUP(AX122,Depths,_xlfn.XLOOKUP($G122,Structures,ContentDamages),,-1))/(MIN(IF(Depths&gt;AX122,Depths))-MAX(IF(Depths&lt;AX122,Depths))))</f>
        <v>#N/A</v>
      </c>
      <c r="BU277" s="87" t="e" cm="1">
        <f t="array" ref="BU277">IF(AY122="no inundation",0,_xlfn.XLOOKUP(AY122,Depths,_xlfn.XLOOKUP($G122,Structures,ContentDamages),,-1)+(AY122-MAX(IF(Depths&lt;AY122,Depths)))*(_xlfn.XLOOKUP(AY122,Depths,_xlfn.XLOOKUP($G122,Structures,ContentDamages),,1)-_xlfn.XLOOKUP(AY122,Depths,_xlfn.XLOOKUP($G122,Structures,ContentDamages),,-1))/(MIN(IF(Depths&gt;AY122,Depths))-MAX(IF(Depths&lt;AY122,Depths))))</f>
        <v>#N/A</v>
      </c>
      <c r="BV277" s="87" t="e" cm="1">
        <f t="array" ref="BV277">IF(AZ122="no inundation",0,_xlfn.XLOOKUP(AZ122,Depths,_xlfn.XLOOKUP($G122,Structures,ContentDamages),,-1)+(AZ122-MAX(IF(Depths&lt;AZ122,Depths)))*(_xlfn.XLOOKUP(AZ122,Depths,_xlfn.XLOOKUP($G122,Structures,ContentDamages),,1)-_xlfn.XLOOKUP(AZ122,Depths,_xlfn.XLOOKUP($G122,Structures,ContentDamages),,-1))/(MIN(IF(Depths&gt;AZ122,Depths))-MAX(IF(Depths&lt;AZ122,Depths))))</f>
        <v>#N/A</v>
      </c>
      <c r="BW277" s="87" t="e" cm="1">
        <f t="array" ref="BW277">IF(BA122="no inundation",0,_xlfn.XLOOKUP(BA122,Depths,_xlfn.XLOOKUP($G122,Structures,ContentDamages),,-1)+(BA122-MAX(IF(Depths&lt;BA122,Depths)))*(_xlfn.XLOOKUP(BA122,Depths,_xlfn.XLOOKUP($G122,Structures,ContentDamages),,1)-_xlfn.XLOOKUP(BA122,Depths,_xlfn.XLOOKUP($G122,Structures,ContentDamages),,-1))/(MIN(IF(Depths&gt;BA122,Depths))-MAX(IF(Depths&lt;BA122,Depths))))</f>
        <v>#N/A</v>
      </c>
      <c r="BX277" s="87" t="e" cm="1">
        <f t="array" ref="BX277">IF(BB122="no inundation",0,_xlfn.XLOOKUP(BB122,Depths,_xlfn.XLOOKUP($G122,Structures,ContentDamages),,-1)+(BB122-MAX(IF(Depths&lt;BB122,Depths)))*(_xlfn.XLOOKUP(BB122,Depths,_xlfn.XLOOKUP($G122,Structures,ContentDamages),,1)-_xlfn.XLOOKUP(BB122,Depths,_xlfn.XLOOKUP($G122,Structures,ContentDamages),,-1))/(MIN(IF(Depths&gt;BB122,Depths))-MAX(IF(Depths&lt;BB122,Depths))))</f>
        <v>#N/A</v>
      </c>
      <c r="BY277" s="157" t="e" cm="1">
        <f t="array" ref="BY277">IF(BC122="no inundation",0,_xlfn.XLOOKUP(BC122,Depths,_xlfn.XLOOKUP($G122,Structures,ContentDamages),,-1)+(BC122-MAX(IF(Depths&lt;BC122,Depths)))*(_xlfn.XLOOKUP(BC122,Depths,_xlfn.XLOOKUP($G122,Structures,ContentDamages),,1)-_xlfn.XLOOKUP(BC122,Depths,_xlfn.XLOOKUP($G122,Structures,ContentDamages),,-1))/(MIN(IF(Depths&gt;BC122,Depths))-MAX(IF(Depths&lt;BC122,Depths))))</f>
        <v>#N/A</v>
      </c>
    </row>
    <row r="278" spans="21:77" x14ac:dyDescent="0.35">
      <c r="U278" s="2"/>
      <c r="W278" s="144"/>
      <c r="AI278" s="2"/>
      <c r="AJ278" s="2"/>
      <c r="AK278" s="2"/>
      <c r="AL278" s="2"/>
      <c r="AM278" s="2"/>
      <c r="AN278" s="2"/>
      <c r="AO278" s="2"/>
      <c r="AP278" s="2"/>
      <c r="AQ278" s="2"/>
      <c r="AR278" s="2"/>
      <c r="AS278" s="2"/>
      <c r="BC278" s="166" t="str">
        <f t="shared" si="198"/>
        <v>None</v>
      </c>
      <c r="BD278" s="157"/>
      <c r="BE278" s="166" t="e" cm="1">
        <f t="array" ref="BE278">IF(AT123="no inundation",0,_xlfn.XLOOKUP(AT123,Depths,_xlfn.XLOOKUP($G123,Structures,StructureDamages),,-1)+(AT123-MAX(IF(Depths&lt;AT123,Depths)))*(_xlfn.XLOOKUP(AT123,Depths,_xlfn.XLOOKUP($G123,Structures,StructureDamages),,1)-_xlfn.XLOOKUP(AT123,Depths,_xlfn.XLOOKUP($G123,Structures,StructureDamages),,-1))/(MIN(IF(Depths&gt;AT123,Depths))-MAX(IF(Depths&lt;AT123,Depths))))</f>
        <v>#N/A</v>
      </c>
      <c r="BF278" s="87" t="e" cm="1">
        <f t="array" ref="BF278">IF(AU123="no inundation",0,_xlfn.XLOOKUP(AU123,Depths,_xlfn.XLOOKUP($G123,Structures,StructureDamages),,-1)+(AU123-MAX(IF(Depths&lt;AU123,Depths)))*(_xlfn.XLOOKUP(AU123,Depths,_xlfn.XLOOKUP($G123,Structures,StructureDamages),,1)-_xlfn.XLOOKUP(AU123,Depths,_xlfn.XLOOKUP($G123,Structures,StructureDamages),,-1))/(MIN(IF(Depths&gt;AU123,Depths))-MAX(IF(Depths&lt;AU123,Depths))))</f>
        <v>#N/A</v>
      </c>
      <c r="BG278" s="87" t="e" cm="1">
        <f t="array" ref="BG278">IF(AV123="no inundation",0,_xlfn.XLOOKUP(AV123,Depths,_xlfn.XLOOKUP($G123,Structures,StructureDamages),,-1)+(AV123-MAX(IF(Depths&lt;AV123,Depths)))*(_xlfn.XLOOKUP(AV123,Depths,_xlfn.XLOOKUP($G123,Structures,StructureDamages),,1)-_xlfn.XLOOKUP(AV123,Depths,_xlfn.XLOOKUP($G123,Structures,StructureDamages),,-1))/(MIN(IF(Depths&gt;AV123,Depths))-MAX(IF(Depths&lt;AV123,Depths))))</f>
        <v>#N/A</v>
      </c>
      <c r="BH278" s="87" t="e" cm="1">
        <f t="array" ref="BH278">IF(AW123="no inundation",0,_xlfn.XLOOKUP(AW123,Depths,_xlfn.XLOOKUP($G123,Structures,StructureDamages),,-1)+(AW123-MAX(IF(Depths&lt;AW123,Depths)))*(_xlfn.XLOOKUP(AW123,Depths,_xlfn.XLOOKUP($G123,Structures,StructureDamages),,1)-_xlfn.XLOOKUP(AW123,Depths,_xlfn.XLOOKUP($G123,Structures,StructureDamages),,-1))/(MIN(IF(Depths&gt;AW123,Depths))-MAX(IF(Depths&lt;AW123,Depths))))</f>
        <v>#N/A</v>
      </c>
      <c r="BI278" s="87" t="e" cm="1">
        <f t="array" ref="BI278">IF(AX123="no inundation",0,_xlfn.XLOOKUP(AX123,Depths,_xlfn.XLOOKUP($G123,Structures,StructureDamages),,-1)+(AX123-MAX(IF(Depths&lt;AX123,Depths)))*(_xlfn.XLOOKUP(AX123,Depths,_xlfn.XLOOKUP($G123,Structures,StructureDamages),,1)-_xlfn.XLOOKUP(AX123,Depths,_xlfn.XLOOKUP($G123,Structures,StructureDamages),,-1))/(MIN(IF(Depths&gt;AX123,Depths))-MAX(IF(Depths&lt;AX123,Depths))))</f>
        <v>#N/A</v>
      </c>
      <c r="BJ278" s="87" t="e" cm="1">
        <f t="array" ref="BJ278">IF(AY123="no inundation",0,_xlfn.XLOOKUP(AY123,Depths,_xlfn.XLOOKUP($G123,Structures,StructureDamages),,-1)+(AY123-MAX(IF(Depths&lt;AY123,Depths)))*(_xlfn.XLOOKUP(AY123,Depths,_xlfn.XLOOKUP($G123,Structures,StructureDamages),,1)-_xlfn.XLOOKUP(AY123,Depths,_xlfn.XLOOKUP($G123,Structures,StructureDamages),,-1))/(MIN(IF(Depths&gt;AY123,Depths))-MAX(IF(Depths&lt;AY123,Depths))))</f>
        <v>#N/A</v>
      </c>
      <c r="BK278" s="87" t="e" cm="1">
        <f t="array" ref="BK278">IF(AZ123="no inundation",0,_xlfn.XLOOKUP(AZ123,Depths,_xlfn.XLOOKUP($G123,Structures,StructureDamages),,-1)+(AZ123-MAX(IF(Depths&lt;AZ123,Depths)))*(_xlfn.XLOOKUP(AZ123,Depths,_xlfn.XLOOKUP($G123,Structures,StructureDamages),,1)-_xlfn.XLOOKUP(AZ123,Depths,_xlfn.XLOOKUP($G123,Structures,StructureDamages),,-1))/(MIN(IF(Depths&gt;AZ123,Depths))-MAX(IF(Depths&lt;AZ123,Depths))))</f>
        <v>#N/A</v>
      </c>
      <c r="BL278" s="87" t="e" cm="1">
        <f t="array" ref="BL278">IF(BA123="no inundation",0,_xlfn.XLOOKUP(BA123,Depths,_xlfn.XLOOKUP($G123,Structures,StructureDamages),,-1)+(BA123-MAX(IF(Depths&lt;BA123,Depths)))*(_xlfn.XLOOKUP(BA123,Depths,_xlfn.XLOOKUP($G123,Structures,StructureDamages),,1)-_xlfn.XLOOKUP(BA123,Depths,_xlfn.XLOOKUP($G123,Structures,StructureDamages),,-1))/(MIN(IF(Depths&gt;BA123,Depths))-MAX(IF(Depths&lt;BA123,Depths))))</f>
        <v>#N/A</v>
      </c>
      <c r="BM278" s="87" t="e" cm="1">
        <f t="array" ref="BM278">IF(BB123="no inundation",0,_xlfn.XLOOKUP(BB123,Depths,_xlfn.XLOOKUP($G123,Structures,StructureDamages),,-1)+(BB123-MAX(IF(Depths&lt;BB123,Depths)))*(_xlfn.XLOOKUP(BB123,Depths,_xlfn.XLOOKUP($G123,Structures,StructureDamages),,1)-_xlfn.XLOOKUP(BB123,Depths,_xlfn.XLOOKUP($G123,Structures,StructureDamages),,-1))/(MIN(IF(Depths&gt;BB123,Depths))-MAX(IF(Depths&lt;BB123,Depths))))</f>
        <v>#N/A</v>
      </c>
      <c r="BN278" s="157" t="e" cm="1">
        <f t="array" ref="BN278">IF(BC123="no inundation",0,_xlfn.XLOOKUP(BC123,Depths,_xlfn.XLOOKUP($G123,Structures,StructureDamages),,-1)+(BC123-MAX(IF(Depths&lt;BC123,Depths)))*(_xlfn.XLOOKUP(BC123,Depths,_xlfn.XLOOKUP($G123,Structures,StructureDamages),,1)-_xlfn.XLOOKUP(BC123,Depths,_xlfn.XLOOKUP($G123,Structures,StructureDamages),,-1))/(MIN(IF(Depths&gt;BC123,Depths))-MAX(IF(Depths&lt;BC123,Depths))))</f>
        <v>#N/A</v>
      </c>
      <c r="BO278" s="167"/>
      <c r="BP278" s="166" t="e" cm="1">
        <f t="array" ref="BP278">IF(AT123="no inundation",0,_xlfn.XLOOKUP(AT123,Depths,_xlfn.XLOOKUP($G123,Structures,ContentDamages),,-1)+(AT123-MAX(IF(Depths&lt;AT123,Depths)))*(_xlfn.XLOOKUP(AT123,Depths,_xlfn.XLOOKUP($G123,Structures,ContentDamages),,1)-_xlfn.XLOOKUP(AT123,Depths,_xlfn.XLOOKUP($G123,Structures,ContentDamages),,-1))/(MIN(IF(Depths&gt;AT123,Depths))-MAX(IF(Depths&lt;AT123,Depths))))</f>
        <v>#N/A</v>
      </c>
      <c r="BQ278" s="87" t="e" cm="1">
        <f t="array" ref="BQ278">IF(AU123="no inundation",0,_xlfn.XLOOKUP(AU123,Depths,_xlfn.XLOOKUP($G123,Structures,ContentDamages),,-1)+(AU123-MAX(IF(Depths&lt;AU123,Depths)))*(_xlfn.XLOOKUP(AU123,Depths,_xlfn.XLOOKUP($G123,Structures,ContentDamages),,1)-_xlfn.XLOOKUP(AU123,Depths,_xlfn.XLOOKUP($G123,Structures,ContentDamages),,-1))/(MIN(IF(Depths&gt;AU123,Depths))-MAX(IF(Depths&lt;AU123,Depths))))</f>
        <v>#N/A</v>
      </c>
      <c r="BR278" s="87" t="e" cm="1">
        <f t="array" ref="BR278">IF(AV123="no inundation",0,_xlfn.XLOOKUP(AV123,Depths,_xlfn.XLOOKUP($G123,Structures,ContentDamages),,-1)+(AV123-MAX(IF(Depths&lt;AV123,Depths)))*(_xlfn.XLOOKUP(AV123,Depths,_xlfn.XLOOKUP($G123,Structures,ContentDamages),,1)-_xlfn.XLOOKUP(AV123,Depths,_xlfn.XLOOKUP($G123,Structures,ContentDamages),,-1))/(MIN(IF(Depths&gt;AV123,Depths))-MAX(IF(Depths&lt;AV123,Depths))))</f>
        <v>#N/A</v>
      </c>
      <c r="BS278" s="87" t="e" cm="1">
        <f t="array" ref="BS278">IF(AW123="no inundation",0,_xlfn.XLOOKUP(AW123,Depths,_xlfn.XLOOKUP($G123,Structures,ContentDamages),,-1)+(AW123-MAX(IF(Depths&lt;AW123,Depths)))*(_xlfn.XLOOKUP(AW123,Depths,_xlfn.XLOOKUP($G123,Structures,ContentDamages),,1)-_xlfn.XLOOKUP(AW123,Depths,_xlfn.XLOOKUP($G123,Structures,ContentDamages),,-1))/(MIN(IF(Depths&gt;AW123,Depths))-MAX(IF(Depths&lt;AW123,Depths))))</f>
        <v>#N/A</v>
      </c>
      <c r="BT278" s="87" t="e" cm="1">
        <f t="array" ref="BT278">IF(AX123="no inundation",0,_xlfn.XLOOKUP(AX123,Depths,_xlfn.XLOOKUP($G123,Structures,ContentDamages),,-1)+(AX123-MAX(IF(Depths&lt;AX123,Depths)))*(_xlfn.XLOOKUP(AX123,Depths,_xlfn.XLOOKUP($G123,Structures,ContentDamages),,1)-_xlfn.XLOOKUP(AX123,Depths,_xlfn.XLOOKUP($G123,Structures,ContentDamages),,-1))/(MIN(IF(Depths&gt;AX123,Depths))-MAX(IF(Depths&lt;AX123,Depths))))</f>
        <v>#N/A</v>
      </c>
      <c r="BU278" s="87" t="e" cm="1">
        <f t="array" ref="BU278">IF(AY123="no inundation",0,_xlfn.XLOOKUP(AY123,Depths,_xlfn.XLOOKUP($G123,Structures,ContentDamages),,-1)+(AY123-MAX(IF(Depths&lt;AY123,Depths)))*(_xlfn.XLOOKUP(AY123,Depths,_xlfn.XLOOKUP($G123,Structures,ContentDamages),,1)-_xlfn.XLOOKUP(AY123,Depths,_xlfn.XLOOKUP($G123,Structures,ContentDamages),,-1))/(MIN(IF(Depths&gt;AY123,Depths))-MAX(IF(Depths&lt;AY123,Depths))))</f>
        <v>#N/A</v>
      </c>
      <c r="BV278" s="87" t="e" cm="1">
        <f t="array" ref="BV278">IF(AZ123="no inundation",0,_xlfn.XLOOKUP(AZ123,Depths,_xlfn.XLOOKUP($G123,Structures,ContentDamages),,-1)+(AZ123-MAX(IF(Depths&lt;AZ123,Depths)))*(_xlfn.XLOOKUP(AZ123,Depths,_xlfn.XLOOKUP($G123,Structures,ContentDamages),,1)-_xlfn.XLOOKUP(AZ123,Depths,_xlfn.XLOOKUP($G123,Structures,ContentDamages),,-1))/(MIN(IF(Depths&gt;AZ123,Depths))-MAX(IF(Depths&lt;AZ123,Depths))))</f>
        <v>#N/A</v>
      </c>
      <c r="BW278" s="87" t="e" cm="1">
        <f t="array" ref="BW278">IF(BA123="no inundation",0,_xlfn.XLOOKUP(BA123,Depths,_xlfn.XLOOKUP($G123,Structures,ContentDamages),,-1)+(BA123-MAX(IF(Depths&lt;BA123,Depths)))*(_xlfn.XLOOKUP(BA123,Depths,_xlfn.XLOOKUP($G123,Structures,ContentDamages),,1)-_xlfn.XLOOKUP(BA123,Depths,_xlfn.XLOOKUP($G123,Structures,ContentDamages),,-1))/(MIN(IF(Depths&gt;BA123,Depths))-MAX(IF(Depths&lt;BA123,Depths))))</f>
        <v>#N/A</v>
      </c>
      <c r="BX278" s="87" t="e" cm="1">
        <f t="array" ref="BX278">IF(BB123="no inundation",0,_xlfn.XLOOKUP(BB123,Depths,_xlfn.XLOOKUP($G123,Structures,ContentDamages),,-1)+(BB123-MAX(IF(Depths&lt;BB123,Depths)))*(_xlfn.XLOOKUP(BB123,Depths,_xlfn.XLOOKUP($G123,Structures,ContentDamages),,1)-_xlfn.XLOOKUP(BB123,Depths,_xlfn.XLOOKUP($G123,Structures,ContentDamages),,-1))/(MIN(IF(Depths&gt;BB123,Depths))-MAX(IF(Depths&lt;BB123,Depths))))</f>
        <v>#N/A</v>
      </c>
      <c r="BY278" s="157" t="e" cm="1">
        <f t="array" ref="BY278">IF(BC123="no inundation",0,_xlfn.XLOOKUP(BC123,Depths,_xlfn.XLOOKUP($G123,Structures,ContentDamages),,-1)+(BC123-MAX(IF(Depths&lt;BC123,Depths)))*(_xlfn.XLOOKUP(BC123,Depths,_xlfn.XLOOKUP($G123,Structures,ContentDamages),,1)-_xlfn.XLOOKUP(BC123,Depths,_xlfn.XLOOKUP($G123,Structures,ContentDamages),,-1))/(MIN(IF(Depths&gt;BC123,Depths))-MAX(IF(Depths&lt;BC123,Depths))))</f>
        <v>#N/A</v>
      </c>
    </row>
    <row r="279" spans="21:77" x14ac:dyDescent="0.35">
      <c r="U279" s="2"/>
      <c r="W279" s="144"/>
      <c r="AI279" s="2"/>
      <c r="AJ279" s="2"/>
      <c r="AK279" s="2"/>
      <c r="AL279" s="2"/>
      <c r="AM279" s="2"/>
      <c r="AN279" s="2"/>
      <c r="AO279" s="2"/>
      <c r="AP279" s="2"/>
      <c r="AQ279" s="2"/>
      <c r="AR279" s="2"/>
      <c r="AS279" s="2"/>
      <c r="BC279" s="166" t="str">
        <f t="shared" si="198"/>
        <v>None</v>
      </c>
      <c r="BD279" s="157"/>
      <c r="BE279" s="166" t="e" cm="1">
        <f t="array" ref="BE279">IF(AT124="no inundation",0,_xlfn.XLOOKUP(AT124,Depths,_xlfn.XLOOKUP($G124,Structures,StructureDamages),,-1)+(AT124-MAX(IF(Depths&lt;AT124,Depths)))*(_xlfn.XLOOKUP(AT124,Depths,_xlfn.XLOOKUP($G124,Structures,StructureDamages),,1)-_xlfn.XLOOKUP(AT124,Depths,_xlfn.XLOOKUP($G124,Structures,StructureDamages),,-1))/(MIN(IF(Depths&gt;AT124,Depths))-MAX(IF(Depths&lt;AT124,Depths))))</f>
        <v>#N/A</v>
      </c>
      <c r="BF279" s="87" t="e" cm="1">
        <f t="array" ref="BF279">IF(AU124="no inundation",0,_xlfn.XLOOKUP(AU124,Depths,_xlfn.XLOOKUP($G124,Structures,StructureDamages),,-1)+(AU124-MAX(IF(Depths&lt;AU124,Depths)))*(_xlfn.XLOOKUP(AU124,Depths,_xlfn.XLOOKUP($G124,Structures,StructureDamages),,1)-_xlfn.XLOOKUP(AU124,Depths,_xlfn.XLOOKUP($G124,Structures,StructureDamages),,-1))/(MIN(IF(Depths&gt;AU124,Depths))-MAX(IF(Depths&lt;AU124,Depths))))</f>
        <v>#N/A</v>
      </c>
      <c r="BG279" s="87" t="e" cm="1">
        <f t="array" ref="BG279">IF(AV124="no inundation",0,_xlfn.XLOOKUP(AV124,Depths,_xlfn.XLOOKUP($G124,Structures,StructureDamages),,-1)+(AV124-MAX(IF(Depths&lt;AV124,Depths)))*(_xlfn.XLOOKUP(AV124,Depths,_xlfn.XLOOKUP($G124,Structures,StructureDamages),,1)-_xlfn.XLOOKUP(AV124,Depths,_xlfn.XLOOKUP($G124,Structures,StructureDamages),,-1))/(MIN(IF(Depths&gt;AV124,Depths))-MAX(IF(Depths&lt;AV124,Depths))))</f>
        <v>#N/A</v>
      </c>
      <c r="BH279" s="87" t="e" cm="1">
        <f t="array" ref="BH279">IF(AW124="no inundation",0,_xlfn.XLOOKUP(AW124,Depths,_xlfn.XLOOKUP($G124,Structures,StructureDamages),,-1)+(AW124-MAX(IF(Depths&lt;AW124,Depths)))*(_xlfn.XLOOKUP(AW124,Depths,_xlfn.XLOOKUP($G124,Structures,StructureDamages),,1)-_xlfn.XLOOKUP(AW124,Depths,_xlfn.XLOOKUP($G124,Structures,StructureDamages),,-1))/(MIN(IF(Depths&gt;AW124,Depths))-MAX(IF(Depths&lt;AW124,Depths))))</f>
        <v>#N/A</v>
      </c>
      <c r="BI279" s="87" t="e" cm="1">
        <f t="array" ref="BI279">IF(AX124="no inundation",0,_xlfn.XLOOKUP(AX124,Depths,_xlfn.XLOOKUP($G124,Structures,StructureDamages),,-1)+(AX124-MAX(IF(Depths&lt;AX124,Depths)))*(_xlfn.XLOOKUP(AX124,Depths,_xlfn.XLOOKUP($G124,Structures,StructureDamages),,1)-_xlfn.XLOOKUP(AX124,Depths,_xlfn.XLOOKUP($G124,Structures,StructureDamages),,-1))/(MIN(IF(Depths&gt;AX124,Depths))-MAX(IF(Depths&lt;AX124,Depths))))</f>
        <v>#N/A</v>
      </c>
      <c r="BJ279" s="87" t="e" cm="1">
        <f t="array" ref="BJ279">IF(AY124="no inundation",0,_xlfn.XLOOKUP(AY124,Depths,_xlfn.XLOOKUP($G124,Structures,StructureDamages),,-1)+(AY124-MAX(IF(Depths&lt;AY124,Depths)))*(_xlfn.XLOOKUP(AY124,Depths,_xlfn.XLOOKUP($G124,Structures,StructureDamages),,1)-_xlfn.XLOOKUP(AY124,Depths,_xlfn.XLOOKUP($G124,Structures,StructureDamages),,-1))/(MIN(IF(Depths&gt;AY124,Depths))-MAX(IF(Depths&lt;AY124,Depths))))</f>
        <v>#N/A</v>
      </c>
      <c r="BK279" s="87" t="e" cm="1">
        <f t="array" ref="BK279">IF(AZ124="no inundation",0,_xlfn.XLOOKUP(AZ124,Depths,_xlfn.XLOOKUP($G124,Structures,StructureDamages),,-1)+(AZ124-MAX(IF(Depths&lt;AZ124,Depths)))*(_xlfn.XLOOKUP(AZ124,Depths,_xlfn.XLOOKUP($G124,Structures,StructureDamages),,1)-_xlfn.XLOOKUP(AZ124,Depths,_xlfn.XLOOKUP($G124,Structures,StructureDamages),,-1))/(MIN(IF(Depths&gt;AZ124,Depths))-MAX(IF(Depths&lt;AZ124,Depths))))</f>
        <v>#N/A</v>
      </c>
      <c r="BL279" s="87" t="e" cm="1">
        <f t="array" ref="BL279">IF(BA124="no inundation",0,_xlfn.XLOOKUP(BA124,Depths,_xlfn.XLOOKUP($G124,Structures,StructureDamages),,-1)+(BA124-MAX(IF(Depths&lt;BA124,Depths)))*(_xlfn.XLOOKUP(BA124,Depths,_xlfn.XLOOKUP($G124,Structures,StructureDamages),,1)-_xlfn.XLOOKUP(BA124,Depths,_xlfn.XLOOKUP($G124,Structures,StructureDamages),,-1))/(MIN(IF(Depths&gt;BA124,Depths))-MAX(IF(Depths&lt;BA124,Depths))))</f>
        <v>#N/A</v>
      </c>
      <c r="BM279" s="87" t="e" cm="1">
        <f t="array" ref="BM279">IF(BB124="no inundation",0,_xlfn.XLOOKUP(BB124,Depths,_xlfn.XLOOKUP($G124,Structures,StructureDamages),,-1)+(BB124-MAX(IF(Depths&lt;BB124,Depths)))*(_xlfn.XLOOKUP(BB124,Depths,_xlfn.XLOOKUP($G124,Structures,StructureDamages),,1)-_xlfn.XLOOKUP(BB124,Depths,_xlfn.XLOOKUP($G124,Structures,StructureDamages),,-1))/(MIN(IF(Depths&gt;BB124,Depths))-MAX(IF(Depths&lt;BB124,Depths))))</f>
        <v>#N/A</v>
      </c>
      <c r="BN279" s="157" t="e" cm="1">
        <f t="array" ref="BN279">IF(BC124="no inundation",0,_xlfn.XLOOKUP(BC124,Depths,_xlfn.XLOOKUP($G124,Structures,StructureDamages),,-1)+(BC124-MAX(IF(Depths&lt;BC124,Depths)))*(_xlfn.XLOOKUP(BC124,Depths,_xlfn.XLOOKUP($G124,Structures,StructureDamages),,1)-_xlfn.XLOOKUP(BC124,Depths,_xlfn.XLOOKUP($G124,Structures,StructureDamages),,-1))/(MIN(IF(Depths&gt;BC124,Depths))-MAX(IF(Depths&lt;BC124,Depths))))</f>
        <v>#N/A</v>
      </c>
      <c r="BO279" s="167"/>
      <c r="BP279" s="166" t="e" cm="1">
        <f t="array" ref="BP279">IF(AT124="no inundation",0,_xlfn.XLOOKUP(AT124,Depths,_xlfn.XLOOKUP($G124,Structures,ContentDamages),,-1)+(AT124-MAX(IF(Depths&lt;AT124,Depths)))*(_xlfn.XLOOKUP(AT124,Depths,_xlfn.XLOOKUP($G124,Structures,ContentDamages),,1)-_xlfn.XLOOKUP(AT124,Depths,_xlfn.XLOOKUP($G124,Structures,ContentDamages),,-1))/(MIN(IF(Depths&gt;AT124,Depths))-MAX(IF(Depths&lt;AT124,Depths))))</f>
        <v>#N/A</v>
      </c>
      <c r="BQ279" s="87" t="e" cm="1">
        <f t="array" ref="BQ279">IF(AU124="no inundation",0,_xlfn.XLOOKUP(AU124,Depths,_xlfn.XLOOKUP($G124,Structures,ContentDamages),,-1)+(AU124-MAX(IF(Depths&lt;AU124,Depths)))*(_xlfn.XLOOKUP(AU124,Depths,_xlfn.XLOOKUP($G124,Structures,ContentDamages),,1)-_xlfn.XLOOKUP(AU124,Depths,_xlfn.XLOOKUP($G124,Structures,ContentDamages),,-1))/(MIN(IF(Depths&gt;AU124,Depths))-MAX(IF(Depths&lt;AU124,Depths))))</f>
        <v>#N/A</v>
      </c>
      <c r="BR279" s="87" t="e" cm="1">
        <f t="array" ref="BR279">IF(AV124="no inundation",0,_xlfn.XLOOKUP(AV124,Depths,_xlfn.XLOOKUP($G124,Structures,ContentDamages),,-1)+(AV124-MAX(IF(Depths&lt;AV124,Depths)))*(_xlfn.XLOOKUP(AV124,Depths,_xlfn.XLOOKUP($G124,Structures,ContentDamages),,1)-_xlfn.XLOOKUP(AV124,Depths,_xlfn.XLOOKUP($G124,Structures,ContentDamages),,-1))/(MIN(IF(Depths&gt;AV124,Depths))-MAX(IF(Depths&lt;AV124,Depths))))</f>
        <v>#N/A</v>
      </c>
      <c r="BS279" s="87" t="e" cm="1">
        <f t="array" ref="BS279">IF(AW124="no inundation",0,_xlfn.XLOOKUP(AW124,Depths,_xlfn.XLOOKUP($G124,Structures,ContentDamages),,-1)+(AW124-MAX(IF(Depths&lt;AW124,Depths)))*(_xlfn.XLOOKUP(AW124,Depths,_xlfn.XLOOKUP($G124,Structures,ContentDamages),,1)-_xlfn.XLOOKUP(AW124,Depths,_xlfn.XLOOKUP($G124,Structures,ContentDamages),,-1))/(MIN(IF(Depths&gt;AW124,Depths))-MAX(IF(Depths&lt;AW124,Depths))))</f>
        <v>#N/A</v>
      </c>
      <c r="BT279" s="87" t="e" cm="1">
        <f t="array" ref="BT279">IF(AX124="no inundation",0,_xlfn.XLOOKUP(AX124,Depths,_xlfn.XLOOKUP($G124,Structures,ContentDamages),,-1)+(AX124-MAX(IF(Depths&lt;AX124,Depths)))*(_xlfn.XLOOKUP(AX124,Depths,_xlfn.XLOOKUP($G124,Structures,ContentDamages),,1)-_xlfn.XLOOKUP(AX124,Depths,_xlfn.XLOOKUP($G124,Structures,ContentDamages),,-1))/(MIN(IF(Depths&gt;AX124,Depths))-MAX(IF(Depths&lt;AX124,Depths))))</f>
        <v>#N/A</v>
      </c>
      <c r="BU279" s="87" t="e" cm="1">
        <f t="array" ref="BU279">IF(AY124="no inundation",0,_xlfn.XLOOKUP(AY124,Depths,_xlfn.XLOOKUP($G124,Structures,ContentDamages),,-1)+(AY124-MAX(IF(Depths&lt;AY124,Depths)))*(_xlfn.XLOOKUP(AY124,Depths,_xlfn.XLOOKUP($G124,Structures,ContentDamages),,1)-_xlfn.XLOOKUP(AY124,Depths,_xlfn.XLOOKUP($G124,Structures,ContentDamages),,-1))/(MIN(IF(Depths&gt;AY124,Depths))-MAX(IF(Depths&lt;AY124,Depths))))</f>
        <v>#N/A</v>
      </c>
      <c r="BV279" s="87" t="e" cm="1">
        <f t="array" ref="BV279">IF(AZ124="no inundation",0,_xlfn.XLOOKUP(AZ124,Depths,_xlfn.XLOOKUP($G124,Structures,ContentDamages),,-1)+(AZ124-MAX(IF(Depths&lt;AZ124,Depths)))*(_xlfn.XLOOKUP(AZ124,Depths,_xlfn.XLOOKUP($G124,Structures,ContentDamages),,1)-_xlfn.XLOOKUP(AZ124,Depths,_xlfn.XLOOKUP($G124,Structures,ContentDamages),,-1))/(MIN(IF(Depths&gt;AZ124,Depths))-MAX(IF(Depths&lt;AZ124,Depths))))</f>
        <v>#N/A</v>
      </c>
      <c r="BW279" s="87" t="e" cm="1">
        <f t="array" ref="BW279">IF(BA124="no inundation",0,_xlfn.XLOOKUP(BA124,Depths,_xlfn.XLOOKUP($G124,Structures,ContentDamages),,-1)+(BA124-MAX(IF(Depths&lt;BA124,Depths)))*(_xlfn.XLOOKUP(BA124,Depths,_xlfn.XLOOKUP($G124,Structures,ContentDamages),,1)-_xlfn.XLOOKUP(BA124,Depths,_xlfn.XLOOKUP($G124,Structures,ContentDamages),,-1))/(MIN(IF(Depths&gt;BA124,Depths))-MAX(IF(Depths&lt;BA124,Depths))))</f>
        <v>#N/A</v>
      </c>
      <c r="BX279" s="87" t="e" cm="1">
        <f t="array" ref="BX279">IF(BB124="no inundation",0,_xlfn.XLOOKUP(BB124,Depths,_xlfn.XLOOKUP($G124,Structures,ContentDamages),,-1)+(BB124-MAX(IF(Depths&lt;BB124,Depths)))*(_xlfn.XLOOKUP(BB124,Depths,_xlfn.XLOOKUP($G124,Structures,ContentDamages),,1)-_xlfn.XLOOKUP(BB124,Depths,_xlfn.XLOOKUP($G124,Structures,ContentDamages),,-1))/(MIN(IF(Depths&gt;BB124,Depths))-MAX(IF(Depths&lt;BB124,Depths))))</f>
        <v>#N/A</v>
      </c>
      <c r="BY279" s="157" t="e" cm="1">
        <f t="array" ref="BY279">IF(BC124="no inundation",0,_xlfn.XLOOKUP(BC124,Depths,_xlfn.XLOOKUP($G124,Structures,ContentDamages),,-1)+(BC124-MAX(IF(Depths&lt;BC124,Depths)))*(_xlfn.XLOOKUP(BC124,Depths,_xlfn.XLOOKUP($G124,Structures,ContentDamages),,1)-_xlfn.XLOOKUP(BC124,Depths,_xlfn.XLOOKUP($G124,Structures,ContentDamages),,-1))/(MIN(IF(Depths&gt;BC124,Depths))-MAX(IF(Depths&lt;BC124,Depths))))</f>
        <v>#N/A</v>
      </c>
    </row>
    <row r="280" spans="21:77" x14ac:dyDescent="0.35">
      <c r="U280" s="2"/>
      <c r="W280" s="144"/>
      <c r="AI280" s="2"/>
      <c r="AJ280" s="2"/>
      <c r="AK280" s="2"/>
      <c r="AL280" s="2"/>
      <c r="AM280" s="2"/>
      <c r="AN280" s="2"/>
      <c r="AO280" s="2"/>
      <c r="AP280" s="2"/>
      <c r="AQ280" s="2"/>
      <c r="AR280" s="2"/>
      <c r="AS280" s="2"/>
      <c r="BC280" s="166" t="str">
        <f t="shared" si="198"/>
        <v>None</v>
      </c>
      <c r="BD280" s="157"/>
      <c r="BE280" s="166" t="e" cm="1">
        <f t="array" ref="BE280">IF(AT125="no inundation",0,_xlfn.XLOOKUP(AT125,Depths,_xlfn.XLOOKUP($G125,Structures,StructureDamages),,-1)+(AT125-MAX(IF(Depths&lt;AT125,Depths)))*(_xlfn.XLOOKUP(AT125,Depths,_xlfn.XLOOKUP($G125,Structures,StructureDamages),,1)-_xlfn.XLOOKUP(AT125,Depths,_xlfn.XLOOKUP($G125,Structures,StructureDamages),,-1))/(MIN(IF(Depths&gt;AT125,Depths))-MAX(IF(Depths&lt;AT125,Depths))))</f>
        <v>#N/A</v>
      </c>
      <c r="BF280" s="87" t="e" cm="1">
        <f t="array" ref="BF280">IF(AU125="no inundation",0,_xlfn.XLOOKUP(AU125,Depths,_xlfn.XLOOKUP($G125,Structures,StructureDamages),,-1)+(AU125-MAX(IF(Depths&lt;AU125,Depths)))*(_xlfn.XLOOKUP(AU125,Depths,_xlfn.XLOOKUP($G125,Structures,StructureDamages),,1)-_xlfn.XLOOKUP(AU125,Depths,_xlfn.XLOOKUP($G125,Structures,StructureDamages),,-1))/(MIN(IF(Depths&gt;AU125,Depths))-MAX(IF(Depths&lt;AU125,Depths))))</f>
        <v>#N/A</v>
      </c>
      <c r="BG280" s="87" t="e" cm="1">
        <f t="array" ref="BG280">IF(AV125="no inundation",0,_xlfn.XLOOKUP(AV125,Depths,_xlfn.XLOOKUP($G125,Structures,StructureDamages),,-1)+(AV125-MAX(IF(Depths&lt;AV125,Depths)))*(_xlfn.XLOOKUP(AV125,Depths,_xlfn.XLOOKUP($G125,Structures,StructureDamages),,1)-_xlfn.XLOOKUP(AV125,Depths,_xlfn.XLOOKUP($G125,Structures,StructureDamages),,-1))/(MIN(IF(Depths&gt;AV125,Depths))-MAX(IF(Depths&lt;AV125,Depths))))</f>
        <v>#N/A</v>
      </c>
      <c r="BH280" s="87" t="e" cm="1">
        <f t="array" ref="BH280">IF(AW125="no inundation",0,_xlfn.XLOOKUP(AW125,Depths,_xlfn.XLOOKUP($G125,Structures,StructureDamages),,-1)+(AW125-MAX(IF(Depths&lt;AW125,Depths)))*(_xlfn.XLOOKUP(AW125,Depths,_xlfn.XLOOKUP($G125,Structures,StructureDamages),,1)-_xlfn.XLOOKUP(AW125,Depths,_xlfn.XLOOKUP($G125,Structures,StructureDamages),,-1))/(MIN(IF(Depths&gt;AW125,Depths))-MAX(IF(Depths&lt;AW125,Depths))))</f>
        <v>#N/A</v>
      </c>
      <c r="BI280" s="87" t="e" cm="1">
        <f t="array" ref="BI280">IF(AX125="no inundation",0,_xlfn.XLOOKUP(AX125,Depths,_xlfn.XLOOKUP($G125,Structures,StructureDamages),,-1)+(AX125-MAX(IF(Depths&lt;AX125,Depths)))*(_xlfn.XLOOKUP(AX125,Depths,_xlfn.XLOOKUP($G125,Structures,StructureDamages),,1)-_xlfn.XLOOKUP(AX125,Depths,_xlfn.XLOOKUP($G125,Structures,StructureDamages),,-1))/(MIN(IF(Depths&gt;AX125,Depths))-MAX(IF(Depths&lt;AX125,Depths))))</f>
        <v>#N/A</v>
      </c>
      <c r="BJ280" s="87" t="e" cm="1">
        <f t="array" ref="BJ280">IF(AY125="no inundation",0,_xlfn.XLOOKUP(AY125,Depths,_xlfn.XLOOKUP($G125,Structures,StructureDamages),,-1)+(AY125-MAX(IF(Depths&lt;AY125,Depths)))*(_xlfn.XLOOKUP(AY125,Depths,_xlfn.XLOOKUP($G125,Structures,StructureDamages),,1)-_xlfn.XLOOKUP(AY125,Depths,_xlfn.XLOOKUP($G125,Structures,StructureDamages),,-1))/(MIN(IF(Depths&gt;AY125,Depths))-MAX(IF(Depths&lt;AY125,Depths))))</f>
        <v>#N/A</v>
      </c>
      <c r="BK280" s="87" t="e" cm="1">
        <f t="array" ref="BK280">IF(AZ125="no inundation",0,_xlfn.XLOOKUP(AZ125,Depths,_xlfn.XLOOKUP($G125,Structures,StructureDamages),,-1)+(AZ125-MAX(IF(Depths&lt;AZ125,Depths)))*(_xlfn.XLOOKUP(AZ125,Depths,_xlfn.XLOOKUP($G125,Structures,StructureDamages),,1)-_xlfn.XLOOKUP(AZ125,Depths,_xlfn.XLOOKUP($G125,Structures,StructureDamages),,-1))/(MIN(IF(Depths&gt;AZ125,Depths))-MAX(IF(Depths&lt;AZ125,Depths))))</f>
        <v>#N/A</v>
      </c>
      <c r="BL280" s="87" t="e" cm="1">
        <f t="array" ref="BL280">IF(BA125="no inundation",0,_xlfn.XLOOKUP(BA125,Depths,_xlfn.XLOOKUP($G125,Structures,StructureDamages),,-1)+(BA125-MAX(IF(Depths&lt;BA125,Depths)))*(_xlfn.XLOOKUP(BA125,Depths,_xlfn.XLOOKUP($G125,Structures,StructureDamages),,1)-_xlfn.XLOOKUP(BA125,Depths,_xlfn.XLOOKUP($G125,Structures,StructureDamages),,-1))/(MIN(IF(Depths&gt;BA125,Depths))-MAX(IF(Depths&lt;BA125,Depths))))</f>
        <v>#N/A</v>
      </c>
      <c r="BM280" s="87" t="e" cm="1">
        <f t="array" ref="BM280">IF(BB125="no inundation",0,_xlfn.XLOOKUP(BB125,Depths,_xlfn.XLOOKUP($G125,Structures,StructureDamages),,-1)+(BB125-MAX(IF(Depths&lt;BB125,Depths)))*(_xlfn.XLOOKUP(BB125,Depths,_xlfn.XLOOKUP($G125,Structures,StructureDamages),,1)-_xlfn.XLOOKUP(BB125,Depths,_xlfn.XLOOKUP($G125,Structures,StructureDamages),,-1))/(MIN(IF(Depths&gt;BB125,Depths))-MAX(IF(Depths&lt;BB125,Depths))))</f>
        <v>#N/A</v>
      </c>
      <c r="BN280" s="157" t="e" cm="1">
        <f t="array" ref="BN280">IF(BC125="no inundation",0,_xlfn.XLOOKUP(BC125,Depths,_xlfn.XLOOKUP($G125,Structures,StructureDamages),,-1)+(BC125-MAX(IF(Depths&lt;BC125,Depths)))*(_xlfn.XLOOKUP(BC125,Depths,_xlfn.XLOOKUP($G125,Structures,StructureDamages),,1)-_xlfn.XLOOKUP(BC125,Depths,_xlfn.XLOOKUP($G125,Structures,StructureDamages),,-1))/(MIN(IF(Depths&gt;BC125,Depths))-MAX(IF(Depths&lt;BC125,Depths))))</f>
        <v>#N/A</v>
      </c>
      <c r="BO280" s="167"/>
      <c r="BP280" s="166" t="e" cm="1">
        <f t="array" ref="BP280">IF(AT125="no inundation",0,_xlfn.XLOOKUP(AT125,Depths,_xlfn.XLOOKUP($G125,Structures,ContentDamages),,-1)+(AT125-MAX(IF(Depths&lt;AT125,Depths)))*(_xlfn.XLOOKUP(AT125,Depths,_xlfn.XLOOKUP($G125,Structures,ContentDamages),,1)-_xlfn.XLOOKUP(AT125,Depths,_xlfn.XLOOKUP($G125,Structures,ContentDamages),,-1))/(MIN(IF(Depths&gt;AT125,Depths))-MAX(IF(Depths&lt;AT125,Depths))))</f>
        <v>#N/A</v>
      </c>
      <c r="BQ280" s="87" t="e" cm="1">
        <f t="array" ref="BQ280">IF(AU125="no inundation",0,_xlfn.XLOOKUP(AU125,Depths,_xlfn.XLOOKUP($G125,Structures,ContentDamages),,-1)+(AU125-MAX(IF(Depths&lt;AU125,Depths)))*(_xlfn.XLOOKUP(AU125,Depths,_xlfn.XLOOKUP($G125,Structures,ContentDamages),,1)-_xlfn.XLOOKUP(AU125,Depths,_xlfn.XLOOKUP($G125,Structures,ContentDamages),,-1))/(MIN(IF(Depths&gt;AU125,Depths))-MAX(IF(Depths&lt;AU125,Depths))))</f>
        <v>#N/A</v>
      </c>
      <c r="BR280" s="87" t="e" cm="1">
        <f t="array" ref="BR280">IF(AV125="no inundation",0,_xlfn.XLOOKUP(AV125,Depths,_xlfn.XLOOKUP($G125,Structures,ContentDamages),,-1)+(AV125-MAX(IF(Depths&lt;AV125,Depths)))*(_xlfn.XLOOKUP(AV125,Depths,_xlfn.XLOOKUP($G125,Structures,ContentDamages),,1)-_xlfn.XLOOKUP(AV125,Depths,_xlfn.XLOOKUP($G125,Structures,ContentDamages),,-1))/(MIN(IF(Depths&gt;AV125,Depths))-MAX(IF(Depths&lt;AV125,Depths))))</f>
        <v>#N/A</v>
      </c>
      <c r="BS280" s="87" t="e" cm="1">
        <f t="array" ref="BS280">IF(AW125="no inundation",0,_xlfn.XLOOKUP(AW125,Depths,_xlfn.XLOOKUP($G125,Structures,ContentDamages),,-1)+(AW125-MAX(IF(Depths&lt;AW125,Depths)))*(_xlfn.XLOOKUP(AW125,Depths,_xlfn.XLOOKUP($G125,Structures,ContentDamages),,1)-_xlfn.XLOOKUP(AW125,Depths,_xlfn.XLOOKUP($G125,Structures,ContentDamages),,-1))/(MIN(IF(Depths&gt;AW125,Depths))-MAX(IF(Depths&lt;AW125,Depths))))</f>
        <v>#N/A</v>
      </c>
      <c r="BT280" s="87" t="e" cm="1">
        <f t="array" ref="BT280">IF(AX125="no inundation",0,_xlfn.XLOOKUP(AX125,Depths,_xlfn.XLOOKUP($G125,Structures,ContentDamages),,-1)+(AX125-MAX(IF(Depths&lt;AX125,Depths)))*(_xlfn.XLOOKUP(AX125,Depths,_xlfn.XLOOKUP($G125,Structures,ContentDamages),,1)-_xlfn.XLOOKUP(AX125,Depths,_xlfn.XLOOKUP($G125,Structures,ContentDamages),,-1))/(MIN(IF(Depths&gt;AX125,Depths))-MAX(IF(Depths&lt;AX125,Depths))))</f>
        <v>#N/A</v>
      </c>
      <c r="BU280" s="87" t="e" cm="1">
        <f t="array" ref="BU280">IF(AY125="no inundation",0,_xlfn.XLOOKUP(AY125,Depths,_xlfn.XLOOKUP($G125,Structures,ContentDamages),,-1)+(AY125-MAX(IF(Depths&lt;AY125,Depths)))*(_xlfn.XLOOKUP(AY125,Depths,_xlfn.XLOOKUP($G125,Structures,ContentDamages),,1)-_xlfn.XLOOKUP(AY125,Depths,_xlfn.XLOOKUP($G125,Structures,ContentDamages),,-1))/(MIN(IF(Depths&gt;AY125,Depths))-MAX(IF(Depths&lt;AY125,Depths))))</f>
        <v>#N/A</v>
      </c>
      <c r="BV280" s="87" t="e" cm="1">
        <f t="array" ref="BV280">IF(AZ125="no inundation",0,_xlfn.XLOOKUP(AZ125,Depths,_xlfn.XLOOKUP($G125,Structures,ContentDamages),,-1)+(AZ125-MAX(IF(Depths&lt;AZ125,Depths)))*(_xlfn.XLOOKUP(AZ125,Depths,_xlfn.XLOOKUP($G125,Structures,ContentDamages),,1)-_xlfn.XLOOKUP(AZ125,Depths,_xlfn.XLOOKUP($G125,Structures,ContentDamages),,-1))/(MIN(IF(Depths&gt;AZ125,Depths))-MAX(IF(Depths&lt;AZ125,Depths))))</f>
        <v>#N/A</v>
      </c>
      <c r="BW280" s="87" t="e" cm="1">
        <f t="array" ref="BW280">IF(BA125="no inundation",0,_xlfn.XLOOKUP(BA125,Depths,_xlfn.XLOOKUP($G125,Structures,ContentDamages),,-1)+(BA125-MAX(IF(Depths&lt;BA125,Depths)))*(_xlfn.XLOOKUP(BA125,Depths,_xlfn.XLOOKUP($G125,Structures,ContentDamages),,1)-_xlfn.XLOOKUP(BA125,Depths,_xlfn.XLOOKUP($G125,Structures,ContentDamages),,-1))/(MIN(IF(Depths&gt;BA125,Depths))-MAX(IF(Depths&lt;BA125,Depths))))</f>
        <v>#N/A</v>
      </c>
      <c r="BX280" s="87" t="e" cm="1">
        <f t="array" ref="BX280">IF(BB125="no inundation",0,_xlfn.XLOOKUP(BB125,Depths,_xlfn.XLOOKUP($G125,Structures,ContentDamages),,-1)+(BB125-MAX(IF(Depths&lt;BB125,Depths)))*(_xlfn.XLOOKUP(BB125,Depths,_xlfn.XLOOKUP($G125,Structures,ContentDamages),,1)-_xlfn.XLOOKUP(BB125,Depths,_xlfn.XLOOKUP($G125,Structures,ContentDamages),,-1))/(MIN(IF(Depths&gt;BB125,Depths))-MAX(IF(Depths&lt;BB125,Depths))))</f>
        <v>#N/A</v>
      </c>
      <c r="BY280" s="157" t="e" cm="1">
        <f t="array" ref="BY280">IF(BC125="no inundation",0,_xlfn.XLOOKUP(BC125,Depths,_xlfn.XLOOKUP($G125,Structures,ContentDamages),,-1)+(BC125-MAX(IF(Depths&lt;BC125,Depths)))*(_xlfn.XLOOKUP(BC125,Depths,_xlfn.XLOOKUP($G125,Structures,ContentDamages),,1)-_xlfn.XLOOKUP(BC125,Depths,_xlfn.XLOOKUP($G125,Structures,ContentDamages),,-1))/(MIN(IF(Depths&gt;BC125,Depths))-MAX(IF(Depths&lt;BC125,Depths))))</f>
        <v>#N/A</v>
      </c>
    </row>
    <row r="281" spans="21:77" x14ac:dyDescent="0.35">
      <c r="U281" s="2"/>
      <c r="W281" s="144"/>
      <c r="AI281" s="2"/>
      <c r="AJ281" s="2"/>
      <c r="AK281" s="2"/>
      <c r="AL281" s="2"/>
      <c r="AM281" s="2"/>
      <c r="AN281" s="2"/>
      <c r="AO281" s="2"/>
      <c r="AP281" s="2"/>
      <c r="AQ281" s="2"/>
      <c r="AR281" s="2"/>
      <c r="AS281" s="2"/>
      <c r="BC281" s="166" t="str">
        <f t="shared" si="198"/>
        <v>None</v>
      </c>
      <c r="BD281" s="157"/>
      <c r="BE281" s="166" t="e" cm="1">
        <f t="array" ref="BE281">IF(AT126="no inundation",0,_xlfn.XLOOKUP(AT126,Depths,_xlfn.XLOOKUP($G126,Structures,StructureDamages),,-1)+(AT126-MAX(IF(Depths&lt;AT126,Depths)))*(_xlfn.XLOOKUP(AT126,Depths,_xlfn.XLOOKUP($G126,Structures,StructureDamages),,1)-_xlfn.XLOOKUP(AT126,Depths,_xlfn.XLOOKUP($G126,Structures,StructureDamages),,-1))/(MIN(IF(Depths&gt;AT126,Depths))-MAX(IF(Depths&lt;AT126,Depths))))</f>
        <v>#N/A</v>
      </c>
      <c r="BF281" s="87" t="e" cm="1">
        <f t="array" ref="BF281">IF(AU126="no inundation",0,_xlfn.XLOOKUP(AU126,Depths,_xlfn.XLOOKUP($G126,Structures,StructureDamages),,-1)+(AU126-MAX(IF(Depths&lt;AU126,Depths)))*(_xlfn.XLOOKUP(AU126,Depths,_xlfn.XLOOKUP($G126,Structures,StructureDamages),,1)-_xlfn.XLOOKUP(AU126,Depths,_xlfn.XLOOKUP($G126,Structures,StructureDamages),,-1))/(MIN(IF(Depths&gt;AU126,Depths))-MAX(IF(Depths&lt;AU126,Depths))))</f>
        <v>#N/A</v>
      </c>
      <c r="BG281" s="87" t="e" cm="1">
        <f t="array" ref="BG281">IF(AV126="no inundation",0,_xlfn.XLOOKUP(AV126,Depths,_xlfn.XLOOKUP($G126,Structures,StructureDamages),,-1)+(AV126-MAX(IF(Depths&lt;AV126,Depths)))*(_xlfn.XLOOKUP(AV126,Depths,_xlfn.XLOOKUP($G126,Structures,StructureDamages),,1)-_xlfn.XLOOKUP(AV126,Depths,_xlfn.XLOOKUP($G126,Structures,StructureDamages),,-1))/(MIN(IF(Depths&gt;AV126,Depths))-MAX(IF(Depths&lt;AV126,Depths))))</f>
        <v>#N/A</v>
      </c>
      <c r="BH281" s="87" t="e" cm="1">
        <f t="array" ref="BH281">IF(AW126="no inundation",0,_xlfn.XLOOKUP(AW126,Depths,_xlfn.XLOOKUP($G126,Structures,StructureDamages),,-1)+(AW126-MAX(IF(Depths&lt;AW126,Depths)))*(_xlfn.XLOOKUP(AW126,Depths,_xlfn.XLOOKUP($G126,Structures,StructureDamages),,1)-_xlfn.XLOOKUP(AW126,Depths,_xlfn.XLOOKUP($G126,Structures,StructureDamages),,-1))/(MIN(IF(Depths&gt;AW126,Depths))-MAX(IF(Depths&lt;AW126,Depths))))</f>
        <v>#N/A</v>
      </c>
      <c r="BI281" s="87" t="e" cm="1">
        <f t="array" ref="BI281">IF(AX126="no inundation",0,_xlfn.XLOOKUP(AX126,Depths,_xlfn.XLOOKUP($G126,Structures,StructureDamages),,-1)+(AX126-MAX(IF(Depths&lt;AX126,Depths)))*(_xlfn.XLOOKUP(AX126,Depths,_xlfn.XLOOKUP($G126,Structures,StructureDamages),,1)-_xlfn.XLOOKUP(AX126,Depths,_xlfn.XLOOKUP($G126,Structures,StructureDamages),,-1))/(MIN(IF(Depths&gt;AX126,Depths))-MAX(IF(Depths&lt;AX126,Depths))))</f>
        <v>#N/A</v>
      </c>
      <c r="BJ281" s="87" t="e" cm="1">
        <f t="array" ref="BJ281">IF(AY126="no inundation",0,_xlfn.XLOOKUP(AY126,Depths,_xlfn.XLOOKUP($G126,Structures,StructureDamages),,-1)+(AY126-MAX(IF(Depths&lt;AY126,Depths)))*(_xlfn.XLOOKUP(AY126,Depths,_xlfn.XLOOKUP($G126,Structures,StructureDamages),,1)-_xlfn.XLOOKUP(AY126,Depths,_xlfn.XLOOKUP($G126,Structures,StructureDamages),,-1))/(MIN(IF(Depths&gt;AY126,Depths))-MAX(IF(Depths&lt;AY126,Depths))))</f>
        <v>#N/A</v>
      </c>
      <c r="BK281" s="87" t="e" cm="1">
        <f t="array" ref="BK281">IF(AZ126="no inundation",0,_xlfn.XLOOKUP(AZ126,Depths,_xlfn.XLOOKUP($G126,Structures,StructureDamages),,-1)+(AZ126-MAX(IF(Depths&lt;AZ126,Depths)))*(_xlfn.XLOOKUP(AZ126,Depths,_xlfn.XLOOKUP($G126,Structures,StructureDamages),,1)-_xlfn.XLOOKUP(AZ126,Depths,_xlfn.XLOOKUP($G126,Structures,StructureDamages),,-1))/(MIN(IF(Depths&gt;AZ126,Depths))-MAX(IF(Depths&lt;AZ126,Depths))))</f>
        <v>#N/A</v>
      </c>
      <c r="BL281" s="87" t="e" cm="1">
        <f t="array" ref="BL281">IF(BA126="no inundation",0,_xlfn.XLOOKUP(BA126,Depths,_xlfn.XLOOKUP($G126,Structures,StructureDamages),,-1)+(BA126-MAX(IF(Depths&lt;BA126,Depths)))*(_xlfn.XLOOKUP(BA126,Depths,_xlfn.XLOOKUP($G126,Structures,StructureDamages),,1)-_xlfn.XLOOKUP(BA126,Depths,_xlfn.XLOOKUP($G126,Structures,StructureDamages),,-1))/(MIN(IF(Depths&gt;BA126,Depths))-MAX(IF(Depths&lt;BA126,Depths))))</f>
        <v>#N/A</v>
      </c>
      <c r="BM281" s="87" t="e" cm="1">
        <f t="array" ref="BM281">IF(BB126="no inundation",0,_xlfn.XLOOKUP(BB126,Depths,_xlfn.XLOOKUP($G126,Structures,StructureDamages),,-1)+(BB126-MAX(IF(Depths&lt;BB126,Depths)))*(_xlfn.XLOOKUP(BB126,Depths,_xlfn.XLOOKUP($G126,Structures,StructureDamages),,1)-_xlfn.XLOOKUP(BB126,Depths,_xlfn.XLOOKUP($G126,Structures,StructureDamages),,-1))/(MIN(IF(Depths&gt;BB126,Depths))-MAX(IF(Depths&lt;BB126,Depths))))</f>
        <v>#N/A</v>
      </c>
      <c r="BN281" s="157" t="e" cm="1">
        <f t="array" ref="BN281">IF(BC126="no inundation",0,_xlfn.XLOOKUP(BC126,Depths,_xlfn.XLOOKUP($G126,Structures,StructureDamages),,-1)+(BC126-MAX(IF(Depths&lt;BC126,Depths)))*(_xlfn.XLOOKUP(BC126,Depths,_xlfn.XLOOKUP($G126,Structures,StructureDamages),,1)-_xlfn.XLOOKUP(BC126,Depths,_xlfn.XLOOKUP($G126,Structures,StructureDamages),,-1))/(MIN(IF(Depths&gt;BC126,Depths))-MAX(IF(Depths&lt;BC126,Depths))))</f>
        <v>#N/A</v>
      </c>
      <c r="BO281" s="167"/>
      <c r="BP281" s="166" t="e" cm="1">
        <f t="array" ref="BP281">IF(AT126="no inundation",0,_xlfn.XLOOKUP(AT126,Depths,_xlfn.XLOOKUP($G126,Structures,ContentDamages),,-1)+(AT126-MAX(IF(Depths&lt;AT126,Depths)))*(_xlfn.XLOOKUP(AT126,Depths,_xlfn.XLOOKUP($G126,Structures,ContentDamages),,1)-_xlfn.XLOOKUP(AT126,Depths,_xlfn.XLOOKUP($G126,Structures,ContentDamages),,-1))/(MIN(IF(Depths&gt;AT126,Depths))-MAX(IF(Depths&lt;AT126,Depths))))</f>
        <v>#N/A</v>
      </c>
      <c r="BQ281" s="87" t="e" cm="1">
        <f t="array" ref="BQ281">IF(AU126="no inundation",0,_xlfn.XLOOKUP(AU126,Depths,_xlfn.XLOOKUP($G126,Structures,ContentDamages),,-1)+(AU126-MAX(IF(Depths&lt;AU126,Depths)))*(_xlfn.XLOOKUP(AU126,Depths,_xlfn.XLOOKUP($G126,Structures,ContentDamages),,1)-_xlfn.XLOOKUP(AU126,Depths,_xlfn.XLOOKUP($G126,Structures,ContentDamages),,-1))/(MIN(IF(Depths&gt;AU126,Depths))-MAX(IF(Depths&lt;AU126,Depths))))</f>
        <v>#N/A</v>
      </c>
      <c r="BR281" s="87" t="e" cm="1">
        <f t="array" ref="BR281">IF(AV126="no inundation",0,_xlfn.XLOOKUP(AV126,Depths,_xlfn.XLOOKUP($G126,Structures,ContentDamages),,-1)+(AV126-MAX(IF(Depths&lt;AV126,Depths)))*(_xlfn.XLOOKUP(AV126,Depths,_xlfn.XLOOKUP($G126,Structures,ContentDamages),,1)-_xlfn.XLOOKUP(AV126,Depths,_xlfn.XLOOKUP($G126,Structures,ContentDamages),,-1))/(MIN(IF(Depths&gt;AV126,Depths))-MAX(IF(Depths&lt;AV126,Depths))))</f>
        <v>#N/A</v>
      </c>
      <c r="BS281" s="87" t="e" cm="1">
        <f t="array" ref="BS281">IF(AW126="no inundation",0,_xlfn.XLOOKUP(AW126,Depths,_xlfn.XLOOKUP($G126,Structures,ContentDamages),,-1)+(AW126-MAX(IF(Depths&lt;AW126,Depths)))*(_xlfn.XLOOKUP(AW126,Depths,_xlfn.XLOOKUP($G126,Structures,ContentDamages),,1)-_xlfn.XLOOKUP(AW126,Depths,_xlfn.XLOOKUP($G126,Structures,ContentDamages),,-1))/(MIN(IF(Depths&gt;AW126,Depths))-MAX(IF(Depths&lt;AW126,Depths))))</f>
        <v>#N/A</v>
      </c>
      <c r="BT281" s="87" t="e" cm="1">
        <f t="array" ref="BT281">IF(AX126="no inundation",0,_xlfn.XLOOKUP(AX126,Depths,_xlfn.XLOOKUP($G126,Structures,ContentDamages),,-1)+(AX126-MAX(IF(Depths&lt;AX126,Depths)))*(_xlfn.XLOOKUP(AX126,Depths,_xlfn.XLOOKUP($G126,Structures,ContentDamages),,1)-_xlfn.XLOOKUP(AX126,Depths,_xlfn.XLOOKUP($G126,Structures,ContentDamages),,-1))/(MIN(IF(Depths&gt;AX126,Depths))-MAX(IF(Depths&lt;AX126,Depths))))</f>
        <v>#N/A</v>
      </c>
      <c r="BU281" s="87" t="e" cm="1">
        <f t="array" ref="BU281">IF(AY126="no inundation",0,_xlfn.XLOOKUP(AY126,Depths,_xlfn.XLOOKUP($G126,Structures,ContentDamages),,-1)+(AY126-MAX(IF(Depths&lt;AY126,Depths)))*(_xlfn.XLOOKUP(AY126,Depths,_xlfn.XLOOKUP($G126,Structures,ContentDamages),,1)-_xlfn.XLOOKUP(AY126,Depths,_xlfn.XLOOKUP($G126,Structures,ContentDamages),,-1))/(MIN(IF(Depths&gt;AY126,Depths))-MAX(IF(Depths&lt;AY126,Depths))))</f>
        <v>#N/A</v>
      </c>
      <c r="BV281" s="87" t="e" cm="1">
        <f t="array" ref="BV281">IF(AZ126="no inundation",0,_xlfn.XLOOKUP(AZ126,Depths,_xlfn.XLOOKUP($G126,Structures,ContentDamages),,-1)+(AZ126-MAX(IF(Depths&lt;AZ126,Depths)))*(_xlfn.XLOOKUP(AZ126,Depths,_xlfn.XLOOKUP($G126,Structures,ContentDamages),,1)-_xlfn.XLOOKUP(AZ126,Depths,_xlfn.XLOOKUP($G126,Structures,ContentDamages),,-1))/(MIN(IF(Depths&gt;AZ126,Depths))-MAX(IF(Depths&lt;AZ126,Depths))))</f>
        <v>#N/A</v>
      </c>
      <c r="BW281" s="87" t="e" cm="1">
        <f t="array" ref="BW281">IF(BA126="no inundation",0,_xlfn.XLOOKUP(BA126,Depths,_xlfn.XLOOKUP($G126,Structures,ContentDamages),,-1)+(BA126-MAX(IF(Depths&lt;BA126,Depths)))*(_xlfn.XLOOKUP(BA126,Depths,_xlfn.XLOOKUP($G126,Structures,ContentDamages),,1)-_xlfn.XLOOKUP(BA126,Depths,_xlfn.XLOOKUP($G126,Structures,ContentDamages),,-1))/(MIN(IF(Depths&gt;BA126,Depths))-MAX(IF(Depths&lt;BA126,Depths))))</f>
        <v>#N/A</v>
      </c>
      <c r="BX281" s="87" t="e" cm="1">
        <f t="array" ref="BX281">IF(BB126="no inundation",0,_xlfn.XLOOKUP(BB126,Depths,_xlfn.XLOOKUP($G126,Structures,ContentDamages),,-1)+(BB126-MAX(IF(Depths&lt;BB126,Depths)))*(_xlfn.XLOOKUP(BB126,Depths,_xlfn.XLOOKUP($G126,Structures,ContentDamages),,1)-_xlfn.XLOOKUP(BB126,Depths,_xlfn.XLOOKUP($G126,Structures,ContentDamages),,-1))/(MIN(IF(Depths&gt;BB126,Depths))-MAX(IF(Depths&lt;BB126,Depths))))</f>
        <v>#N/A</v>
      </c>
      <c r="BY281" s="157" t="e" cm="1">
        <f t="array" ref="BY281">IF(BC126="no inundation",0,_xlfn.XLOOKUP(BC126,Depths,_xlfn.XLOOKUP($G126,Structures,ContentDamages),,-1)+(BC126-MAX(IF(Depths&lt;BC126,Depths)))*(_xlfn.XLOOKUP(BC126,Depths,_xlfn.XLOOKUP($G126,Structures,ContentDamages),,1)-_xlfn.XLOOKUP(BC126,Depths,_xlfn.XLOOKUP($G126,Structures,ContentDamages),,-1))/(MIN(IF(Depths&gt;BC126,Depths))-MAX(IF(Depths&lt;BC126,Depths))))</f>
        <v>#N/A</v>
      </c>
    </row>
    <row r="282" spans="21:77" x14ac:dyDescent="0.35">
      <c r="U282" s="2"/>
      <c r="W282" s="144"/>
      <c r="AI282" s="2"/>
      <c r="AJ282" s="2"/>
      <c r="AK282" s="2"/>
      <c r="AL282" s="2"/>
      <c r="AM282" s="2"/>
      <c r="AN282" s="2"/>
      <c r="AO282" s="2"/>
      <c r="AP282" s="2"/>
      <c r="AQ282" s="2"/>
      <c r="AR282" s="2"/>
      <c r="AS282" s="2"/>
      <c r="BC282" s="166" t="str">
        <f t="shared" si="198"/>
        <v>None</v>
      </c>
      <c r="BD282" s="157"/>
      <c r="BE282" s="166" t="e" cm="1">
        <f t="array" ref="BE282">IF(AT127="no inundation",0,_xlfn.XLOOKUP(AT127,Depths,_xlfn.XLOOKUP($G127,Structures,StructureDamages),,-1)+(AT127-MAX(IF(Depths&lt;AT127,Depths)))*(_xlfn.XLOOKUP(AT127,Depths,_xlfn.XLOOKUP($G127,Structures,StructureDamages),,1)-_xlfn.XLOOKUP(AT127,Depths,_xlfn.XLOOKUP($G127,Structures,StructureDamages),,-1))/(MIN(IF(Depths&gt;AT127,Depths))-MAX(IF(Depths&lt;AT127,Depths))))</f>
        <v>#N/A</v>
      </c>
      <c r="BF282" s="87" t="e" cm="1">
        <f t="array" ref="BF282">IF(AU127="no inundation",0,_xlfn.XLOOKUP(AU127,Depths,_xlfn.XLOOKUP($G127,Structures,StructureDamages),,-1)+(AU127-MAX(IF(Depths&lt;AU127,Depths)))*(_xlfn.XLOOKUP(AU127,Depths,_xlfn.XLOOKUP($G127,Structures,StructureDamages),,1)-_xlfn.XLOOKUP(AU127,Depths,_xlfn.XLOOKUP($G127,Structures,StructureDamages),,-1))/(MIN(IF(Depths&gt;AU127,Depths))-MAX(IF(Depths&lt;AU127,Depths))))</f>
        <v>#N/A</v>
      </c>
      <c r="BG282" s="87" t="e" cm="1">
        <f t="array" ref="BG282">IF(AV127="no inundation",0,_xlfn.XLOOKUP(AV127,Depths,_xlfn.XLOOKUP($G127,Structures,StructureDamages),,-1)+(AV127-MAX(IF(Depths&lt;AV127,Depths)))*(_xlfn.XLOOKUP(AV127,Depths,_xlfn.XLOOKUP($G127,Structures,StructureDamages),,1)-_xlfn.XLOOKUP(AV127,Depths,_xlfn.XLOOKUP($G127,Structures,StructureDamages),,-1))/(MIN(IF(Depths&gt;AV127,Depths))-MAX(IF(Depths&lt;AV127,Depths))))</f>
        <v>#N/A</v>
      </c>
      <c r="BH282" s="87" t="e" cm="1">
        <f t="array" ref="BH282">IF(AW127="no inundation",0,_xlfn.XLOOKUP(AW127,Depths,_xlfn.XLOOKUP($G127,Structures,StructureDamages),,-1)+(AW127-MAX(IF(Depths&lt;AW127,Depths)))*(_xlfn.XLOOKUP(AW127,Depths,_xlfn.XLOOKUP($G127,Structures,StructureDamages),,1)-_xlfn.XLOOKUP(AW127,Depths,_xlfn.XLOOKUP($G127,Structures,StructureDamages),,-1))/(MIN(IF(Depths&gt;AW127,Depths))-MAX(IF(Depths&lt;AW127,Depths))))</f>
        <v>#N/A</v>
      </c>
      <c r="BI282" s="87" t="e" cm="1">
        <f t="array" ref="BI282">IF(AX127="no inundation",0,_xlfn.XLOOKUP(AX127,Depths,_xlfn.XLOOKUP($G127,Structures,StructureDamages),,-1)+(AX127-MAX(IF(Depths&lt;AX127,Depths)))*(_xlfn.XLOOKUP(AX127,Depths,_xlfn.XLOOKUP($G127,Structures,StructureDamages),,1)-_xlfn.XLOOKUP(AX127,Depths,_xlfn.XLOOKUP($G127,Structures,StructureDamages),,-1))/(MIN(IF(Depths&gt;AX127,Depths))-MAX(IF(Depths&lt;AX127,Depths))))</f>
        <v>#N/A</v>
      </c>
      <c r="BJ282" s="87" t="e" cm="1">
        <f t="array" ref="BJ282">IF(AY127="no inundation",0,_xlfn.XLOOKUP(AY127,Depths,_xlfn.XLOOKUP($G127,Structures,StructureDamages),,-1)+(AY127-MAX(IF(Depths&lt;AY127,Depths)))*(_xlfn.XLOOKUP(AY127,Depths,_xlfn.XLOOKUP($G127,Structures,StructureDamages),,1)-_xlfn.XLOOKUP(AY127,Depths,_xlfn.XLOOKUP($G127,Structures,StructureDamages),,-1))/(MIN(IF(Depths&gt;AY127,Depths))-MAX(IF(Depths&lt;AY127,Depths))))</f>
        <v>#N/A</v>
      </c>
      <c r="BK282" s="87" t="e" cm="1">
        <f t="array" ref="BK282">IF(AZ127="no inundation",0,_xlfn.XLOOKUP(AZ127,Depths,_xlfn.XLOOKUP($G127,Structures,StructureDamages),,-1)+(AZ127-MAX(IF(Depths&lt;AZ127,Depths)))*(_xlfn.XLOOKUP(AZ127,Depths,_xlfn.XLOOKUP($G127,Structures,StructureDamages),,1)-_xlfn.XLOOKUP(AZ127,Depths,_xlfn.XLOOKUP($G127,Structures,StructureDamages),,-1))/(MIN(IF(Depths&gt;AZ127,Depths))-MAX(IF(Depths&lt;AZ127,Depths))))</f>
        <v>#N/A</v>
      </c>
      <c r="BL282" s="87" t="e" cm="1">
        <f t="array" ref="BL282">IF(BA127="no inundation",0,_xlfn.XLOOKUP(BA127,Depths,_xlfn.XLOOKUP($G127,Structures,StructureDamages),,-1)+(BA127-MAX(IF(Depths&lt;BA127,Depths)))*(_xlfn.XLOOKUP(BA127,Depths,_xlfn.XLOOKUP($G127,Structures,StructureDamages),,1)-_xlfn.XLOOKUP(BA127,Depths,_xlfn.XLOOKUP($G127,Structures,StructureDamages),,-1))/(MIN(IF(Depths&gt;BA127,Depths))-MAX(IF(Depths&lt;BA127,Depths))))</f>
        <v>#N/A</v>
      </c>
      <c r="BM282" s="87" t="e" cm="1">
        <f t="array" ref="BM282">IF(BB127="no inundation",0,_xlfn.XLOOKUP(BB127,Depths,_xlfn.XLOOKUP($G127,Structures,StructureDamages),,-1)+(BB127-MAX(IF(Depths&lt;BB127,Depths)))*(_xlfn.XLOOKUP(BB127,Depths,_xlfn.XLOOKUP($G127,Structures,StructureDamages),,1)-_xlfn.XLOOKUP(BB127,Depths,_xlfn.XLOOKUP($G127,Structures,StructureDamages),,-1))/(MIN(IF(Depths&gt;BB127,Depths))-MAX(IF(Depths&lt;BB127,Depths))))</f>
        <v>#N/A</v>
      </c>
      <c r="BN282" s="157" t="e" cm="1">
        <f t="array" ref="BN282">IF(BC127="no inundation",0,_xlfn.XLOOKUP(BC127,Depths,_xlfn.XLOOKUP($G127,Structures,StructureDamages),,-1)+(BC127-MAX(IF(Depths&lt;BC127,Depths)))*(_xlfn.XLOOKUP(BC127,Depths,_xlfn.XLOOKUP($G127,Structures,StructureDamages),,1)-_xlfn.XLOOKUP(BC127,Depths,_xlfn.XLOOKUP($G127,Structures,StructureDamages),,-1))/(MIN(IF(Depths&gt;BC127,Depths))-MAX(IF(Depths&lt;BC127,Depths))))</f>
        <v>#N/A</v>
      </c>
      <c r="BO282" s="167"/>
      <c r="BP282" s="166" t="e" cm="1">
        <f t="array" ref="BP282">IF(AT127="no inundation",0,_xlfn.XLOOKUP(AT127,Depths,_xlfn.XLOOKUP($G127,Structures,ContentDamages),,-1)+(AT127-MAX(IF(Depths&lt;AT127,Depths)))*(_xlfn.XLOOKUP(AT127,Depths,_xlfn.XLOOKUP($G127,Structures,ContentDamages),,1)-_xlfn.XLOOKUP(AT127,Depths,_xlfn.XLOOKUP($G127,Structures,ContentDamages),,-1))/(MIN(IF(Depths&gt;AT127,Depths))-MAX(IF(Depths&lt;AT127,Depths))))</f>
        <v>#N/A</v>
      </c>
      <c r="BQ282" s="87" t="e" cm="1">
        <f t="array" ref="BQ282">IF(AU127="no inundation",0,_xlfn.XLOOKUP(AU127,Depths,_xlfn.XLOOKUP($G127,Structures,ContentDamages),,-1)+(AU127-MAX(IF(Depths&lt;AU127,Depths)))*(_xlfn.XLOOKUP(AU127,Depths,_xlfn.XLOOKUP($G127,Structures,ContentDamages),,1)-_xlfn.XLOOKUP(AU127,Depths,_xlfn.XLOOKUP($G127,Structures,ContentDamages),,-1))/(MIN(IF(Depths&gt;AU127,Depths))-MAX(IF(Depths&lt;AU127,Depths))))</f>
        <v>#N/A</v>
      </c>
      <c r="BR282" s="87" t="e" cm="1">
        <f t="array" ref="BR282">IF(AV127="no inundation",0,_xlfn.XLOOKUP(AV127,Depths,_xlfn.XLOOKUP($G127,Structures,ContentDamages),,-1)+(AV127-MAX(IF(Depths&lt;AV127,Depths)))*(_xlfn.XLOOKUP(AV127,Depths,_xlfn.XLOOKUP($G127,Structures,ContentDamages),,1)-_xlfn.XLOOKUP(AV127,Depths,_xlfn.XLOOKUP($G127,Structures,ContentDamages),,-1))/(MIN(IF(Depths&gt;AV127,Depths))-MAX(IF(Depths&lt;AV127,Depths))))</f>
        <v>#N/A</v>
      </c>
      <c r="BS282" s="87" t="e" cm="1">
        <f t="array" ref="BS282">IF(AW127="no inundation",0,_xlfn.XLOOKUP(AW127,Depths,_xlfn.XLOOKUP($G127,Structures,ContentDamages),,-1)+(AW127-MAX(IF(Depths&lt;AW127,Depths)))*(_xlfn.XLOOKUP(AW127,Depths,_xlfn.XLOOKUP($G127,Structures,ContentDamages),,1)-_xlfn.XLOOKUP(AW127,Depths,_xlfn.XLOOKUP($G127,Structures,ContentDamages),,-1))/(MIN(IF(Depths&gt;AW127,Depths))-MAX(IF(Depths&lt;AW127,Depths))))</f>
        <v>#N/A</v>
      </c>
      <c r="BT282" s="87" t="e" cm="1">
        <f t="array" ref="BT282">IF(AX127="no inundation",0,_xlfn.XLOOKUP(AX127,Depths,_xlfn.XLOOKUP($G127,Structures,ContentDamages),,-1)+(AX127-MAX(IF(Depths&lt;AX127,Depths)))*(_xlfn.XLOOKUP(AX127,Depths,_xlfn.XLOOKUP($G127,Structures,ContentDamages),,1)-_xlfn.XLOOKUP(AX127,Depths,_xlfn.XLOOKUP($G127,Structures,ContentDamages),,-1))/(MIN(IF(Depths&gt;AX127,Depths))-MAX(IF(Depths&lt;AX127,Depths))))</f>
        <v>#N/A</v>
      </c>
      <c r="BU282" s="87" t="e" cm="1">
        <f t="array" ref="BU282">IF(AY127="no inundation",0,_xlfn.XLOOKUP(AY127,Depths,_xlfn.XLOOKUP($G127,Structures,ContentDamages),,-1)+(AY127-MAX(IF(Depths&lt;AY127,Depths)))*(_xlfn.XLOOKUP(AY127,Depths,_xlfn.XLOOKUP($G127,Structures,ContentDamages),,1)-_xlfn.XLOOKUP(AY127,Depths,_xlfn.XLOOKUP($G127,Structures,ContentDamages),,-1))/(MIN(IF(Depths&gt;AY127,Depths))-MAX(IF(Depths&lt;AY127,Depths))))</f>
        <v>#N/A</v>
      </c>
      <c r="BV282" s="87" t="e" cm="1">
        <f t="array" ref="BV282">IF(AZ127="no inundation",0,_xlfn.XLOOKUP(AZ127,Depths,_xlfn.XLOOKUP($G127,Structures,ContentDamages),,-1)+(AZ127-MAX(IF(Depths&lt;AZ127,Depths)))*(_xlfn.XLOOKUP(AZ127,Depths,_xlfn.XLOOKUP($G127,Structures,ContentDamages),,1)-_xlfn.XLOOKUP(AZ127,Depths,_xlfn.XLOOKUP($G127,Structures,ContentDamages),,-1))/(MIN(IF(Depths&gt;AZ127,Depths))-MAX(IF(Depths&lt;AZ127,Depths))))</f>
        <v>#N/A</v>
      </c>
      <c r="BW282" s="87" t="e" cm="1">
        <f t="array" ref="BW282">IF(BA127="no inundation",0,_xlfn.XLOOKUP(BA127,Depths,_xlfn.XLOOKUP($G127,Structures,ContentDamages),,-1)+(BA127-MAX(IF(Depths&lt;BA127,Depths)))*(_xlfn.XLOOKUP(BA127,Depths,_xlfn.XLOOKUP($G127,Structures,ContentDamages),,1)-_xlfn.XLOOKUP(BA127,Depths,_xlfn.XLOOKUP($G127,Structures,ContentDamages),,-1))/(MIN(IF(Depths&gt;BA127,Depths))-MAX(IF(Depths&lt;BA127,Depths))))</f>
        <v>#N/A</v>
      </c>
      <c r="BX282" s="87" t="e" cm="1">
        <f t="array" ref="BX282">IF(BB127="no inundation",0,_xlfn.XLOOKUP(BB127,Depths,_xlfn.XLOOKUP($G127,Structures,ContentDamages),,-1)+(BB127-MAX(IF(Depths&lt;BB127,Depths)))*(_xlfn.XLOOKUP(BB127,Depths,_xlfn.XLOOKUP($G127,Structures,ContentDamages),,1)-_xlfn.XLOOKUP(BB127,Depths,_xlfn.XLOOKUP($G127,Structures,ContentDamages),,-1))/(MIN(IF(Depths&gt;BB127,Depths))-MAX(IF(Depths&lt;BB127,Depths))))</f>
        <v>#N/A</v>
      </c>
      <c r="BY282" s="157" t="e" cm="1">
        <f t="array" ref="BY282">IF(BC127="no inundation",0,_xlfn.XLOOKUP(BC127,Depths,_xlfn.XLOOKUP($G127,Structures,ContentDamages),,-1)+(BC127-MAX(IF(Depths&lt;BC127,Depths)))*(_xlfn.XLOOKUP(BC127,Depths,_xlfn.XLOOKUP($G127,Structures,ContentDamages),,1)-_xlfn.XLOOKUP(BC127,Depths,_xlfn.XLOOKUP($G127,Structures,ContentDamages),,-1))/(MIN(IF(Depths&gt;BC127,Depths))-MAX(IF(Depths&lt;BC127,Depths))))</f>
        <v>#N/A</v>
      </c>
    </row>
    <row r="283" spans="21:77" x14ac:dyDescent="0.35">
      <c r="U283" s="2"/>
      <c r="W283" s="144"/>
      <c r="AI283" s="2"/>
      <c r="AJ283" s="2"/>
      <c r="AK283" s="2"/>
      <c r="AL283" s="2"/>
      <c r="AM283" s="2"/>
      <c r="AN283" s="2"/>
      <c r="AO283" s="2"/>
      <c r="AP283" s="2"/>
      <c r="AQ283" s="2"/>
      <c r="AR283" s="2"/>
      <c r="AS283" s="2"/>
      <c r="BC283" s="166" t="str">
        <f t="shared" si="198"/>
        <v>None</v>
      </c>
      <c r="BD283" s="157"/>
      <c r="BE283" s="166" t="e" cm="1">
        <f t="array" ref="BE283">IF(AT128="no inundation",0,_xlfn.XLOOKUP(AT128,Depths,_xlfn.XLOOKUP($G128,Structures,StructureDamages),,-1)+(AT128-MAX(IF(Depths&lt;AT128,Depths)))*(_xlfn.XLOOKUP(AT128,Depths,_xlfn.XLOOKUP($G128,Structures,StructureDamages),,1)-_xlfn.XLOOKUP(AT128,Depths,_xlfn.XLOOKUP($G128,Structures,StructureDamages),,-1))/(MIN(IF(Depths&gt;AT128,Depths))-MAX(IF(Depths&lt;AT128,Depths))))</f>
        <v>#N/A</v>
      </c>
      <c r="BF283" s="87" t="e" cm="1">
        <f t="array" ref="BF283">IF(AU128="no inundation",0,_xlfn.XLOOKUP(AU128,Depths,_xlfn.XLOOKUP($G128,Structures,StructureDamages),,-1)+(AU128-MAX(IF(Depths&lt;AU128,Depths)))*(_xlfn.XLOOKUP(AU128,Depths,_xlfn.XLOOKUP($G128,Structures,StructureDamages),,1)-_xlfn.XLOOKUP(AU128,Depths,_xlfn.XLOOKUP($G128,Structures,StructureDamages),,-1))/(MIN(IF(Depths&gt;AU128,Depths))-MAX(IF(Depths&lt;AU128,Depths))))</f>
        <v>#N/A</v>
      </c>
      <c r="BG283" s="87" t="e" cm="1">
        <f t="array" ref="BG283">IF(AV128="no inundation",0,_xlfn.XLOOKUP(AV128,Depths,_xlfn.XLOOKUP($G128,Structures,StructureDamages),,-1)+(AV128-MAX(IF(Depths&lt;AV128,Depths)))*(_xlfn.XLOOKUP(AV128,Depths,_xlfn.XLOOKUP($G128,Structures,StructureDamages),,1)-_xlfn.XLOOKUP(AV128,Depths,_xlfn.XLOOKUP($G128,Structures,StructureDamages),,-1))/(MIN(IF(Depths&gt;AV128,Depths))-MAX(IF(Depths&lt;AV128,Depths))))</f>
        <v>#N/A</v>
      </c>
      <c r="BH283" s="87" t="e" cm="1">
        <f t="array" ref="BH283">IF(AW128="no inundation",0,_xlfn.XLOOKUP(AW128,Depths,_xlfn.XLOOKUP($G128,Structures,StructureDamages),,-1)+(AW128-MAX(IF(Depths&lt;AW128,Depths)))*(_xlfn.XLOOKUP(AW128,Depths,_xlfn.XLOOKUP($G128,Structures,StructureDamages),,1)-_xlfn.XLOOKUP(AW128,Depths,_xlfn.XLOOKUP($G128,Structures,StructureDamages),,-1))/(MIN(IF(Depths&gt;AW128,Depths))-MAX(IF(Depths&lt;AW128,Depths))))</f>
        <v>#N/A</v>
      </c>
      <c r="BI283" s="87" t="e" cm="1">
        <f t="array" ref="BI283">IF(AX128="no inundation",0,_xlfn.XLOOKUP(AX128,Depths,_xlfn.XLOOKUP($G128,Structures,StructureDamages),,-1)+(AX128-MAX(IF(Depths&lt;AX128,Depths)))*(_xlfn.XLOOKUP(AX128,Depths,_xlfn.XLOOKUP($G128,Structures,StructureDamages),,1)-_xlfn.XLOOKUP(AX128,Depths,_xlfn.XLOOKUP($G128,Structures,StructureDamages),,-1))/(MIN(IF(Depths&gt;AX128,Depths))-MAX(IF(Depths&lt;AX128,Depths))))</f>
        <v>#N/A</v>
      </c>
      <c r="BJ283" s="87" t="e" cm="1">
        <f t="array" ref="BJ283">IF(AY128="no inundation",0,_xlfn.XLOOKUP(AY128,Depths,_xlfn.XLOOKUP($G128,Structures,StructureDamages),,-1)+(AY128-MAX(IF(Depths&lt;AY128,Depths)))*(_xlfn.XLOOKUP(AY128,Depths,_xlfn.XLOOKUP($G128,Structures,StructureDamages),,1)-_xlfn.XLOOKUP(AY128,Depths,_xlfn.XLOOKUP($G128,Structures,StructureDamages),,-1))/(MIN(IF(Depths&gt;AY128,Depths))-MAX(IF(Depths&lt;AY128,Depths))))</f>
        <v>#N/A</v>
      </c>
      <c r="BK283" s="87" t="e" cm="1">
        <f t="array" ref="BK283">IF(AZ128="no inundation",0,_xlfn.XLOOKUP(AZ128,Depths,_xlfn.XLOOKUP($G128,Structures,StructureDamages),,-1)+(AZ128-MAX(IF(Depths&lt;AZ128,Depths)))*(_xlfn.XLOOKUP(AZ128,Depths,_xlfn.XLOOKUP($G128,Structures,StructureDamages),,1)-_xlfn.XLOOKUP(AZ128,Depths,_xlfn.XLOOKUP($G128,Structures,StructureDamages),,-1))/(MIN(IF(Depths&gt;AZ128,Depths))-MAX(IF(Depths&lt;AZ128,Depths))))</f>
        <v>#N/A</v>
      </c>
      <c r="BL283" s="87" t="e" cm="1">
        <f t="array" ref="BL283">IF(BA128="no inundation",0,_xlfn.XLOOKUP(BA128,Depths,_xlfn.XLOOKUP($G128,Structures,StructureDamages),,-1)+(BA128-MAX(IF(Depths&lt;BA128,Depths)))*(_xlfn.XLOOKUP(BA128,Depths,_xlfn.XLOOKUP($G128,Structures,StructureDamages),,1)-_xlfn.XLOOKUP(BA128,Depths,_xlfn.XLOOKUP($G128,Structures,StructureDamages),,-1))/(MIN(IF(Depths&gt;BA128,Depths))-MAX(IF(Depths&lt;BA128,Depths))))</f>
        <v>#N/A</v>
      </c>
      <c r="BM283" s="87" t="e" cm="1">
        <f t="array" ref="BM283">IF(BB128="no inundation",0,_xlfn.XLOOKUP(BB128,Depths,_xlfn.XLOOKUP($G128,Structures,StructureDamages),,-1)+(BB128-MAX(IF(Depths&lt;BB128,Depths)))*(_xlfn.XLOOKUP(BB128,Depths,_xlfn.XLOOKUP($G128,Structures,StructureDamages),,1)-_xlfn.XLOOKUP(BB128,Depths,_xlfn.XLOOKUP($G128,Structures,StructureDamages),,-1))/(MIN(IF(Depths&gt;BB128,Depths))-MAX(IF(Depths&lt;BB128,Depths))))</f>
        <v>#N/A</v>
      </c>
      <c r="BN283" s="157" t="e" cm="1">
        <f t="array" ref="BN283">IF(BC128="no inundation",0,_xlfn.XLOOKUP(BC128,Depths,_xlfn.XLOOKUP($G128,Structures,StructureDamages),,-1)+(BC128-MAX(IF(Depths&lt;BC128,Depths)))*(_xlfn.XLOOKUP(BC128,Depths,_xlfn.XLOOKUP($G128,Structures,StructureDamages),,1)-_xlfn.XLOOKUP(BC128,Depths,_xlfn.XLOOKUP($G128,Structures,StructureDamages),,-1))/(MIN(IF(Depths&gt;BC128,Depths))-MAX(IF(Depths&lt;BC128,Depths))))</f>
        <v>#N/A</v>
      </c>
      <c r="BO283" s="167"/>
      <c r="BP283" s="166" t="e" cm="1">
        <f t="array" ref="BP283">IF(AT128="no inundation",0,_xlfn.XLOOKUP(AT128,Depths,_xlfn.XLOOKUP($G128,Structures,ContentDamages),,-1)+(AT128-MAX(IF(Depths&lt;AT128,Depths)))*(_xlfn.XLOOKUP(AT128,Depths,_xlfn.XLOOKUP($G128,Structures,ContentDamages),,1)-_xlfn.XLOOKUP(AT128,Depths,_xlfn.XLOOKUP($G128,Structures,ContentDamages),,-1))/(MIN(IF(Depths&gt;AT128,Depths))-MAX(IF(Depths&lt;AT128,Depths))))</f>
        <v>#N/A</v>
      </c>
      <c r="BQ283" s="87" t="e" cm="1">
        <f t="array" ref="BQ283">IF(AU128="no inundation",0,_xlfn.XLOOKUP(AU128,Depths,_xlfn.XLOOKUP($G128,Structures,ContentDamages),,-1)+(AU128-MAX(IF(Depths&lt;AU128,Depths)))*(_xlfn.XLOOKUP(AU128,Depths,_xlfn.XLOOKUP($G128,Structures,ContentDamages),,1)-_xlfn.XLOOKUP(AU128,Depths,_xlfn.XLOOKUP($G128,Structures,ContentDamages),,-1))/(MIN(IF(Depths&gt;AU128,Depths))-MAX(IF(Depths&lt;AU128,Depths))))</f>
        <v>#N/A</v>
      </c>
      <c r="BR283" s="87" t="e" cm="1">
        <f t="array" ref="BR283">IF(AV128="no inundation",0,_xlfn.XLOOKUP(AV128,Depths,_xlfn.XLOOKUP($G128,Structures,ContentDamages),,-1)+(AV128-MAX(IF(Depths&lt;AV128,Depths)))*(_xlfn.XLOOKUP(AV128,Depths,_xlfn.XLOOKUP($G128,Structures,ContentDamages),,1)-_xlfn.XLOOKUP(AV128,Depths,_xlfn.XLOOKUP($G128,Structures,ContentDamages),,-1))/(MIN(IF(Depths&gt;AV128,Depths))-MAX(IF(Depths&lt;AV128,Depths))))</f>
        <v>#N/A</v>
      </c>
      <c r="BS283" s="87" t="e" cm="1">
        <f t="array" ref="BS283">IF(AW128="no inundation",0,_xlfn.XLOOKUP(AW128,Depths,_xlfn.XLOOKUP($G128,Structures,ContentDamages),,-1)+(AW128-MAX(IF(Depths&lt;AW128,Depths)))*(_xlfn.XLOOKUP(AW128,Depths,_xlfn.XLOOKUP($G128,Structures,ContentDamages),,1)-_xlfn.XLOOKUP(AW128,Depths,_xlfn.XLOOKUP($G128,Structures,ContentDamages),,-1))/(MIN(IF(Depths&gt;AW128,Depths))-MAX(IF(Depths&lt;AW128,Depths))))</f>
        <v>#N/A</v>
      </c>
      <c r="BT283" s="87" t="e" cm="1">
        <f t="array" ref="BT283">IF(AX128="no inundation",0,_xlfn.XLOOKUP(AX128,Depths,_xlfn.XLOOKUP($G128,Structures,ContentDamages),,-1)+(AX128-MAX(IF(Depths&lt;AX128,Depths)))*(_xlfn.XLOOKUP(AX128,Depths,_xlfn.XLOOKUP($G128,Structures,ContentDamages),,1)-_xlfn.XLOOKUP(AX128,Depths,_xlfn.XLOOKUP($G128,Structures,ContentDamages),,-1))/(MIN(IF(Depths&gt;AX128,Depths))-MAX(IF(Depths&lt;AX128,Depths))))</f>
        <v>#N/A</v>
      </c>
      <c r="BU283" s="87" t="e" cm="1">
        <f t="array" ref="BU283">IF(AY128="no inundation",0,_xlfn.XLOOKUP(AY128,Depths,_xlfn.XLOOKUP($G128,Structures,ContentDamages),,-1)+(AY128-MAX(IF(Depths&lt;AY128,Depths)))*(_xlfn.XLOOKUP(AY128,Depths,_xlfn.XLOOKUP($G128,Structures,ContentDamages),,1)-_xlfn.XLOOKUP(AY128,Depths,_xlfn.XLOOKUP($G128,Structures,ContentDamages),,-1))/(MIN(IF(Depths&gt;AY128,Depths))-MAX(IF(Depths&lt;AY128,Depths))))</f>
        <v>#N/A</v>
      </c>
      <c r="BV283" s="87" t="e" cm="1">
        <f t="array" ref="BV283">IF(AZ128="no inundation",0,_xlfn.XLOOKUP(AZ128,Depths,_xlfn.XLOOKUP($G128,Structures,ContentDamages),,-1)+(AZ128-MAX(IF(Depths&lt;AZ128,Depths)))*(_xlfn.XLOOKUP(AZ128,Depths,_xlfn.XLOOKUP($G128,Structures,ContentDamages),,1)-_xlfn.XLOOKUP(AZ128,Depths,_xlfn.XLOOKUP($G128,Structures,ContentDamages),,-1))/(MIN(IF(Depths&gt;AZ128,Depths))-MAX(IF(Depths&lt;AZ128,Depths))))</f>
        <v>#N/A</v>
      </c>
      <c r="BW283" s="87" t="e" cm="1">
        <f t="array" ref="BW283">IF(BA128="no inundation",0,_xlfn.XLOOKUP(BA128,Depths,_xlfn.XLOOKUP($G128,Structures,ContentDamages),,-1)+(BA128-MAX(IF(Depths&lt;BA128,Depths)))*(_xlfn.XLOOKUP(BA128,Depths,_xlfn.XLOOKUP($G128,Structures,ContentDamages),,1)-_xlfn.XLOOKUP(BA128,Depths,_xlfn.XLOOKUP($G128,Structures,ContentDamages),,-1))/(MIN(IF(Depths&gt;BA128,Depths))-MAX(IF(Depths&lt;BA128,Depths))))</f>
        <v>#N/A</v>
      </c>
      <c r="BX283" s="87" t="e" cm="1">
        <f t="array" ref="BX283">IF(BB128="no inundation",0,_xlfn.XLOOKUP(BB128,Depths,_xlfn.XLOOKUP($G128,Structures,ContentDamages),,-1)+(BB128-MAX(IF(Depths&lt;BB128,Depths)))*(_xlfn.XLOOKUP(BB128,Depths,_xlfn.XLOOKUP($G128,Structures,ContentDamages),,1)-_xlfn.XLOOKUP(BB128,Depths,_xlfn.XLOOKUP($G128,Structures,ContentDamages),,-1))/(MIN(IF(Depths&gt;BB128,Depths))-MAX(IF(Depths&lt;BB128,Depths))))</f>
        <v>#N/A</v>
      </c>
      <c r="BY283" s="157" t="e" cm="1">
        <f t="array" ref="BY283">IF(BC128="no inundation",0,_xlfn.XLOOKUP(BC128,Depths,_xlfn.XLOOKUP($G128,Structures,ContentDamages),,-1)+(BC128-MAX(IF(Depths&lt;BC128,Depths)))*(_xlfn.XLOOKUP(BC128,Depths,_xlfn.XLOOKUP($G128,Structures,ContentDamages),,1)-_xlfn.XLOOKUP(BC128,Depths,_xlfn.XLOOKUP($G128,Structures,ContentDamages),,-1))/(MIN(IF(Depths&gt;BC128,Depths))-MAX(IF(Depths&lt;BC128,Depths))))</f>
        <v>#N/A</v>
      </c>
    </row>
    <row r="284" spans="21:77" x14ac:dyDescent="0.35">
      <c r="U284" s="2"/>
      <c r="W284" s="144"/>
      <c r="AI284" s="2"/>
      <c r="AJ284" s="2"/>
      <c r="AK284" s="2"/>
      <c r="AL284" s="2"/>
      <c r="AM284" s="2"/>
      <c r="AN284" s="2"/>
      <c r="AO284" s="2"/>
      <c r="AP284" s="2"/>
      <c r="AQ284" s="2"/>
      <c r="AR284" s="2"/>
      <c r="AS284" s="2"/>
      <c r="BC284" s="166" t="str">
        <f t="shared" si="198"/>
        <v>None</v>
      </c>
      <c r="BD284" s="157"/>
      <c r="BE284" s="166" t="e" cm="1">
        <f t="array" ref="BE284">IF(AT129="no inundation",0,_xlfn.XLOOKUP(AT129,Depths,_xlfn.XLOOKUP($G129,Structures,StructureDamages),,-1)+(AT129-MAX(IF(Depths&lt;AT129,Depths)))*(_xlfn.XLOOKUP(AT129,Depths,_xlfn.XLOOKUP($G129,Structures,StructureDamages),,1)-_xlfn.XLOOKUP(AT129,Depths,_xlfn.XLOOKUP($G129,Structures,StructureDamages),,-1))/(MIN(IF(Depths&gt;AT129,Depths))-MAX(IF(Depths&lt;AT129,Depths))))</f>
        <v>#N/A</v>
      </c>
      <c r="BF284" s="87" t="e" cm="1">
        <f t="array" ref="BF284">IF(AU129="no inundation",0,_xlfn.XLOOKUP(AU129,Depths,_xlfn.XLOOKUP($G129,Structures,StructureDamages),,-1)+(AU129-MAX(IF(Depths&lt;AU129,Depths)))*(_xlfn.XLOOKUP(AU129,Depths,_xlfn.XLOOKUP($G129,Structures,StructureDamages),,1)-_xlfn.XLOOKUP(AU129,Depths,_xlfn.XLOOKUP($G129,Structures,StructureDamages),,-1))/(MIN(IF(Depths&gt;AU129,Depths))-MAX(IF(Depths&lt;AU129,Depths))))</f>
        <v>#N/A</v>
      </c>
      <c r="BG284" s="87" t="e" cm="1">
        <f t="array" ref="BG284">IF(AV129="no inundation",0,_xlfn.XLOOKUP(AV129,Depths,_xlfn.XLOOKUP($G129,Structures,StructureDamages),,-1)+(AV129-MAX(IF(Depths&lt;AV129,Depths)))*(_xlfn.XLOOKUP(AV129,Depths,_xlfn.XLOOKUP($G129,Structures,StructureDamages),,1)-_xlfn.XLOOKUP(AV129,Depths,_xlfn.XLOOKUP($G129,Structures,StructureDamages),,-1))/(MIN(IF(Depths&gt;AV129,Depths))-MAX(IF(Depths&lt;AV129,Depths))))</f>
        <v>#N/A</v>
      </c>
      <c r="BH284" s="87" t="e" cm="1">
        <f t="array" ref="BH284">IF(AW129="no inundation",0,_xlfn.XLOOKUP(AW129,Depths,_xlfn.XLOOKUP($G129,Structures,StructureDamages),,-1)+(AW129-MAX(IF(Depths&lt;AW129,Depths)))*(_xlfn.XLOOKUP(AW129,Depths,_xlfn.XLOOKUP($G129,Structures,StructureDamages),,1)-_xlfn.XLOOKUP(AW129,Depths,_xlfn.XLOOKUP($G129,Structures,StructureDamages),,-1))/(MIN(IF(Depths&gt;AW129,Depths))-MAX(IF(Depths&lt;AW129,Depths))))</f>
        <v>#N/A</v>
      </c>
      <c r="BI284" s="87" t="e" cm="1">
        <f t="array" ref="BI284">IF(AX129="no inundation",0,_xlfn.XLOOKUP(AX129,Depths,_xlfn.XLOOKUP($G129,Structures,StructureDamages),,-1)+(AX129-MAX(IF(Depths&lt;AX129,Depths)))*(_xlfn.XLOOKUP(AX129,Depths,_xlfn.XLOOKUP($G129,Structures,StructureDamages),,1)-_xlfn.XLOOKUP(AX129,Depths,_xlfn.XLOOKUP($G129,Structures,StructureDamages),,-1))/(MIN(IF(Depths&gt;AX129,Depths))-MAX(IF(Depths&lt;AX129,Depths))))</f>
        <v>#N/A</v>
      </c>
      <c r="BJ284" s="87" t="e" cm="1">
        <f t="array" ref="BJ284">IF(AY129="no inundation",0,_xlfn.XLOOKUP(AY129,Depths,_xlfn.XLOOKUP($G129,Structures,StructureDamages),,-1)+(AY129-MAX(IF(Depths&lt;AY129,Depths)))*(_xlfn.XLOOKUP(AY129,Depths,_xlfn.XLOOKUP($G129,Structures,StructureDamages),,1)-_xlfn.XLOOKUP(AY129,Depths,_xlfn.XLOOKUP($G129,Structures,StructureDamages),,-1))/(MIN(IF(Depths&gt;AY129,Depths))-MAX(IF(Depths&lt;AY129,Depths))))</f>
        <v>#N/A</v>
      </c>
      <c r="BK284" s="87" t="e" cm="1">
        <f t="array" ref="BK284">IF(AZ129="no inundation",0,_xlfn.XLOOKUP(AZ129,Depths,_xlfn.XLOOKUP($G129,Structures,StructureDamages),,-1)+(AZ129-MAX(IF(Depths&lt;AZ129,Depths)))*(_xlfn.XLOOKUP(AZ129,Depths,_xlfn.XLOOKUP($G129,Structures,StructureDamages),,1)-_xlfn.XLOOKUP(AZ129,Depths,_xlfn.XLOOKUP($G129,Structures,StructureDamages),,-1))/(MIN(IF(Depths&gt;AZ129,Depths))-MAX(IF(Depths&lt;AZ129,Depths))))</f>
        <v>#N/A</v>
      </c>
      <c r="BL284" s="87" t="e" cm="1">
        <f t="array" ref="BL284">IF(BA129="no inundation",0,_xlfn.XLOOKUP(BA129,Depths,_xlfn.XLOOKUP($G129,Structures,StructureDamages),,-1)+(BA129-MAX(IF(Depths&lt;BA129,Depths)))*(_xlfn.XLOOKUP(BA129,Depths,_xlfn.XLOOKUP($G129,Structures,StructureDamages),,1)-_xlfn.XLOOKUP(BA129,Depths,_xlfn.XLOOKUP($G129,Structures,StructureDamages),,-1))/(MIN(IF(Depths&gt;BA129,Depths))-MAX(IF(Depths&lt;BA129,Depths))))</f>
        <v>#N/A</v>
      </c>
      <c r="BM284" s="87" t="e" cm="1">
        <f t="array" ref="BM284">IF(BB129="no inundation",0,_xlfn.XLOOKUP(BB129,Depths,_xlfn.XLOOKUP($G129,Structures,StructureDamages),,-1)+(BB129-MAX(IF(Depths&lt;BB129,Depths)))*(_xlfn.XLOOKUP(BB129,Depths,_xlfn.XLOOKUP($G129,Structures,StructureDamages),,1)-_xlfn.XLOOKUP(BB129,Depths,_xlfn.XLOOKUP($G129,Structures,StructureDamages),,-1))/(MIN(IF(Depths&gt;BB129,Depths))-MAX(IF(Depths&lt;BB129,Depths))))</f>
        <v>#N/A</v>
      </c>
      <c r="BN284" s="157" t="e" cm="1">
        <f t="array" ref="BN284">IF(BC129="no inundation",0,_xlfn.XLOOKUP(BC129,Depths,_xlfn.XLOOKUP($G129,Structures,StructureDamages),,-1)+(BC129-MAX(IF(Depths&lt;BC129,Depths)))*(_xlfn.XLOOKUP(BC129,Depths,_xlfn.XLOOKUP($G129,Structures,StructureDamages),,1)-_xlfn.XLOOKUP(BC129,Depths,_xlfn.XLOOKUP($G129,Structures,StructureDamages),,-1))/(MIN(IF(Depths&gt;BC129,Depths))-MAX(IF(Depths&lt;BC129,Depths))))</f>
        <v>#N/A</v>
      </c>
      <c r="BO284" s="167"/>
      <c r="BP284" s="166" t="e" cm="1">
        <f t="array" ref="BP284">IF(AT129="no inundation",0,_xlfn.XLOOKUP(AT129,Depths,_xlfn.XLOOKUP($G129,Structures,ContentDamages),,-1)+(AT129-MAX(IF(Depths&lt;AT129,Depths)))*(_xlfn.XLOOKUP(AT129,Depths,_xlfn.XLOOKUP($G129,Structures,ContentDamages),,1)-_xlfn.XLOOKUP(AT129,Depths,_xlfn.XLOOKUP($G129,Structures,ContentDamages),,-1))/(MIN(IF(Depths&gt;AT129,Depths))-MAX(IF(Depths&lt;AT129,Depths))))</f>
        <v>#N/A</v>
      </c>
      <c r="BQ284" s="87" t="e" cm="1">
        <f t="array" ref="BQ284">IF(AU129="no inundation",0,_xlfn.XLOOKUP(AU129,Depths,_xlfn.XLOOKUP($G129,Structures,ContentDamages),,-1)+(AU129-MAX(IF(Depths&lt;AU129,Depths)))*(_xlfn.XLOOKUP(AU129,Depths,_xlfn.XLOOKUP($G129,Structures,ContentDamages),,1)-_xlfn.XLOOKUP(AU129,Depths,_xlfn.XLOOKUP($G129,Structures,ContentDamages),,-1))/(MIN(IF(Depths&gt;AU129,Depths))-MAX(IF(Depths&lt;AU129,Depths))))</f>
        <v>#N/A</v>
      </c>
      <c r="BR284" s="87" t="e" cm="1">
        <f t="array" ref="BR284">IF(AV129="no inundation",0,_xlfn.XLOOKUP(AV129,Depths,_xlfn.XLOOKUP($G129,Structures,ContentDamages),,-1)+(AV129-MAX(IF(Depths&lt;AV129,Depths)))*(_xlfn.XLOOKUP(AV129,Depths,_xlfn.XLOOKUP($G129,Structures,ContentDamages),,1)-_xlfn.XLOOKUP(AV129,Depths,_xlfn.XLOOKUP($G129,Structures,ContentDamages),,-1))/(MIN(IF(Depths&gt;AV129,Depths))-MAX(IF(Depths&lt;AV129,Depths))))</f>
        <v>#N/A</v>
      </c>
      <c r="BS284" s="87" t="e" cm="1">
        <f t="array" ref="BS284">IF(AW129="no inundation",0,_xlfn.XLOOKUP(AW129,Depths,_xlfn.XLOOKUP($G129,Structures,ContentDamages),,-1)+(AW129-MAX(IF(Depths&lt;AW129,Depths)))*(_xlfn.XLOOKUP(AW129,Depths,_xlfn.XLOOKUP($G129,Structures,ContentDamages),,1)-_xlfn.XLOOKUP(AW129,Depths,_xlfn.XLOOKUP($G129,Structures,ContentDamages),,-1))/(MIN(IF(Depths&gt;AW129,Depths))-MAX(IF(Depths&lt;AW129,Depths))))</f>
        <v>#N/A</v>
      </c>
      <c r="BT284" s="87" t="e" cm="1">
        <f t="array" ref="BT284">IF(AX129="no inundation",0,_xlfn.XLOOKUP(AX129,Depths,_xlfn.XLOOKUP($G129,Structures,ContentDamages),,-1)+(AX129-MAX(IF(Depths&lt;AX129,Depths)))*(_xlfn.XLOOKUP(AX129,Depths,_xlfn.XLOOKUP($G129,Structures,ContentDamages),,1)-_xlfn.XLOOKUP(AX129,Depths,_xlfn.XLOOKUP($G129,Structures,ContentDamages),,-1))/(MIN(IF(Depths&gt;AX129,Depths))-MAX(IF(Depths&lt;AX129,Depths))))</f>
        <v>#N/A</v>
      </c>
      <c r="BU284" s="87" t="e" cm="1">
        <f t="array" ref="BU284">IF(AY129="no inundation",0,_xlfn.XLOOKUP(AY129,Depths,_xlfn.XLOOKUP($G129,Structures,ContentDamages),,-1)+(AY129-MAX(IF(Depths&lt;AY129,Depths)))*(_xlfn.XLOOKUP(AY129,Depths,_xlfn.XLOOKUP($G129,Structures,ContentDamages),,1)-_xlfn.XLOOKUP(AY129,Depths,_xlfn.XLOOKUP($G129,Structures,ContentDamages),,-1))/(MIN(IF(Depths&gt;AY129,Depths))-MAX(IF(Depths&lt;AY129,Depths))))</f>
        <v>#N/A</v>
      </c>
      <c r="BV284" s="87" t="e" cm="1">
        <f t="array" ref="BV284">IF(AZ129="no inundation",0,_xlfn.XLOOKUP(AZ129,Depths,_xlfn.XLOOKUP($G129,Structures,ContentDamages),,-1)+(AZ129-MAX(IF(Depths&lt;AZ129,Depths)))*(_xlfn.XLOOKUP(AZ129,Depths,_xlfn.XLOOKUP($G129,Structures,ContentDamages),,1)-_xlfn.XLOOKUP(AZ129,Depths,_xlfn.XLOOKUP($G129,Structures,ContentDamages),,-1))/(MIN(IF(Depths&gt;AZ129,Depths))-MAX(IF(Depths&lt;AZ129,Depths))))</f>
        <v>#N/A</v>
      </c>
      <c r="BW284" s="87" t="e" cm="1">
        <f t="array" ref="BW284">IF(BA129="no inundation",0,_xlfn.XLOOKUP(BA129,Depths,_xlfn.XLOOKUP($G129,Structures,ContentDamages),,-1)+(BA129-MAX(IF(Depths&lt;BA129,Depths)))*(_xlfn.XLOOKUP(BA129,Depths,_xlfn.XLOOKUP($G129,Structures,ContentDamages),,1)-_xlfn.XLOOKUP(BA129,Depths,_xlfn.XLOOKUP($G129,Structures,ContentDamages),,-1))/(MIN(IF(Depths&gt;BA129,Depths))-MAX(IF(Depths&lt;BA129,Depths))))</f>
        <v>#N/A</v>
      </c>
      <c r="BX284" s="87" t="e" cm="1">
        <f t="array" ref="BX284">IF(BB129="no inundation",0,_xlfn.XLOOKUP(BB129,Depths,_xlfn.XLOOKUP($G129,Structures,ContentDamages),,-1)+(BB129-MAX(IF(Depths&lt;BB129,Depths)))*(_xlfn.XLOOKUP(BB129,Depths,_xlfn.XLOOKUP($G129,Structures,ContentDamages),,1)-_xlfn.XLOOKUP(BB129,Depths,_xlfn.XLOOKUP($G129,Structures,ContentDamages),,-1))/(MIN(IF(Depths&gt;BB129,Depths))-MAX(IF(Depths&lt;BB129,Depths))))</f>
        <v>#N/A</v>
      </c>
      <c r="BY284" s="157" t="e" cm="1">
        <f t="array" ref="BY284">IF(BC129="no inundation",0,_xlfn.XLOOKUP(BC129,Depths,_xlfn.XLOOKUP($G129,Structures,ContentDamages),,-1)+(BC129-MAX(IF(Depths&lt;BC129,Depths)))*(_xlfn.XLOOKUP(BC129,Depths,_xlfn.XLOOKUP($G129,Structures,ContentDamages),,1)-_xlfn.XLOOKUP(BC129,Depths,_xlfn.XLOOKUP($G129,Structures,ContentDamages),,-1))/(MIN(IF(Depths&gt;BC129,Depths))-MAX(IF(Depths&lt;BC129,Depths))))</f>
        <v>#N/A</v>
      </c>
    </row>
    <row r="285" spans="21:77" x14ac:dyDescent="0.35">
      <c r="U285" s="2"/>
      <c r="W285" s="144"/>
      <c r="AI285" s="2"/>
      <c r="AJ285" s="2"/>
      <c r="AK285" s="2"/>
      <c r="AL285" s="2"/>
      <c r="AM285" s="2"/>
      <c r="AN285" s="2"/>
      <c r="AO285" s="2"/>
      <c r="AP285" s="2"/>
      <c r="AQ285" s="2"/>
      <c r="AR285" s="2"/>
      <c r="AS285" s="2"/>
      <c r="BC285" s="166" t="str">
        <f t="shared" si="198"/>
        <v>None</v>
      </c>
      <c r="BD285" s="157"/>
      <c r="BE285" s="166" t="e" cm="1">
        <f t="array" ref="BE285">IF(AT130="no inundation",0,_xlfn.XLOOKUP(AT130,Depths,_xlfn.XLOOKUP($G130,Structures,StructureDamages),,-1)+(AT130-MAX(IF(Depths&lt;AT130,Depths)))*(_xlfn.XLOOKUP(AT130,Depths,_xlfn.XLOOKUP($G130,Structures,StructureDamages),,1)-_xlfn.XLOOKUP(AT130,Depths,_xlfn.XLOOKUP($G130,Structures,StructureDamages),,-1))/(MIN(IF(Depths&gt;AT130,Depths))-MAX(IF(Depths&lt;AT130,Depths))))</f>
        <v>#N/A</v>
      </c>
      <c r="BF285" s="87" t="e" cm="1">
        <f t="array" ref="BF285">IF(AU130="no inundation",0,_xlfn.XLOOKUP(AU130,Depths,_xlfn.XLOOKUP($G130,Structures,StructureDamages),,-1)+(AU130-MAX(IF(Depths&lt;AU130,Depths)))*(_xlfn.XLOOKUP(AU130,Depths,_xlfn.XLOOKUP($G130,Structures,StructureDamages),,1)-_xlfn.XLOOKUP(AU130,Depths,_xlfn.XLOOKUP($G130,Structures,StructureDamages),,-1))/(MIN(IF(Depths&gt;AU130,Depths))-MAX(IF(Depths&lt;AU130,Depths))))</f>
        <v>#N/A</v>
      </c>
      <c r="BG285" s="87" t="e" cm="1">
        <f t="array" ref="BG285">IF(AV130="no inundation",0,_xlfn.XLOOKUP(AV130,Depths,_xlfn.XLOOKUP($G130,Structures,StructureDamages),,-1)+(AV130-MAX(IF(Depths&lt;AV130,Depths)))*(_xlfn.XLOOKUP(AV130,Depths,_xlfn.XLOOKUP($G130,Structures,StructureDamages),,1)-_xlfn.XLOOKUP(AV130,Depths,_xlfn.XLOOKUP($G130,Structures,StructureDamages),,-1))/(MIN(IF(Depths&gt;AV130,Depths))-MAX(IF(Depths&lt;AV130,Depths))))</f>
        <v>#N/A</v>
      </c>
      <c r="BH285" s="87" t="e" cm="1">
        <f t="array" ref="BH285">IF(AW130="no inundation",0,_xlfn.XLOOKUP(AW130,Depths,_xlfn.XLOOKUP($G130,Structures,StructureDamages),,-1)+(AW130-MAX(IF(Depths&lt;AW130,Depths)))*(_xlfn.XLOOKUP(AW130,Depths,_xlfn.XLOOKUP($G130,Structures,StructureDamages),,1)-_xlfn.XLOOKUP(AW130,Depths,_xlfn.XLOOKUP($G130,Structures,StructureDamages),,-1))/(MIN(IF(Depths&gt;AW130,Depths))-MAX(IF(Depths&lt;AW130,Depths))))</f>
        <v>#N/A</v>
      </c>
      <c r="BI285" s="87" t="e" cm="1">
        <f t="array" ref="BI285">IF(AX130="no inundation",0,_xlfn.XLOOKUP(AX130,Depths,_xlfn.XLOOKUP($G130,Structures,StructureDamages),,-1)+(AX130-MAX(IF(Depths&lt;AX130,Depths)))*(_xlfn.XLOOKUP(AX130,Depths,_xlfn.XLOOKUP($G130,Structures,StructureDamages),,1)-_xlfn.XLOOKUP(AX130,Depths,_xlfn.XLOOKUP($G130,Structures,StructureDamages),,-1))/(MIN(IF(Depths&gt;AX130,Depths))-MAX(IF(Depths&lt;AX130,Depths))))</f>
        <v>#N/A</v>
      </c>
      <c r="BJ285" s="87" t="e" cm="1">
        <f t="array" ref="BJ285">IF(AY130="no inundation",0,_xlfn.XLOOKUP(AY130,Depths,_xlfn.XLOOKUP($G130,Structures,StructureDamages),,-1)+(AY130-MAX(IF(Depths&lt;AY130,Depths)))*(_xlfn.XLOOKUP(AY130,Depths,_xlfn.XLOOKUP($G130,Structures,StructureDamages),,1)-_xlfn.XLOOKUP(AY130,Depths,_xlfn.XLOOKUP($G130,Structures,StructureDamages),,-1))/(MIN(IF(Depths&gt;AY130,Depths))-MAX(IF(Depths&lt;AY130,Depths))))</f>
        <v>#N/A</v>
      </c>
      <c r="BK285" s="87" t="e" cm="1">
        <f t="array" ref="BK285">IF(AZ130="no inundation",0,_xlfn.XLOOKUP(AZ130,Depths,_xlfn.XLOOKUP($G130,Structures,StructureDamages),,-1)+(AZ130-MAX(IF(Depths&lt;AZ130,Depths)))*(_xlfn.XLOOKUP(AZ130,Depths,_xlfn.XLOOKUP($G130,Structures,StructureDamages),,1)-_xlfn.XLOOKUP(AZ130,Depths,_xlfn.XLOOKUP($G130,Structures,StructureDamages),,-1))/(MIN(IF(Depths&gt;AZ130,Depths))-MAX(IF(Depths&lt;AZ130,Depths))))</f>
        <v>#N/A</v>
      </c>
      <c r="BL285" s="87" t="e" cm="1">
        <f t="array" ref="BL285">IF(BA130="no inundation",0,_xlfn.XLOOKUP(BA130,Depths,_xlfn.XLOOKUP($G130,Structures,StructureDamages),,-1)+(BA130-MAX(IF(Depths&lt;BA130,Depths)))*(_xlfn.XLOOKUP(BA130,Depths,_xlfn.XLOOKUP($G130,Structures,StructureDamages),,1)-_xlfn.XLOOKUP(BA130,Depths,_xlfn.XLOOKUP($G130,Structures,StructureDamages),,-1))/(MIN(IF(Depths&gt;BA130,Depths))-MAX(IF(Depths&lt;BA130,Depths))))</f>
        <v>#N/A</v>
      </c>
      <c r="BM285" s="87" t="e" cm="1">
        <f t="array" ref="BM285">IF(BB130="no inundation",0,_xlfn.XLOOKUP(BB130,Depths,_xlfn.XLOOKUP($G130,Structures,StructureDamages),,-1)+(BB130-MAX(IF(Depths&lt;BB130,Depths)))*(_xlfn.XLOOKUP(BB130,Depths,_xlfn.XLOOKUP($G130,Structures,StructureDamages),,1)-_xlfn.XLOOKUP(BB130,Depths,_xlfn.XLOOKUP($G130,Structures,StructureDamages),,-1))/(MIN(IF(Depths&gt;BB130,Depths))-MAX(IF(Depths&lt;BB130,Depths))))</f>
        <v>#N/A</v>
      </c>
      <c r="BN285" s="157" t="e" cm="1">
        <f t="array" ref="BN285">IF(BC130="no inundation",0,_xlfn.XLOOKUP(BC130,Depths,_xlfn.XLOOKUP($G130,Structures,StructureDamages),,-1)+(BC130-MAX(IF(Depths&lt;BC130,Depths)))*(_xlfn.XLOOKUP(BC130,Depths,_xlfn.XLOOKUP($G130,Structures,StructureDamages),,1)-_xlfn.XLOOKUP(BC130,Depths,_xlfn.XLOOKUP($G130,Structures,StructureDamages),,-1))/(MIN(IF(Depths&gt;BC130,Depths))-MAX(IF(Depths&lt;BC130,Depths))))</f>
        <v>#N/A</v>
      </c>
      <c r="BO285" s="167"/>
      <c r="BP285" s="166" t="e" cm="1">
        <f t="array" ref="BP285">IF(AT130="no inundation",0,_xlfn.XLOOKUP(AT130,Depths,_xlfn.XLOOKUP($G130,Structures,ContentDamages),,-1)+(AT130-MAX(IF(Depths&lt;AT130,Depths)))*(_xlfn.XLOOKUP(AT130,Depths,_xlfn.XLOOKUP($G130,Structures,ContentDamages),,1)-_xlfn.XLOOKUP(AT130,Depths,_xlfn.XLOOKUP($G130,Structures,ContentDamages),,-1))/(MIN(IF(Depths&gt;AT130,Depths))-MAX(IF(Depths&lt;AT130,Depths))))</f>
        <v>#N/A</v>
      </c>
      <c r="BQ285" s="87" t="e" cm="1">
        <f t="array" ref="BQ285">IF(AU130="no inundation",0,_xlfn.XLOOKUP(AU130,Depths,_xlfn.XLOOKUP($G130,Structures,ContentDamages),,-1)+(AU130-MAX(IF(Depths&lt;AU130,Depths)))*(_xlfn.XLOOKUP(AU130,Depths,_xlfn.XLOOKUP($G130,Structures,ContentDamages),,1)-_xlfn.XLOOKUP(AU130,Depths,_xlfn.XLOOKUP($G130,Structures,ContentDamages),,-1))/(MIN(IF(Depths&gt;AU130,Depths))-MAX(IF(Depths&lt;AU130,Depths))))</f>
        <v>#N/A</v>
      </c>
      <c r="BR285" s="87" t="e" cm="1">
        <f t="array" ref="BR285">IF(AV130="no inundation",0,_xlfn.XLOOKUP(AV130,Depths,_xlfn.XLOOKUP($G130,Structures,ContentDamages),,-1)+(AV130-MAX(IF(Depths&lt;AV130,Depths)))*(_xlfn.XLOOKUP(AV130,Depths,_xlfn.XLOOKUP($G130,Structures,ContentDamages),,1)-_xlfn.XLOOKUP(AV130,Depths,_xlfn.XLOOKUP($G130,Structures,ContentDamages),,-1))/(MIN(IF(Depths&gt;AV130,Depths))-MAX(IF(Depths&lt;AV130,Depths))))</f>
        <v>#N/A</v>
      </c>
      <c r="BS285" s="87" t="e" cm="1">
        <f t="array" ref="BS285">IF(AW130="no inundation",0,_xlfn.XLOOKUP(AW130,Depths,_xlfn.XLOOKUP($G130,Structures,ContentDamages),,-1)+(AW130-MAX(IF(Depths&lt;AW130,Depths)))*(_xlfn.XLOOKUP(AW130,Depths,_xlfn.XLOOKUP($G130,Structures,ContentDamages),,1)-_xlfn.XLOOKUP(AW130,Depths,_xlfn.XLOOKUP($G130,Structures,ContentDamages),,-1))/(MIN(IF(Depths&gt;AW130,Depths))-MAX(IF(Depths&lt;AW130,Depths))))</f>
        <v>#N/A</v>
      </c>
      <c r="BT285" s="87" t="e" cm="1">
        <f t="array" ref="BT285">IF(AX130="no inundation",0,_xlfn.XLOOKUP(AX130,Depths,_xlfn.XLOOKUP($G130,Structures,ContentDamages),,-1)+(AX130-MAX(IF(Depths&lt;AX130,Depths)))*(_xlfn.XLOOKUP(AX130,Depths,_xlfn.XLOOKUP($G130,Structures,ContentDamages),,1)-_xlfn.XLOOKUP(AX130,Depths,_xlfn.XLOOKUP($G130,Structures,ContentDamages),,-1))/(MIN(IF(Depths&gt;AX130,Depths))-MAX(IF(Depths&lt;AX130,Depths))))</f>
        <v>#N/A</v>
      </c>
      <c r="BU285" s="87" t="e" cm="1">
        <f t="array" ref="BU285">IF(AY130="no inundation",0,_xlfn.XLOOKUP(AY130,Depths,_xlfn.XLOOKUP($G130,Structures,ContentDamages),,-1)+(AY130-MAX(IF(Depths&lt;AY130,Depths)))*(_xlfn.XLOOKUP(AY130,Depths,_xlfn.XLOOKUP($G130,Structures,ContentDamages),,1)-_xlfn.XLOOKUP(AY130,Depths,_xlfn.XLOOKUP($G130,Structures,ContentDamages),,-1))/(MIN(IF(Depths&gt;AY130,Depths))-MAX(IF(Depths&lt;AY130,Depths))))</f>
        <v>#N/A</v>
      </c>
      <c r="BV285" s="87" t="e" cm="1">
        <f t="array" ref="BV285">IF(AZ130="no inundation",0,_xlfn.XLOOKUP(AZ130,Depths,_xlfn.XLOOKUP($G130,Structures,ContentDamages),,-1)+(AZ130-MAX(IF(Depths&lt;AZ130,Depths)))*(_xlfn.XLOOKUP(AZ130,Depths,_xlfn.XLOOKUP($G130,Structures,ContentDamages),,1)-_xlfn.XLOOKUP(AZ130,Depths,_xlfn.XLOOKUP($G130,Structures,ContentDamages),,-1))/(MIN(IF(Depths&gt;AZ130,Depths))-MAX(IF(Depths&lt;AZ130,Depths))))</f>
        <v>#N/A</v>
      </c>
      <c r="BW285" s="87" t="e" cm="1">
        <f t="array" ref="BW285">IF(BA130="no inundation",0,_xlfn.XLOOKUP(BA130,Depths,_xlfn.XLOOKUP($G130,Structures,ContentDamages),,-1)+(BA130-MAX(IF(Depths&lt;BA130,Depths)))*(_xlfn.XLOOKUP(BA130,Depths,_xlfn.XLOOKUP($G130,Structures,ContentDamages),,1)-_xlfn.XLOOKUP(BA130,Depths,_xlfn.XLOOKUP($G130,Structures,ContentDamages),,-1))/(MIN(IF(Depths&gt;BA130,Depths))-MAX(IF(Depths&lt;BA130,Depths))))</f>
        <v>#N/A</v>
      </c>
      <c r="BX285" s="87" t="e" cm="1">
        <f t="array" ref="BX285">IF(BB130="no inundation",0,_xlfn.XLOOKUP(BB130,Depths,_xlfn.XLOOKUP($G130,Structures,ContentDamages),,-1)+(BB130-MAX(IF(Depths&lt;BB130,Depths)))*(_xlfn.XLOOKUP(BB130,Depths,_xlfn.XLOOKUP($G130,Structures,ContentDamages),,1)-_xlfn.XLOOKUP(BB130,Depths,_xlfn.XLOOKUP($G130,Structures,ContentDamages),,-1))/(MIN(IF(Depths&gt;BB130,Depths))-MAX(IF(Depths&lt;BB130,Depths))))</f>
        <v>#N/A</v>
      </c>
      <c r="BY285" s="157" t="e" cm="1">
        <f t="array" ref="BY285">IF(BC130="no inundation",0,_xlfn.XLOOKUP(BC130,Depths,_xlfn.XLOOKUP($G130,Structures,ContentDamages),,-1)+(BC130-MAX(IF(Depths&lt;BC130,Depths)))*(_xlfn.XLOOKUP(BC130,Depths,_xlfn.XLOOKUP($G130,Structures,ContentDamages),,1)-_xlfn.XLOOKUP(BC130,Depths,_xlfn.XLOOKUP($G130,Structures,ContentDamages),,-1))/(MIN(IF(Depths&gt;BC130,Depths))-MAX(IF(Depths&lt;BC130,Depths))))</f>
        <v>#N/A</v>
      </c>
    </row>
    <row r="286" spans="21:77" x14ac:dyDescent="0.35">
      <c r="U286" s="2"/>
      <c r="W286" s="144"/>
      <c r="AI286" s="2"/>
      <c r="AJ286" s="2"/>
      <c r="AK286" s="2"/>
      <c r="AL286" s="2"/>
      <c r="AM286" s="2"/>
      <c r="AN286" s="2"/>
      <c r="AO286" s="2"/>
      <c r="AP286" s="2"/>
      <c r="AQ286" s="2"/>
      <c r="AR286" s="2"/>
      <c r="AS286" s="2"/>
      <c r="BC286" s="166" t="str">
        <f t="shared" si="198"/>
        <v>None</v>
      </c>
      <c r="BD286" s="157"/>
      <c r="BE286" s="166" t="e" cm="1">
        <f t="array" ref="BE286">IF(AT131="no inundation",0,_xlfn.XLOOKUP(AT131,Depths,_xlfn.XLOOKUP($G131,Structures,StructureDamages),,-1)+(AT131-MAX(IF(Depths&lt;AT131,Depths)))*(_xlfn.XLOOKUP(AT131,Depths,_xlfn.XLOOKUP($G131,Structures,StructureDamages),,1)-_xlfn.XLOOKUP(AT131,Depths,_xlfn.XLOOKUP($G131,Structures,StructureDamages),,-1))/(MIN(IF(Depths&gt;AT131,Depths))-MAX(IF(Depths&lt;AT131,Depths))))</f>
        <v>#N/A</v>
      </c>
      <c r="BF286" s="87" t="e" cm="1">
        <f t="array" ref="BF286">IF(AU131="no inundation",0,_xlfn.XLOOKUP(AU131,Depths,_xlfn.XLOOKUP($G131,Structures,StructureDamages),,-1)+(AU131-MAX(IF(Depths&lt;AU131,Depths)))*(_xlfn.XLOOKUP(AU131,Depths,_xlfn.XLOOKUP($G131,Structures,StructureDamages),,1)-_xlfn.XLOOKUP(AU131,Depths,_xlfn.XLOOKUP($G131,Structures,StructureDamages),,-1))/(MIN(IF(Depths&gt;AU131,Depths))-MAX(IF(Depths&lt;AU131,Depths))))</f>
        <v>#N/A</v>
      </c>
      <c r="BG286" s="87" t="e" cm="1">
        <f t="array" ref="BG286">IF(AV131="no inundation",0,_xlfn.XLOOKUP(AV131,Depths,_xlfn.XLOOKUP($G131,Structures,StructureDamages),,-1)+(AV131-MAX(IF(Depths&lt;AV131,Depths)))*(_xlfn.XLOOKUP(AV131,Depths,_xlfn.XLOOKUP($G131,Structures,StructureDamages),,1)-_xlfn.XLOOKUP(AV131,Depths,_xlfn.XLOOKUP($G131,Structures,StructureDamages),,-1))/(MIN(IF(Depths&gt;AV131,Depths))-MAX(IF(Depths&lt;AV131,Depths))))</f>
        <v>#N/A</v>
      </c>
      <c r="BH286" s="87" t="e" cm="1">
        <f t="array" ref="BH286">IF(AW131="no inundation",0,_xlfn.XLOOKUP(AW131,Depths,_xlfn.XLOOKUP($G131,Structures,StructureDamages),,-1)+(AW131-MAX(IF(Depths&lt;AW131,Depths)))*(_xlfn.XLOOKUP(AW131,Depths,_xlfn.XLOOKUP($G131,Structures,StructureDamages),,1)-_xlfn.XLOOKUP(AW131,Depths,_xlfn.XLOOKUP($G131,Structures,StructureDamages),,-1))/(MIN(IF(Depths&gt;AW131,Depths))-MAX(IF(Depths&lt;AW131,Depths))))</f>
        <v>#N/A</v>
      </c>
      <c r="BI286" s="87" t="e" cm="1">
        <f t="array" ref="BI286">IF(AX131="no inundation",0,_xlfn.XLOOKUP(AX131,Depths,_xlfn.XLOOKUP($G131,Structures,StructureDamages),,-1)+(AX131-MAX(IF(Depths&lt;AX131,Depths)))*(_xlfn.XLOOKUP(AX131,Depths,_xlfn.XLOOKUP($G131,Structures,StructureDamages),,1)-_xlfn.XLOOKUP(AX131,Depths,_xlfn.XLOOKUP($G131,Structures,StructureDamages),,-1))/(MIN(IF(Depths&gt;AX131,Depths))-MAX(IF(Depths&lt;AX131,Depths))))</f>
        <v>#N/A</v>
      </c>
      <c r="BJ286" s="87" t="e" cm="1">
        <f t="array" ref="BJ286">IF(AY131="no inundation",0,_xlfn.XLOOKUP(AY131,Depths,_xlfn.XLOOKUP($G131,Structures,StructureDamages),,-1)+(AY131-MAX(IF(Depths&lt;AY131,Depths)))*(_xlfn.XLOOKUP(AY131,Depths,_xlfn.XLOOKUP($G131,Structures,StructureDamages),,1)-_xlfn.XLOOKUP(AY131,Depths,_xlfn.XLOOKUP($G131,Structures,StructureDamages),,-1))/(MIN(IF(Depths&gt;AY131,Depths))-MAX(IF(Depths&lt;AY131,Depths))))</f>
        <v>#N/A</v>
      </c>
      <c r="BK286" s="87" t="e" cm="1">
        <f t="array" ref="BK286">IF(AZ131="no inundation",0,_xlfn.XLOOKUP(AZ131,Depths,_xlfn.XLOOKUP($G131,Structures,StructureDamages),,-1)+(AZ131-MAX(IF(Depths&lt;AZ131,Depths)))*(_xlfn.XLOOKUP(AZ131,Depths,_xlfn.XLOOKUP($G131,Structures,StructureDamages),,1)-_xlfn.XLOOKUP(AZ131,Depths,_xlfn.XLOOKUP($G131,Structures,StructureDamages),,-1))/(MIN(IF(Depths&gt;AZ131,Depths))-MAX(IF(Depths&lt;AZ131,Depths))))</f>
        <v>#N/A</v>
      </c>
      <c r="BL286" s="87" t="e" cm="1">
        <f t="array" ref="BL286">IF(BA131="no inundation",0,_xlfn.XLOOKUP(BA131,Depths,_xlfn.XLOOKUP($G131,Structures,StructureDamages),,-1)+(BA131-MAX(IF(Depths&lt;BA131,Depths)))*(_xlfn.XLOOKUP(BA131,Depths,_xlfn.XLOOKUP($G131,Structures,StructureDamages),,1)-_xlfn.XLOOKUP(BA131,Depths,_xlfn.XLOOKUP($G131,Structures,StructureDamages),,-1))/(MIN(IF(Depths&gt;BA131,Depths))-MAX(IF(Depths&lt;BA131,Depths))))</f>
        <v>#N/A</v>
      </c>
      <c r="BM286" s="87" t="e" cm="1">
        <f t="array" ref="BM286">IF(BB131="no inundation",0,_xlfn.XLOOKUP(BB131,Depths,_xlfn.XLOOKUP($G131,Structures,StructureDamages),,-1)+(BB131-MAX(IF(Depths&lt;BB131,Depths)))*(_xlfn.XLOOKUP(BB131,Depths,_xlfn.XLOOKUP($G131,Structures,StructureDamages),,1)-_xlfn.XLOOKUP(BB131,Depths,_xlfn.XLOOKUP($G131,Structures,StructureDamages),,-1))/(MIN(IF(Depths&gt;BB131,Depths))-MAX(IF(Depths&lt;BB131,Depths))))</f>
        <v>#N/A</v>
      </c>
      <c r="BN286" s="157" t="e" cm="1">
        <f t="array" ref="BN286">IF(BC131="no inundation",0,_xlfn.XLOOKUP(BC131,Depths,_xlfn.XLOOKUP($G131,Structures,StructureDamages),,-1)+(BC131-MAX(IF(Depths&lt;BC131,Depths)))*(_xlfn.XLOOKUP(BC131,Depths,_xlfn.XLOOKUP($G131,Structures,StructureDamages),,1)-_xlfn.XLOOKUP(BC131,Depths,_xlfn.XLOOKUP($G131,Structures,StructureDamages),,-1))/(MIN(IF(Depths&gt;BC131,Depths))-MAX(IF(Depths&lt;BC131,Depths))))</f>
        <v>#N/A</v>
      </c>
      <c r="BO286" s="167"/>
      <c r="BP286" s="166" t="e" cm="1">
        <f t="array" ref="BP286">IF(AT131="no inundation",0,_xlfn.XLOOKUP(AT131,Depths,_xlfn.XLOOKUP($G131,Structures,ContentDamages),,-1)+(AT131-MAX(IF(Depths&lt;AT131,Depths)))*(_xlfn.XLOOKUP(AT131,Depths,_xlfn.XLOOKUP($G131,Structures,ContentDamages),,1)-_xlfn.XLOOKUP(AT131,Depths,_xlfn.XLOOKUP($G131,Structures,ContentDamages),,-1))/(MIN(IF(Depths&gt;AT131,Depths))-MAX(IF(Depths&lt;AT131,Depths))))</f>
        <v>#N/A</v>
      </c>
      <c r="BQ286" s="87" t="e" cm="1">
        <f t="array" ref="BQ286">IF(AU131="no inundation",0,_xlfn.XLOOKUP(AU131,Depths,_xlfn.XLOOKUP($G131,Structures,ContentDamages),,-1)+(AU131-MAX(IF(Depths&lt;AU131,Depths)))*(_xlfn.XLOOKUP(AU131,Depths,_xlfn.XLOOKUP($G131,Structures,ContentDamages),,1)-_xlfn.XLOOKUP(AU131,Depths,_xlfn.XLOOKUP($G131,Structures,ContentDamages),,-1))/(MIN(IF(Depths&gt;AU131,Depths))-MAX(IF(Depths&lt;AU131,Depths))))</f>
        <v>#N/A</v>
      </c>
      <c r="BR286" s="87" t="e" cm="1">
        <f t="array" ref="BR286">IF(AV131="no inundation",0,_xlfn.XLOOKUP(AV131,Depths,_xlfn.XLOOKUP($G131,Structures,ContentDamages),,-1)+(AV131-MAX(IF(Depths&lt;AV131,Depths)))*(_xlfn.XLOOKUP(AV131,Depths,_xlfn.XLOOKUP($G131,Structures,ContentDamages),,1)-_xlfn.XLOOKUP(AV131,Depths,_xlfn.XLOOKUP($G131,Structures,ContentDamages),,-1))/(MIN(IF(Depths&gt;AV131,Depths))-MAX(IF(Depths&lt;AV131,Depths))))</f>
        <v>#N/A</v>
      </c>
      <c r="BS286" s="87" t="e" cm="1">
        <f t="array" ref="BS286">IF(AW131="no inundation",0,_xlfn.XLOOKUP(AW131,Depths,_xlfn.XLOOKUP($G131,Structures,ContentDamages),,-1)+(AW131-MAX(IF(Depths&lt;AW131,Depths)))*(_xlfn.XLOOKUP(AW131,Depths,_xlfn.XLOOKUP($G131,Structures,ContentDamages),,1)-_xlfn.XLOOKUP(AW131,Depths,_xlfn.XLOOKUP($G131,Structures,ContentDamages),,-1))/(MIN(IF(Depths&gt;AW131,Depths))-MAX(IF(Depths&lt;AW131,Depths))))</f>
        <v>#N/A</v>
      </c>
      <c r="BT286" s="87" t="e" cm="1">
        <f t="array" ref="BT286">IF(AX131="no inundation",0,_xlfn.XLOOKUP(AX131,Depths,_xlfn.XLOOKUP($G131,Structures,ContentDamages),,-1)+(AX131-MAX(IF(Depths&lt;AX131,Depths)))*(_xlfn.XLOOKUP(AX131,Depths,_xlfn.XLOOKUP($G131,Structures,ContentDamages),,1)-_xlfn.XLOOKUP(AX131,Depths,_xlfn.XLOOKUP($G131,Structures,ContentDamages),,-1))/(MIN(IF(Depths&gt;AX131,Depths))-MAX(IF(Depths&lt;AX131,Depths))))</f>
        <v>#N/A</v>
      </c>
      <c r="BU286" s="87" t="e" cm="1">
        <f t="array" ref="BU286">IF(AY131="no inundation",0,_xlfn.XLOOKUP(AY131,Depths,_xlfn.XLOOKUP($G131,Structures,ContentDamages),,-1)+(AY131-MAX(IF(Depths&lt;AY131,Depths)))*(_xlfn.XLOOKUP(AY131,Depths,_xlfn.XLOOKUP($G131,Structures,ContentDamages),,1)-_xlfn.XLOOKUP(AY131,Depths,_xlfn.XLOOKUP($G131,Structures,ContentDamages),,-1))/(MIN(IF(Depths&gt;AY131,Depths))-MAX(IF(Depths&lt;AY131,Depths))))</f>
        <v>#N/A</v>
      </c>
      <c r="BV286" s="87" t="e" cm="1">
        <f t="array" ref="BV286">IF(AZ131="no inundation",0,_xlfn.XLOOKUP(AZ131,Depths,_xlfn.XLOOKUP($G131,Structures,ContentDamages),,-1)+(AZ131-MAX(IF(Depths&lt;AZ131,Depths)))*(_xlfn.XLOOKUP(AZ131,Depths,_xlfn.XLOOKUP($G131,Structures,ContentDamages),,1)-_xlfn.XLOOKUP(AZ131,Depths,_xlfn.XLOOKUP($G131,Structures,ContentDamages),,-1))/(MIN(IF(Depths&gt;AZ131,Depths))-MAX(IF(Depths&lt;AZ131,Depths))))</f>
        <v>#N/A</v>
      </c>
      <c r="BW286" s="87" t="e" cm="1">
        <f t="array" ref="BW286">IF(BA131="no inundation",0,_xlfn.XLOOKUP(BA131,Depths,_xlfn.XLOOKUP($G131,Structures,ContentDamages),,-1)+(BA131-MAX(IF(Depths&lt;BA131,Depths)))*(_xlfn.XLOOKUP(BA131,Depths,_xlfn.XLOOKUP($G131,Structures,ContentDamages),,1)-_xlfn.XLOOKUP(BA131,Depths,_xlfn.XLOOKUP($G131,Structures,ContentDamages),,-1))/(MIN(IF(Depths&gt;BA131,Depths))-MAX(IF(Depths&lt;BA131,Depths))))</f>
        <v>#N/A</v>
      </c>
      <c r="BX286" s="87" t="e" cm="1">
        <f t="array" ref="BX286">IF(BB131="no inundation",0,_xlfn.XLOOKUP(BB131,Depths,_xlfn.XLOOKUP($G131,Structures,ContentDamages),,-1)+(BB131-MAX(IF(Depths&lt;BB131,Depths)))*(_xlfn.XLOOKUP(BB131,Depths,_xlfn.XLOOKUP($G131,Structures,ContentDamages),,1)-_xlfn.XLOOKUP(BB131,Depths,_xlfn.XLOOKUP($G131,Structures,ContentDamages),,-1))/(MIN(IF(Depths&gt;BB131,Depths))-MAX(IF(Depths&lt;BB131,Depths))))</f>
        <v>#N/A</v>
      </c>
      <c r="BY286" s="157" t="e" cm="1">
        <f t="array" ref="BY286">IF(BC131="no inundation",0,_xlfn.XLOOKUP(BC131,Depths,_xlfn.XLOOKUP($G131,Structures,ContentDamages),,-1)+(BC131-MAX(IF(Depths&lt;BC131,Depths)))*(_xlfn.XLOOKUP(BC131,Depths,_xlfn.XLOOKUP($G131,Structures,ContentDamages),,1)-_xlfn.XLOOKUP(BC131,Depths,_xlfn.XLOOKUP($G131,Structures,ContentDamages),,-1))/(MIN(IF(Depths&gt;BC131,Depths))-MAX(IF(Depths&lt;BC131,Depths))))</f>
        <v>#N/A</v>
      </c>
    </row>
    <row r="287" spans="21:77" x14ac:dyDescent="0.35">
      <c r="U287" s="2"/>
      <c r="W287" s="144"/>
      <c r="AI287" s="2"/>
      <c r="AJ287" s="2"/>
      <c r="AK287" s="2"/>
      <c r="AL287" s="2"/>
      <c r="AM287" s="2"/>
      <c r="AN287" s="2"/>
      <c r="AO287" s="2"/>
      <c r="AP287" s="2"/>
      <c r="AQ287" s="2"/>
      <c r="AR287" s="2"/>
      <c r="AS287" s="2"/>
      <c r="BC287" s="166" t="str">
        <f t="shared" si="198"/>
        <v>None</v>
      </c>
      <c r="BD287" s="157"/>
      <c r="BE287" s="166" t="e" cm="1">
        <f t="array" ref="BE287">IF(AT132="no inundation",0,_xlfn.XLOOKUP(AT132,Depths,_xlfn.XLOOKUP($G132,Structures,StructureDamages),,-1)+(AT132-MAX(IF(Depths&lt;AT132,Depths)))*(_xlfn.XLOOKUP(AT132,Depths,_xlfn.XLOOKUP($G132,Structures,StructureDamages),,1)-_xlfn.XLOOKUP(AT132,Depths,_xlfn.XLOOKUP($G132,Structures,StructureDamages),,-1))/(MIN(IF(Depths&gt;AT132,Depths))-MAX(IF(Depths&lt;AT132,Depths))))</f>
        <v>#N/A</v>
      </c>
      <c r="BF287" s="87" t="e" cm="1">
        <f t="array" ref="BF287">IF(AU132="no inundation",0,_xlfn.XLOOKUP(AU132,Depths,_xlfn.XLOOKUP($G132,Structures,StructureDamages),,-1)+(AU132-MAX(IF(Depths&lt;AU132,Depths)))*(_xlfn.XLOOKUP(AU132,Depths,_xlfn.XLOOKUP($G132,Structures,StructureDamages),,1)-_xlfn.XLOOKUP(AU132,Depths,_xlfn.XLOOKUP($G132,Structures,StructureDamages),,-1))/(MIN(IF(Depths&gt;AU132,Depths))-MAX(IF(Depths&lt;AU132,Depths))))</f>
        <v>#N/A</v>
      </c>
      <c r="BG287" s="87" t="e" cm="1">
        <f t="array" ref="BG287">IF(AV132="no inundation",0,_xlfn.XLOOKUP(AV132,Depths,_xlfn.XLOOKUP($G132,Structures,StructureDamages),,-1)+(AV132-MAX(IF(Depths&lt;AV132,Depths)))*(_xlfn.XLOOKUP(AV132,Depths,_xlfn.XLOOKUP($G132,Structures,StructureDamages),,1)-_xlfn.XLOOKUP(AV132,Depths,_xlfn.XLOOKUP($G132,Structures,StructureDamages),,-1))/(MIN(IF(Depths&gt;AV132,Depths))-MAX(IF(Depths&lt;AV132,Depths))))</f>
        <v>#N/A</v>
      </c>
      <c r="BH287" s="87" t="e" cm="1">
        <f t="array" ref="BH287">IF(AW132="no inundation",0,_xlfn.XLOOKUP(AW132,Depths,_xlfn.XLOOKUP($G132,Structures,StructureDamages),,-1)+(AW132-MAX(IF(Depths&lt;AW132,Depths)))*(_xlfn.XLOOKUP(AW132,Depths,_xlfn.XLOOKUP($G132,Structures,StructureDamages),,1)-_xlfn.XLOOKUP(AW132,Depths,_xlfn.XLOOKUP($G132,Structures,StructureDamages),,-1))/(MIN(IF(Depths&gt;AW132,Depths))-MAX(IF(Depths&lt;AW132,Depths))))</f>
        <v>#N/A</v>
      </c>
      <c r="BI287" s="87" t="e" cm="1">
        <f t="array" ref="BI287">IF(AX132="no inundation",0,_xlfn.XLOOKUP(AX132,Depths,_xlfn.XLOOKUP($G132,Structures,StructureDamages),,-1)+(AX132-MAX(IF(Depths&lt;AX132,Depths)))*(_xlfn.XLOOKUP(AX132,Depths,_xlfn.XLOOKUP($G132,Structures,StructureDamages),,1)-_xlfn.XLOOKUP(AX132,Depths,_xlfn.XLOOKUP($G132,Structures,StructureDamages),,-1))/(MIN(IF(Depths&gt;AX132,Depths))-MAX(IF(Depths&lt;AX132,Depths))))</f>
        <v>#N/A</v>
      </c>
      <c r="BJ287" s="87" t="e" cm="1">
        <f t="array" ref="BJ287">IF(AY132="no inundation",0,_xlfn.XLOOKUP(AY132,Depths,_xlfn.XLOOKUP($G132,Structures,StructureDamages),,-1)+(AY132-MAX(IF(Depths&lt;AY132,Depths)))*(_xlfn.XLOOKUP(AY132,Depths,_xlfn.XLOOKUP($G132,Structures,StructureDamages),,1)-_xlfn.XLOOKUP(AY132,Depths,_xlfn.XLOOKUP($G132,Structures,StructureDamages),,-1))/(MIN(IF(Depths&gt;AY132,Depths))-MAX(IF(Depths&lt;AY132,Depths))))</f>
        <v>#N/A</v>
      </c>
      <c r="BK287" s="87" t="e" cm="1">
        <f t="array" ref="BK287">IF(AZ132="no inundation",0,_xlfn.XLOOKUP(AZ132,Depths,_xlfn.XLOOKUP($G132,Structures,StructureDamages),,-1)+(AZ132-MAX(IF(Depths&lt;AZ132,Depths)))*(_xlfn.XLOOKUP(AZ132,Depths,_xlfn.XLOOKUP($G132,Structures,StructureDamages),,1)-_xlfn.XLOOKUP(AZ132,Depths,_xlfn.XLOOKUP($G132,Structures,StructureDamages),,-1))/(MIN(IF(Depths&gt;AZ132,Depths))-MAX(IF(Depths&lt;AZ132,Depths))))</f>
        <v>#N/A</v>
      </c>
      <c r="BL287" s="87" t="e" cm="1">
        <f t="array" ref="BL287">IF(BA132="no inundation",0,_xlfn.XLOOKUP(BA132,Depths,_xlfn.XLOOKUP($G132,Structures,StructureDamages),,-1)+(BA132-MAX(IF(Depths&lt;BA132,Depths)))*(_xlfn.XLOOKUP(BA132,Depths,_xlfn.XLOOKUP($G132,Structures,StructureDamages),,1)-_xlfn.XLOOKUP(BA132,Depths,_xlfn.XLOOKUP($G132,Structures,StructureDamages),,-1))/(MIN(IF(Depths&gt;BA132,Depths))-MAX(IF(Depths&lt;BA132,Depths))))</f>
        <v>#N/A</v>
      </c>
      <c r="BM287" s="87" t="e" cm="1">
        <f t="array" ref="BM287">IF(BB132="no inundation",0,_xlfn.XLOOKUP(BB132,Depths,_xlfn.XLOOKUP($G132,Structures,StructureDamages),,-1)+(BB132-MAX(IF(Depths&lt;BB132,Depths)))*(_xlfn.XLOOKUP(BB132,Depths,_xlfn.XLOOKUP($G132,Structures,StructureDamages),,1)-_xlfn.XLOOKUP(BB132,Depths,_xlfn.XLOOKUP($G132,Structures,StructureDamages),,-1))/(MIN(IF(Depths&gt;BB132,Depths))-MAX(IF(Depths&lt;BB132,Depths))))</f>
        <v>#N/A</v>
      </c>
      <c r="BN287" s="157" t="e" cm="1">
        <f t="array" ref="BN287">IF(BC132="no inundation",0,_xlfn.XLOOKUP(BC132,Depths,_xlfn.XLOOKUP($G132,Structures,StructureDamages),,-1)+(BC132-MAX(IF(Depths&lt;BC132,Depths)))*(_xlfn.XLOOKUP(BC132,Depths,_xlfn.XLOOKUP($G132,Structures,StructureDamages),,1)-_xlfn.XLOOKUP(BC132,Depths,_xlfn.XLOOKUP($G132,Structures,StructureDamages),,-1))/(MIN(IF(Depths&gt;BC132,Depths))-MAX(IF(Depths&lt;BC132,Depths))))</f>
        <v>#N/A</v>
      </c>
      <c r="BO287" s="167"/>
      <c r="BP287" s="166" t="e" cm="1">
        <f t="array" ref="BP287">IF(AT132="no inundation",0,_xlfn.XLOOKUP(AT132,Depths,_xlfn.XLOOKUP($G132,Structures,ContentDamages),,-1)+(AT132-MAX(IF(Depths&lt;AT132,Depths)))*(_xlfn.XLOOKUP(AT132,Depths,_xlfn.XLOOKUP($G132,Structures,ContentDamages),,1)-_xlfn.XLOOKUP(AT132,Depths,_xlfn.XLOOKUP($G132,Structures,ContentDamages),,-1))/(MIN(IF(Depths&gt;AT132,Depths))-MAX(IF(Depths&lt;AT132,Depths))))</f>
        <v>#N/A</v>
      </c>
      <c r="BQ287" s="87" t="e" cm="1">
        <f t="array" ref="BQ287">IF(AU132="no inundation",0,_xlfn.XLOOKUP(AU132,Depths,_xlfn.XLOOKUP($G132,Structures,ContentDamages),,-1)+(AU132-MAX(IF(Depths&lt;AU132,Depths)))*(_xlfn.XLOOKUP(AU132,Depths,_xlfn.XLOOKUP($G132,Structures,ContentDamages),,1)-_xlfn.XLOOKUP(AU132,Depths,_xlfn.XLOOKUP($G132,Structures,ContentDamages),,-1))/(MIN(IF(Depths&gt;AU132,Depths))-MAX(IF(Depths&lt;AU132,Depths))))</f>
        <v>#N/A</v>
      </c>
      <c r="BR287" s="87" t="e" cm="1">
        <f t="array" ref="BR287">IF(AV132="no inundation",0,_xlfn.XLOOKUP(AV132,Depths,_xlfn.XLOOKUP($G132,Structures,ContentDamages),,-1)+(AV132-MAX(IF(Depths&lt;AV132,Depths)))*(_xlfn.XLOOKUP(AV132,Depths,_xlfn.XLOOKUP($G132,Structures,ContentDamages),,1)-_xlfn.XLOOKUP(AV132,Depths,_xlfn.XLOOKUP($G132,Structures,ContentDamages),,-1))/(MIN(IF(Depths&gt;AV132,Depths))-MAX(IF(Depths&lt;AV132,Depths))))</f>
        <v>#N/A</v>
      </c>
      <c r="BS287" s="87" t="e" cm="1">
        <f t="array" ref="BS287">IF(AW132="no inundation",0,_xlfn.XLOOKUP(AW132,Depths,_xlfn.XLOOKUP($G132,Structures,ContentDamages),,-1)+(AW132-MAX(IF(Depths&lt;AW132,Depths)))*(_xlfn.XLOOKUP(AW132,Depths,_xlfn.XLOOKUP($G132,Structures,ContentDamages),,1)-_xlfn.XLOOKUP(AW132,Depths,_xlfn.XLOOKUP($G132,Structures,ContentDamages),,-1))/(MIN(IF(Depths&gt;AW132,Depths))-MAX(IF(Depths&lt;AW132,Depths))))</f>
        <v>#N/A</v>
      </c>
      <c r="BT287" s="87" t="e" cm="1">
        <f t="array" ref="BT287">IF(AX132="no inundation",0,_xlfn.XLOOKUP(AX132,Depths,_xlfn.XLOOKUP($G132,Structures,ContentDamages),,-1)+(AX132-MAX(IF(Depths&lt;AX132,Depths)))*(_xlfn.XLOOKUP(AX132,Depths,_xlfn.XLOOKUP($G132,Structures,ContentDamages),,1)-_xlfn.XLOOKUP(AX132,Depths,_xlfn.XLOOKUP($G132,Structures,ContentDamages),,-1))/(MIN(IF(Depths&gt;AX132,Depths))-MAX(IF(Depths&lt;AX132,Depths))))</f>
        <v>#N/A</v>
      </c>
      <c r="BU287" s="87" t="e" cm="1">
        <f t="array" ref="BU287">IF(AY132="no inundation",0,_xlfn.XLOOKUP(AY132,Depths,_xlfn.XLOOKUP($G132,Structures,ContentDamages),,-1)+(AY132-MAX(IF(Depths&lt;AY132,Depths)))*(_xlfn.XLOOKUP(AY132,Depths,_xlfn.XLOOKUP($G132,Structures,ContentDamages),,1)-_xlfn.XLOOKUP(AY132,Depths,_xlfn.XLOOKUP($G132,Structures,ContentDamages),,-1))/(MIN(IF(Depths&gt;AY132,Depths))-MAX(IF(Depths&lt;AY132,Depths))))</f>
        <v>#N/A</v>
      </c>
      <c r="BV287" s="87" t="e" cm="1">
        <f t="array" ref="BV287">IF(AZ132="no inundation",0,_xlfn.XLOOKUP(AZ132,Depths,_xlfn.XLOOKUP($G132,Structures,ContentDamages),,-1)+(AZ132-MAX(IF(Depths&lt;AZ132,Depths)))*(_xlfn.XLOOKUP(AZ132,Depths,_xlfn.XLOOKUP($G132,Structures,ContentDamages),,1)-_xlfn.XLOOKUP(AZ132,Depths,_xlfn.XLOOKUP($G132,Structures,ContentDamages),,-1))/(MIN(IF(Depths&gt;AZ132,Depths))-MAX(IF(Depths&lt;AZ132,Depths))))</f>
        <v>#N/A</v>
      </c>
      <c r="BW287" s="87" t="e" cm="1">
        <f t="array" ref="BW287">IF(BA132="no inundation",0,_xlfn.XLOOKUP(BA132,Depths,_xlfn.XLOOKUP($G132,Structures,ContentDamages),,-1)+(BA132-MAX(IF(Depths&lt;BA132,Depths)))*(_xlfn.XLOOKUP(BA132,Depths,_xlfn.XLOOKUP($G132,Structures,ContentDamages),,1)-_xlfn.XLOOKUP(BA132,Depths,_xlfn.XLOOKUP($G132,Structures,ContentDamages),,-1))/(MIN(IF(Depths&gt;BA132,Depths))-MAX(IF(Depths&lt;BA132,Depths))))</f>
        <v>#N/A</v>
      </c>
      <c r="BX287" s="87" t="e" cm="1">
        <f t="array" ref="BX287">IF(BB132="no inundation",0,_xlfn.XLOOKUP(BB132,Depths,_xlfn.XLOOKUP($G132,Structures,ContentDamages),,-1)+(BB132-MAX(IF(Depths&lt;BB132,Depths)))*(_xlfn.XLOOKUP(BB132,Depths,_xlfn.XLOOKUP($G132,Structures,ContentDamages),,1)-_xlfn.XLOOKUP(BB132,Depths,_xlfn.XLOOKUP($G132,Structures,ContentDamages),,-1))/(MIN(IF(Depths&gt;BB132,Depths))-MAX(IF(Depths&lt;BB132,Depths))))</f>
        <v>#N/A</v>
      </c>
      <c r="BY287" s="157" t="e" cm="1">
        <f t="array" ref="BY287">IF(BC132="no inundation",0,_xlfn.XLOOKUP(BC132,Depths,_xlfn.XLOOKUP($G132,Structures,ContentDamages),,-1)+(BC132-MAX(IF(Depths&lt;BC132,Depths)))*(_xlfn.XLOOKUP(BC132,Depths,_xlfn.XLOOKUP($G132,Structures,ContentDamages),,1)-_xlfn.XLOOKUP(BC132,Depths,_xlfn.XLOOKUP($G132,Structures,ContentDamages),,-1))/(MIN(IF(Depths&gt;BC132,Depths))-MAX(IF(Depths&lt;BC132,Depths))))</f>
        <v>#N/A</v>
      </c>
    </row>
    <row r="288" spans="21:77" x14ac:dyDescent="0.35">
      <c r="U288" s="2"/>
      <c r="W288" s="144"/>
      <c r="AI288" s="2"/>
      <c r="AJ288" s="2"/>
      <c r="AK288" s="2"/>
      <c r="AL288" s="2"/>
      <c r="AM288" s="2"/>
      <c r="AN288" s="2"/>
      <c r="AO288" s="2"/>
      <c r="AP288" s="2"/>
      <c r="AQ288" s="2"/>
      <c r="AR288" s="2"/>
      <c r="AS288" s="2"/>
      <c r="BC288" s="166" t="str">
        <f t="shared" si="198"/>
        <v>None</v>
      </c>
      <c r="BD288" s="157"/>
      <c r="BE288" s="166" t="e" cm="1">
        <f t="array" ref="BE288">IF(AT133="no inundation",0,_xlfn.XLOOKUP(AT133,Depths,_xlfn.XLOOKUP($G133,Structures,StructureDamages),,-1)+(AT133-MAX(IF(Depths&lt;AT133,Depths)))*(_xlfn.XLOOKUP(AT133,Depths,_xlfn.XLOOKUP($G133,Structures,StructureDamages),,1)-_xlfn.XLOOKUP(AT133,Depths,_xlfn.XLOOKUP($G133,Structures,StructureDamages),,-1))/(MIN(IF(Depths&gt;AT133,Depths))-MAX(IF(Depths&lt;AT133,Depths))))</f>
        <v>#N/A</v>
      </c>
      <c r="BF288" s="87" t="e" cm="1">
        <f t="array" ref="BF288">IF(AU133="no inundation",0,_xlfn.XLOOKUP(AU133,Depths,_xlfn.XLOOKUP($G133,Structures,StructureDamages),,-1)+(AU133-MAX(IF(Depths&lt;AU133,Depths)))*(_xlfn.XLOOKUP(AU133,Depths,_xlfn.XLOOKUP($G133,Structures,StructureDamages),,1)-_xlfn.XLOOKUP(AU133,Depths,_xlfn.XLOOKUP($G133,Structures,StructureDamages),,-1))/(MIN(IF(Depths&gt;AU133,Depths))-MAX(IF(Depths&lt;AU133,Depths))))</f>
        <v>#N/A</v>
      </c>
      <c r="BG288" s="87" t="e" cm="1">
        <f t="array" ref="BG288">IF(AV133="no inundation",0,_xlfn.XLOOKUP(AV133,Depths,_xlfn.XLOOKUP($G133,Structures,StructureDamages),,-1)+(AV133-MAX(IF(Depths&lt;AV133,Depths)))*(_xlfn.XLOOKUP(AV133,Depths,_xlfn.XLOOKUP($G133,Structures,StructureDamages),,1)-_xlfn.XLOOKUP(AV133,Depths,_xlfn.XLOOKUP($G133,Structures,StructureDamages),,-1))/(MIN(IF(Depths&gt;AV133,Depths))-MAX(IF(Depths&lt;AV133,Depths))))</f>
        <v>#N/A</v>
      </c>
      <c r="BH288" s="87" t="e" cm="1">
        <f t="array" ref="BH288">IF(AW133="no inundation",0,_xlfn.XLOOKUP(AW133,Depths,_xlfn.XLOOKUP($G133,Structures,StructureDamages),,-1)+(AW133-MAX(IF(Depths&lt;AW133,Depths)))*(_xlfn.XLOOKUP(AW133,Depths,_xlfn.XLOOKUP($G133,Structures,StructureDamages),,1)-_xlfn.XLOOKUP(AW133,Depths,_xlfn.XLOOKUP($G133,Structures,StructureDamages),,-1))/(MIN(IF(Depths&gt;AW133,Depths))-MAX(IF(Depths&lt;AW133,Depths))))</f>
        <v>#N/A</v>
      </c>
      <c r="BI288" s="87" t="e" cm="1">
        <f t="array" ref="BI288">IF(AX133="no inundation",0,_xlfn.XLOOKUP(AX133,Depths,_xlfn.XLOOKUP($G133,Structures,StructureDamages),,-1)+(AX133-MAX(IF(Depths&lt;AX133,Depths)))*(_xlfn.XLOOKUP(AX133,Depths,_xlfn.XLOOKUP($G133,Structures,StructureDamages),,1)-_xlfn.XLOOKUP(AX133,Depths,_xlfn.XLOOKUP($G133,Structures,StructureDamages),,-1))/(MIN(IF(Depths&gt;AX133,Depths))-MAX(IF(Depths&lt;AX133,Depths))))</f>
        <v>#N/A</v>
      </c>
      <c r="BJ288" s="87" t="e" cm="1">
        <f t="array" ref="BJ288">IF(AY133="no inundation",0,_xlfn.XLOOKUP(AY133,Depths,_xlfn.XLOOKUP($G133,Structures,StructureDamages),,-1)+(AY133-MAX(IF(Depths&lt;AY133,Depths)))*(_xlfn.XLOOKUP(AY133,Depths,_xlfn.XLOOKUP($G133,Structures,StructureDamages),,1)-_xlfn.XLOOKUP(AY133,Depths,_xlfn.XLOOKUP($G133,Structures,StructureDamages),,-1))/(MIN(IF(Depths&gt;AY133,Depths))-MAX(IF(Depths&lt;AY133,Depths))))</f>
        <v>#N/A</v>
      </c>
      <c r="BK288" s="87" t="e" cm="1">
        <f t="array" ref="BK288">IF(AZ133="no inundation",0,_xlfn.XLOOKUP(AZ133,Depths,_xlfn.XLOOKUP($G133,Structures,StructureDamages),,-1)+(AZ133-MAX(IF(Depths&lt;AZ133,Depths)))*(_xlfn.XLOOKUP(AZ133,Depths,_xlfn.XLOOKUP($G133,Structures,StructureDamages),,1)-_xlfn.XLOOKUP(AZ133,Depths,_xlfn.XLOOKUP($G133,Structures,StructureDamages),,-1))/(MIN(IF(Depths&gt;AZ133,Depths))-MAX(IF(Depths&lt;AZ133,Depths))))</f>
        <v>#N/A</v>
      </c>
      <c r="BL288" s="87" t="e" cm="1">
        <f t="array" ref="BL288">IF(BA133="no inundation",0,_xlfn.XLOOKUP(BA133,Depths,_xlfn.XLOOKUP($G133,Structures,StructureDamages),,-1)+(BA133-MAX(IF(Depths&lt;BA133,Depths)))*(_xlfn.XLOOKUP(BA133,Depths,_xlfn.XLOOKUP($G133,Structures,StructureDamages),,1)-_xlfn.XLOOKUP(BA133,Depths,_xlfn.XLOOKUP($G133,Structures,StructureDamages),,-1))/(MIN(IF(Depths&gt;BA133,Depths))-MAX(IF(Depths&lt;BA133,Depths))))</f>
        <v>#N/A</v>
      </c>
      <c r="BM288" s="87" t="e" cm="1">
        <f t="array" ref="BM288">IF(BB133="no inundation",0,_xlfn.XLOOKUP(BB133,Depths,_xlfn.XLOOKUP($G133,Structures,StructureDamages),,-1)+(BB133-MAX(IF(Depths&lt;BB133,Depths)))*(_xlfn.XLOOKUP(BB133,Depths,_xlfn.XLOOKUP($G133,Structures,StructureDamages),,1)-_xlfn.XLOOKUP(BB133,Depths,_xlfn.XLOOKUP($G133,Structures,StructureDamages),,-1))/(MIN(IF(Depths&gt;BB133,Depths))-MAX(IF(Depths&lt;BB133,Depths))))</f>
        <v>#N/A</v>
      </c>
      <c r="BN288" s="157" t="e" cm="1">
        <f t="array" ref="BN288">IF(BC133="no inundation",0,_xlfn.XLOOKUP(BC133,Depths,_xlfn.XLOOKUP($G133,Structures,StructureDamages),,-1)+(BC133-MAX(IF(Depths&lt;BC133,Depths)))*(_xlfn.XLOOKUP(BC133,Depths,_xlfn.XLOOKUP($G133,Structures,StructureDamages),,1)-_xlfn.XLOOKUP(BC133,Depths,_xlfn.XLOOKUP($G133,Structures,StructureDamages),,-1))/(MIN(IF(Depths&gt;BC133,Depths))-MAX(IF(Depths&lt;BC133,Depths))))</f>
        <v>#N/A</v>
      </c>
      <c r="BO288" s="167"/>
      <c r="BP288" s="166" t="e" cm="1">
        <f t="array" ref="BP288">IF(AT133="no inundation",0,_xlfn.XLOOKUP(AT133,Depths,_xlfn.XLOOKUP($G133,Structures,ContentDamages),,-1)+(AT133-MAX(IF(Depths&lt;AT133,Depths)))*(_xlfn.XLOOKUP(AT133,Depths,_xlfn.XLOOKUP($G133,Structures,ContentDamages),,1)-_xlfn.XLOOKUP(AT133,Depths,_xlfn.XLOOKUP($G133,Structures,ContentDamages),,-1))/(MIN(IF(Depths&gt;AT133,Depths))-MAX(IF(Depths&lt;AT133,Depths))))</f>
        <v>#N/A</v>
      </c>
      <c r="BQ288" s="87" t="e" cm="1">
        <f t="array" ref="BQ288">IF(AU133="no inundation",0,_xlfn.XLOOKUP(AU133,Depths,_xlfn.XLOOKUP($G133,Structures,ContentDamages),,-1)+(AU133-MAX(IF(Depths&lt;AU133,Depths)))*(_xlfn.XLOOKUP(AU133,Depths,_xlfn.XLOOKUP($G133,Structures,ContentDamages),,1)-_xlfn.XLOOKUP(AU133,Depths,_xlfn.XLOOKUP($G133,Structures,ContentDamages),,-1))/(MIN(IF(Depths&gt;AU133,Depths))-MAX(IF(Depths&lt;AU133,Depths))))</f>
        <v>#N/A</v>
      </c>
      <c r="BR288" s="87" t="e" cm="1">
        <f t="array" ref="BR288">IF(AV133="no inundation",0,_xlfn.XLOOKUP(AV133,Depths,_xlfn.XLOOKUP($G133,Structures,ContentDamages),,-1)+(AV133-MAX(IF(Depths&lt;AV133,Depths)))*(_xlfn.XLOOKUP(AV133,Depths,_xlfn.XLOOKUP($G133,Structures,ContentDamages),,1)-_xlfn.XLOOKUP(AV133,Depths,_xlfn.XLOOKUP($G133,Structures,ContentDamages),,-1))/(MIN(IF(Depths&gt;AV133,Depths))-MAX(IF(Depths&lt;AV133,Depths))))</f>
        <v>#N/A</v>
      </c>
      <c r="BS288" s="87" t="e" cm="1">
        <f t="array" ref="BS288">IF(AW133="no inundation",0,_xlfn.XLOOKUP(AW133,Depths,_xlfn.XLOOKUP($G133,Structures,ContentDamages),,-1)+(AW133-MAX(IF(Depths&lt;AW133,Depths)))*(_xlfn.XLOOKUP(AW133,Depths,_xlfn.XLOOKUP($G133,Structures,ContentDamages),,1)-_xlfn.XLOOKUP(AW133,Depths,_xlfn.XLOOKUP($G133,Structures,ContentDamages),,-1))/(MIN(IF(Depths&gt;AW133,Depths))-MAX(IF(Depths&lt;AW133,Depths))))</f>
        <v>#N/A</v>
      </c>
      <c r="BT288" s="87" t="e" cm="1">
        <f t="array" ref="BT288">IF(AX133="no inundation",0,_xlfn.XLOOKUP(AX133,Depths,_xlfn.XLOOKUP($G133,Structures,ContentDamages),,-1)+(AX133-MAX(IF(Depths&lt;AX133,Depths)))*(_xlfn.XLOOKUP(AX133,Depths,_xlfn.XLOOKUP($G133,Structures,ContentDamages),,1)-_xlfn.XLOOKUP(AX133,Depths,_xlfn.XLOOKUP($G133,Structures,ContentDamages),,-1))/(MIN(IF(Depths&gt;AX133,Depths))-MAX(IF(Depths&lt;AX133,Depths))))</f>
        <v>#N/A</v>
      </c>
      <c r="BU288" s="87" t="e" cm="1">
        <f t="array" ref="BU288">IF(AY133="no inundation",0,_xlfn.XLOOKUP(AY133,Depths,_xlfn.XLOOKUP($G133,Structures,ContentDamages),,-1)+(AY133-MAX(IF(Depths&lt;AY133,Depths)))*(_xlfn.XLOOKUP(AY133,Depths,_xlfn.XLOOKUP($G133,Structures,ContentDamages),,1)-_xlfn.XLOOKUP(AY133,Depths,_xlfn.XLOOKUP($G133,Structures,ContentDamages),,-1))/(MIN(IF(Depths&gt;AY133,Depths))-MAX(IF(Depths&lt;AY133,Depths))))</f>
        <v>#N/A</v>
      </c>
      <c r="BV288" s="87" t="e" cm="1">
        <f t="array" ref="BV288">IF(AZ133="no inundation",0,_xlfn.XLOOKUP(AZ133,Depths,_xlfn.XLOOKUP($G133,Structures,ContentDamages),,-1)+(AZ133-MAX(IF(Depths&lt;AZ133,Depths)))*(_xlfn.XLOOKUP(AZ133,Depths,_xlfn.XLOOKUP($G133,Structures,ContentDamages),,1)-_xlfn.XLOOKUP(AZ133,Depths,_xlfn.XLOOKUP($G133,Structures,ContentDamages),,-1))/(MIN(IF(Depths&gt;AZ133,Depths))-MAX(IF(Depths&lt;AZ133,Depths))))</f>
        <v>#N/A</v>
      </c>
      <c r="BW288" s="87" t="e" cm="1">
        <f t="array" ref="BW288">IF(BA133="no inundation",0,_xlfn.XLOOKUP(BA133,Depths,_xlfn.XLOOKUP($G133,Structures,ContentDamages),,-1)+(BA133-MAX(IF(Depths&lt;BA133,Depths)))*(_xlfn.XLOOKUP(BA133,Depths,_xlfn.XLOOKUP($G133,Structures,ContentDamages),,1)-_xlfn.XLOOKUP(BA133,Depths,_xlfn.XLOOKUP($G133,Structures,ContentDamages),,-1))/(MIN(IF(Depths&gt;BA133,Depths))-MAX(IF(Depths&lt;BA133,Depths))))</f>
        <v>#N/A</v>
      </c>
      <c r="BX288" s="87" t="e" cm="1">
        <f t="array" ref="BX288">IF(BB133="no inundation",0,_xlfn.XLOOKUP(BB133,Depths,_xlfn.XLOOKUP($G133,Structures,ContentDamages),,-1)+(BB133-MAX(IF(Depths&lt;BB133,Depths)))*(_xlfn.XLOOKUP(BB133,Depths,_xlfn.XLOOKUP($G133,Structures,ContentDamages),,1)-_xlfn.XLOOKUP(BB133,Depths,_xlfn.XLOOKUP($G133,Structures,ContentDamages),,-1))/(MIN(IF(Depths&gt;BB133,Depths))-MAX(IF(Depths&lt;BB133,Depths))))</f>
        <v>#N/A</v>
      </c>
      <c r="BY288" s="157" t="e" cm="1">
        <f t="array" ref="BY288">IF(BC133="no inundation",0,_xlfn.XLOOKUP(BC133,Depths,_xlfn.XLOOKUP($G133,Structures,ContentDamages),,-1)+(BC133-MAX(IF(Depths&lt;BC133,Depths)))*(_xlfn.XLOOKUP(BC133,Depths,_xlfn.XLOOKUP($G133,Structures,ContentDamages),,1)-_xlfn.XLOOKUP(BC133,Depths,_xlfn.XLOOKUP($G133,Structures,ContentDamages),,-1))/(MIN(IF(Depths&gt;BC133,Depths))-MAX(IF(Depths&lt;BC133,Depths))))</f>
        <v>#N/A</v>
      </c>
    </row>
    <row r="289" spans="21:77" x14ac:dyDescent="0.35">
      <c r="U289" s="2"/>
      <c r="W289" s="144"/>
      <c r="AI289" s="2"/>
      <c r="AJ289" s="2"/>
      <c r="AK289" s="2"/>
      <c r="AL289" s="2"/>
      <c r="AM289" s="2"/>
      <c r="AN289" s="2"/>
      <c r="AO289" s="2"/>
      <c r="AP289" s="2"/>
      <c r="AQ289" s="2"/>
      <c r="AR289" s="2"/>
      <c r="AS289" s="2"/>
      <c r="BC289" s="166" t="str">
        <f t="shared" si="198"/>
        <v>None</v>
      </c>
      <c r="BD289" s="157"/>
      <c r="BE289" s="166" t="e" cm="1">
        <f t="array" ref="BE289">IF(AT134="no inundation",0,_xlfn.XLOOKUP(AT134,Depths,_xlfn.XLOOKUP($G134,Structures,StructureDamages),,-1)+(AT134-MAX(IF(Depths&lt;AT134,Depths)))*(_xlfn.XLOOKUP(AT134,Depths,_xlfn.XLOOKUP($G134,Structures,StructureDamages),,1)-_xlfn.XLOOKUP(AT134,Depths,_xlfn.XLOOKUP($G134,Structures,StructureDamages),,-1))/(MIN(IF(Depths&gt;AT134,Depths))-MAX(IF(Depths&lt;AT134,Depths))))</f>
        <v>#N/A</v>
      </c>
      <c r="BF289" s="87" t="e" cm="1">
        <f t="array" ref="BF289">IF(AU134="no inundation",0,_xlfn.XLOOKUP(AU134,Depths,_xlfn.XLOOKUP($G134,Structures,StructureDamages),,-1)+(AU134-MAX(IF(Depths&lt;AU134,Depths)))*(_xlfn.XLOOKUP(AU134,Depths,_xlfn.XLOOKUP($G134,Structures,StructureDamages),,1)-_xlfn.XLOOKUP(AU134,Depths,_xlfn.XLOOKUP($G134,Structures,StructureDamages),,-1))/(MIN(IF(Depths&gt;AU134,Depths))-MAX(IF(Depths&lt;AU134,Depths))))</f>
        <v>#N/A</v>
      </c>
      <c r="BG289" s="87" t="e" cm="1">
        <f t="array" ref="BG289">IF(AV134="no inundation",0,_xlfn.XLOOKUP(AV134,Depths,_xlfn.XLOOKUP($G134,Structures,StructureDamages),,-1)+(AV134-MAX(IF(Depths&lt;AV134,Depths)))*(_xlfn.XLOOKUP(AV134,Depths,_xlfn.XLOOKUP($G134,Structures,StructureDamages),,1)-_xlfn.XLOOKUP(AV134,Depths,_xlfn.XLOOKUP($G134,Structures,StructureDamages),,-1))/(MIN(IF(Depths&gt;AV134,Depths))-MAX(IF(Depths&lt;AV134,Depths))))</f>
        <v>#N/A</v>
      </c>
      <c r="BH289" s="87" t="e" cm="1">
        <f t="array" ref="BH289">IF(AW134="no inundation",0,_xlfn.XLOOKUP(AW134,Depths,_xlfn.XLOOKUP($G134,Structures,StructureDamages),,-1)+(AW134-MAX(IF(Depths&lt;AW134,Depths)))*(_xlfn.XLOOKUP(AW134,Depths,_xlfn.XLOOKUP($G134,Structures,StructureDamages),,1)-_xlfn.XLOOKUP(AW134,Depths,_xlfn.XLOOKUP($G134,Structures,StructureDamages),,-1))/(MIN(IF(Depths&gt;AW134,Depths))-MAX(IF(Depths&lt;AW134,Depths))))</f>
        <v>#N/A</v>
      </c>
      <c r="BI289" s="87" t="e" cm="1">
        <f t="array" ref="BI289">IF(AX134="no inundation",0,_xlfn.XLOOKUP(AX134,Depths,_xlfn.XLOOKUP($G134,Structures,StructureDamages),,-1)+(AX134-MAX(IF(Depths&lt;AX134,Depths)))*(_xlfn.XLOOKUP(AX134,Depths,_xlfn.XLOOKUP($G134,Structures,StructureDamages),,1)-_xlfn.XLOOKUP(AX134,Depths,_xlfn.XLOOKUP($G134,Structures,StructureDamages),,-1))/(MIN(IF(Depths&gt;AX134,Depths))-MAX(IF(Depths&lt;AX134,Depths))))</f>
        <v>#N/A</v>
      </c>
      <c r="BJ289" s="87" t="e" cm="1">
        <f t="array" ref="BJ289">IF(AY134="no inundation",0,_xlfn.XLOOKUP(AY134,Depths,_xlfn.XLOOKUP($G134,Structures,StructureDamages),,-1)+(AY134-MAX(IF(Depths&lt;AY134,Depths)))*(_xlfn.XLOOKUP(AY134,Depths,_xlfn.XLOOKUP($G134,Structures,StructureDamages),,1)-_xlfn.XLOOKUP(AY134,Depths,_xlfn.XLOOKUP($G134,Structures,StructureDamages),,-1))/(MIN(IF(Depths&gt;AY134,Depths))-MAX(IF(Depths&lt;AY134,Depths))))</f>
        <v>#N/A</v>
      </c>
      <c r="BK289" s="87" t="e" cm="1">
        <f t="array" ref="BK289">IF(AZ134="no inundation",0,_xlfn.XLOOKUP(AZ134,Depths,_xlfn.XLOOKUP($G134,Structures,StructureDamages),,-1)+(AZ134-MAX(IF(Depths&lt;AZ134,Depths)))*(_xlfn.XLOOKUP(AZ134,Depths,_xlfn.XLOOKUP($G134,Structures,StructureDamages),,1)-_xlfn.XLOOKUP(AZ134,Depths,_xlfn.XLOOKUP($G134,Structures,StructureDamages),,-1))/(MIN(IF(Depths&gt;AZ134,Depths))-MAX(IF(Depths&lt;AZ134,Depths))))</f>
        <v>#N/A</v>
      </c>
      <c r="BL289" s="87" t="e" cm="1">
        <f t="array" ref="BL289">IF(BA134="no inundation",0,_xlfn.XLOOKUP(BA134,Depths,_xlfn.XLOOKUP($G134,Structures,StructureDamages),,-1)+(BA134-MAX(IF(Depths&lt;BA134,Depths)))*(_xlfn.XLOOKUP(BA134,Depths,_xlfn.XLOOKUP($G134,Structures,StructureDamages),,1)-_xlfn.XLOOKUP(BA134,Depths,_xlfn.XLOOKUP($G134,Structures,StructureDamages),,-1))/(MIN(IF(Depths&gt;BA134,Depths))-MAX(IF(Depths&lt;BA134,Depths))))</f>
        <v>#N/A</v>
      </c>
      <c r="BM289" s="87" t="e" cm="1">
        <f t="array" ref="BM289">IF(BB134="no inundation",0,_xlfn.XLOOKUP(BB134,Depths,_xlfn.XLOOKUP($G134,Structures,StructureDamages),,-1)+(BB134-MAX(IF(Depths&lt;BB134,Depths)))*(_xlfn.XLOOKUP(BB134,Depths,_xlfn.XLOOKUP($G134,Structures,StructureDamages),,1)-_xlfn.XLOOKUP(BB134,Depths,_xlfn.XLOOKUP($G134,Structures,StructureDamages),,-1))/(MIN(IF(Depths&gt;BB134,Depths))-MAX(IF(Depths&lt;BB134,Depths))))</f>
        <v>#N/A</v>
      </c>
      <c r="BN289" s="157" t="e" cm="1">
        <f t="array" ref="BN289">IF(BC134="no inundation",0,_xlfn.XLOOKUP(BC134,Depths,_xlfn.XLOOKUP($G134,Structures,StructureDamages),,-1)+(BC134-MAX(IF(Depths&lt;BC134,Depths)))*(_xlfn.XLOOKUP(BC134,Depths,_xlfn.XLOOKUP($G134,Structures,StructureDamages),,1)-_xlfn.XLOOKUP(BC134,Depths,_xlfn.XLOOKUP($G134,Structures,StructureDamages),,-1))/(MIN(IF(Depths&gt;BC134,Depths))-MAX(IF(Depths&lt;BC134,Depths))))</f>
        <v>#N/A</v>
      </c>
      <c r="BO289" s="167"/>
      <c r="BP289" s="166" t="e" cm="1">
        <f t="array" ref="BP289">IF(AT134="no inundation",0,_xlfn.XLOOKUP(AT134,Depths,_xlfn.XLOOKUP($G134,Structures,ContentDamages),,-1)+(AT134-MAX(IF(Depths&lt;AT134,Depths)))*(_xlfn.XLOOKUP(AT134,Depths,_xlfn.XLOOKUP($G134,Structures,ContentDamages),,1)-_xlfn.XLOOKUP(AT134,Depths,_xlfn.XLOOKUP($G134,Structures,ContentDamages),,-1))/(MIN(IF(Depths&gt;AT134,Depths))-MAX(IF(Depths&lt;AT134,Depths))))</f>
        <v>#N/A</v>
      </c>
      <c r="BQ289" s="87" t="e" cm="1">
        <f t="array" ref="BQ289">IF(AU134="no inundation",0,_xlfn.XLOOKUP(AU134,Depths,_xlfn.XLOOKUP($G134,Structures,ContentDamages),,-1)+(AU134-MAX(IF(Depths&lt;AU134,Depths)))*(_xlfn.XLOOKUP(AU134,Depths,_xlfn.XLOOKUP($G134,Structures,ContentDamages),,1)-_xlfn.XLOOKUP(AU134,Depths,_xlfn.XLOOKUP($G134,Structures,ContentDamages),,-1))/(MIN(IF(Depths&gt;AU134,Depths))-MAX(IF(Depths&lt;AU134,Depths))))</f>
        <v>#N/A</v>
      </c>
      <c r="BR289" s="87" t="e" cm="1">
        <f t="array" ref="BR289">IF(AV134="no inundation",0,_xlfn.XLOOKUP(AV134,Depths,_xlfn.XLOOKUP($G134,Structures,ContentDamages),,-1)+(AV134-MAX(IF(Depths&lt;AV134,Depths)))*(_xlfn.XLOOKUP(AV134,Depths,_xlfn.XLOOKUP($G134,Structures,ContentDamages),,1)-_xlfn.XLOOKUP(AV134,Depths,_xlfn.XLOOKUP($G134,Structures,ContentDamages),,-1))/(MIN(IF(Depths&gt;AV134,Depths))-MAX(IF(Depths&lt;AV134,Depths))))</f>
        <v>#N/A</v>
      </c>
      <c r="BS289" s="87" t="e" cm="1">
        <f t="array" ref="BS289">IF(AW134="no inundation",0,_xlfn.XLOOKUP(AW134,Depths,_xlfn.XLOOKUP($G134,Structures,ContentDamages),,-1)+(AW134-MAX(IF(Depths&lt;AW134,Depths)))*(_xlfn.XLOOKUP(AW134,Depths,_xlfn.XLOOKUP($G134,Structures,ContentDamages),,1)-_xlfn.XLOOKUP(AW134,Depths,_xlfn.XLOOKUP($G134,Structures,ContentDamages),,-1))/(MIN(IF(Depths&gt;AW134,Depths))-MAX(IF(Depths&lt;AW134,Depths))))</f>
        <v>#N/A</v>
      </c>
      <c r="BT289" s="87" t="e" cm="1">
        <f t="array" ref="BT289">IF(AX134="no inundation",0,_xlfn.XLOOKUP(AX134,Depths,_xlfn.XLOOKUP($G134,Structures,ContentDamages),,-1)+(AX134-MAX(IF(Depths&lt;AX134,Depths)))*(_xlfn.XLOOKUP(AX134,Depths,_xlfn.XLOOKUP($G134,Structures,ContentDamages),,1)-_xlfn.XLOOKUP(AX134,Depths,_xlfn.XLOOKUP($G134,Structures,ContentDamages),,-1))/(MIN(IF(Depths&gt;AX134,Depths))-MAX(IF(Depths&lt;AX134,Depths))))</f>
        <v>#N/A</v>
      </c>
      <c r="BU289" s="87" t="e" cm="1">
        <f t="array" ref="BU289">IF(AY134="no inundation",0,_xlfn.XLOOKUP(AY134,Depths,_xlfn.XLOOKUP($G134,Structures,ContentDamages),,-1)+(AY134-MAX(IF(Depths&lt;AY134,Depths)))*(_xlfn.XLOOKUP(AY134,Depths,_xlfn.XLOOKUP($G134,Structures,ContentDamages),,1)-_xlfn.XLOOKUP(AY134,Depths,_xlfn.XLOOKUP($G134,Structures,ContentDamages),,-1))/(MIN(IF(Depths&gt;AY134,Depths))-MAX(IF(Depths&lt;AY134,Depths))))</f>
        <v>#N/A</v>
      </c>
      <c r="BV289" s="87" t="e" cm="1">
        <f t="array" ref="BV289">IF(AZ134="no inundation",0,_xlfn.XLOOKUP(AZ134,Depths,_xlfn.XLOOKUP($G134,Structures,ContentDamages),,-1)+(AZ134-MAX(IF(Depths&lt;AZ134,Depths)))*(_xlfn.XLOOKUP(AZ134,Depths,_xlfn.XLOOKUP($G134,Structures,ContentDamages),,1)-_xlfn.XLOOKUP(AZ134,Depths,_xlfn.XLOOKUP($G134,Structures,ContentDamages),,-1))/(MIN(IF(Depths&gt;AZ134,Depths))-MAX(IF(Depths&lt;AZ134,Depths))))</f>
        <v>#N/A</v>
      </c>
      <c r="BW289" s="87" t="e" cm="1">
        <f t="array" ref="BW289">IF(BA134="no inundation",0,_xlfn.XLOOKUP(BA134,Depths,_xlfn.XLOOKUP($G134,Structures,ContentDamages),,-1)+(BA134-MAX(IF(Depths&lt;BA134,Depths)))*(_xlfn.XLOOKUP(BA134,Depths,_xlfn.XLOOKUP($G134,Structures,ContentDamages),,1)-_xlfn.XLOOKUP(BA134,Depths,_xlfn.XLOOKUP($G134,Structures,ContentDamages),,-1))/(MIN(IF(Depths&gt;BA134,Depths))-MAX(IF(Depths&lt;BA134,Depths))))</f>
        <v>#N/A</v>
      </c>
      <c r="BX289" s="87" t="e" cm="1">
        <f t="array" ref="BX289">IF(BB134="no inundation",0,_xlfn.XLOOKUP(BB134,Depths,_xlfn.XLOOKUP($G134,Structures,ContentDamages),,-1)+(BB134-MAX(IF(Depths&lt;BB134,Depths)))*(_xlfn.XLOOKUP(BB134,Depths,_xlfn.XLOOKUP($G134,Structures,ContentDamages),,1)-_xlfn.XLOOKUP(BB134,Depths,_xlfn.XLOOKUP($G134,Structures,ContentDamages),,-1))/(MIN(IF(Depths&gt;BB134,Depths))-MAX(IF(Depths&lt;BB134,Depths))))</f>
        <v>#N/A</v>
      </c>
      <c r="BY289" s="157" t="e" cm="1">
        <f t="array" ref="BY289">IF(BC134="no inundation",0,_xlfn.XLOOKUP(BC134,Depths,_xlfn.XLOOKUP($G134,Structures,ContentDamages),,-1)+(BC134-MAX(IF(Depths&lt;BC134,Depths)))*(_xlfn.XLOOKUP(BC134,Depths,_xlfn.XLOOKUP($G134,Structures,ContentDamages),,1)-_xlfn.XLOOKUP(BC134,Depths,_xlfn.XLOOKUP($G134,Structures,ContentDamages),,-1))/(MIN(IF(Depths&gt;BC134,Depths))-MAX(IF(Depths&lt;BC134,Depths))))</f>
        <v>#N/A</v>
      </c>
    </row>
    <row r="290" spans="21:77" x14ac:dyDescent="0.35">
      <c r="U290" s="2"/>
      <c r="W290" s="144"/>
      <c r="AI290" s="2"/>
      <c r="AJ290" s="2"/>
      <c r="AK290" s="2"/>
      <c r="AL290" s="2"/>
      <c r="AM290" s="2"/>
      <c r="AN290" s="2"/>
      <c r="AO290" s="2"/>
      <c r="AP290" s="2"/>
      <c r="AQ290" s="2"/>
      <c r="AR290" s="2"/>
      <c r="AS290" s="2"/>
      <c r="BC290" s="166" t="str">
        <f t="shared" si="198"/>
        <v>None</v>
      </c>
      <c r="BD290" s="157"/>
      <c r="BE290" s="166" t="e" cm="1">
        <f t="array" ref="BE290">IF(AT135="no inundation",0,_xlfn.XLOOKUP(AT135,Depths,_xlfn.XLOOKUP($G135,Structures,StructureDamages),,-1)+(AT135-MAX(IF(Depths&lt;AT135,Depths)))*(_xlfn.XLOOKUP(AT135,Depths,_xlfn.XLOOKUP($G135,Structures,StructureDamages),,1)-_xlfn.XLOOKUP(AT135,Depths,_xlfn.XLOOKUP($G135,Structures,StructureDamages),,-1))/(MIN(IF(Depths&gt;AT135,Depths))-MAX(IF(Depths&lt;AT135,Depths))))</f>
        <v>#N/A</v>
      </c>
      <c r="BF290" s="87" t="e" cm="1">
        <f t="array" ref="BF290">IF(AU135="no inundation",0,_xlfn.XLOOKUP(AU135,Depths,_xlfn.XLOOKUP($G135,Structures,StructureDamages),,-1)+(AU135-MAX(IF(Depths&lt;AU135,Depths)))*(_xlfn.XLOOKUP(AU135,Depths,_xlfn.XLOOKUP($G135,Structures,StructureDamages),,1)-_xlfn.XLOOKUP(AU135,Depths,_xlfn.XLOOKUP($G135,Structures,StructureDamages),,-1))/(MIN(IF(Depths&gt;AU135,Depths))-MAX(IF(Depths&lt;AU135,Depths))))</f>
        <v>#N/A</v>
      </c>
      <c r="BG290" s="87" t="e" cm="1">
        <f t="array" ref="BG290">IF(AV135="no inundation",0,_xlfn.XLOOKUP(AV135,Depths,_xlfn.XLOOKUP($G135,Structures,StructureDamages),,-1)+(AV135-MAX(IF(Depths&lt;AV135,Depths)))*(_xlfn.XLOOKUP(AV135,Depths,_xlfn.XLOOKUP($G135,Structures,StructureDamages),,1)-_xlfn.XLOOKUP(AV135,Depths,_xlfn.XLOOKUP($G135,Structures,StructureDamages),,-1))/(MIN(IF(Depths&gt;AV135,Depths))-MAX(IF(Depths&lt;AV135,Depths))))</f>
        <v>#N/A</v>
      </c>
      <c r="BH290" s="87" t="e" cm="1">
        <f t="array" ref="BH290">IF(AW135="no inundation",0,_xlfn.XLOOKUP(AW135,Depths,_xlfn.XLOOKUP($G135,Structures,StructureDamages),,-1)+(AW135-MAX(IF(Depths&lt;AW135,Depths)))*(_xlfn.XLOOKUP(AW135,Depths,_xlfn.XLOOKUP($G135,Structures,StructureDamages),,1)-_xlfn.XLOOKUP(AW135,Depths,_xlfn.XLOOKUP($G135,Structures,StructureDamages),,-1))/(MIN(IF(Depths&gt;AW135,Depths))-MAX(IF(Depths&lt;AW135,Depths))))</f>
        <v>#N/A</v>
      </c>
      <c r="BI290" s="87" t="e" cm="1">
        <f t="array" ref="BI290">IF(AX135="no inundation",0,_xlfn.XLOOKUP(AX135,Depths,_xlfn.XLOOKUP($G135,Structures,StructureDamages),,-1)+(AX135-MAX(IF(Depths&lt;AX135,Depths)))*(_xlfn.XLOOKUP(AX135,Depths,_xlfn.XLOOKUP($G135,Structures,StructureDamages),,1)-_xlfn.XLOOKUP(AX135,Depths,_xlfn.XLOOKUP($G135,Structures,StructureDamages),,-1))/(MIN(IF(Depths&gt;AX135,Depths))-MAX(IF(Depths&lt;AX135,Depths))))</f>
        <v>#N/A</v>
      </c>
      <c r="BJ290" s="87" t="e" cm="1">
        <f t="array" ref="BJ290">IF(AY135="no inundation",0,_xlfn.XLOOKUP(AY135,Depths,_xlfn.XLOOKUP($G135,Structures,StructureDamages),,-1)+(AY135-MAX(IF(Depths&lt;AY135,Depths)))*(_xlfn.XLOOKUP(AY135,Depths,_xlfn.XLOOKUP($G135,Structures,StructureDamages),,1)-_xlfn.XLOOKUP(AY135,Depths,_xlfn.XLOOKUP($G135,Structures,StructureDamages),,-1))/(MIN(IF(Depths&gt;AY135,Depths))-MAX(IF(Depths&lt;AY135,Depths))))</f>
        <v>#N/A</v>
      </c>
      <c r="BK290" s="87" t="e" cm="1">
        <f t="array" ref="BK290">IF(AZ135="no inundation",0,_xlfn.XLOOKUP(AZ135,Depths,_xlfn.XLOOKUP($G135,Structures,StructureDamages),,-1)+(AZ135-MAX(IF(Depths&lt;AZ135,Depths)))*(_xlfn.XLOOKUP(AZ135,Depths,_xlfn.XLOOKUP($G135,Structures,StructureDamages),,1)-_xlfn.XLOOKUP(AZ135,Depths,_xlfn.XLOOKUP($G135,Structures,StructureDamages),,-1))/(MIN(IF(Depths&gt;AZ135,Depths))-MAX(IF(Depths&lt;AZ135,Depths))))</f>
        <v>#N/A</v>
      </c>
      <c r="BL290" s="87" t="e" cm="1">
        <f t="array" ref="BL290">IF(BA135="no inundation",0,_xlfn.XLOOKUP(BA135,Depths,_xlfn.XLOOKUP($G135,Structures,StructureDamages),,-1)+(BA135-MAX(IF(Depths&lt;BA135,Depths)))*(_xlfn.XLOOKUP(BA135,Depths,_xlfn.XLOOKUP($G135,Structures,StructureDamages),,1)-_xlfn.XLOOKUP(BA135,Depths,_xlfn.XLOOKUP($G135,Structures,StructureDamages),,-1))/(MIN(IF(Depths&gt;BA135,Depths))-MAX(IF(Depths&lt;BA135,Depths))))</f>
        <v>#N/A</v>
      </c>
      <c r="BM290" s="87" t="e" cm="1">
        <f t="array" ref="BM290">IF(BB135="no inundation",0,_xlfn.XLOOKUP(BB135,Depths,_xlfn.XLOOKUP($G135,Structures,StructureDamages),,-1)+(BB135-MAX(IF(Depths&lt;BB135,Depths)))*(_xlfn.XLOOKUP(BB135,Depths,_xlfn.XLOOKUP($G135,Structures,StructureDamages),,1)-_xlfn.XLOOKUP(BB135,Depths,_xlfn.XLOOKUP($G135,Structures,StructureDamages),,-1))/(MIN(IF(Depths&gt;BB135,Depths))-MAX(IF(Depths&lt;BB135,Depths))))</f>
        <v>#N/A</v>
      </c>
      <c r="BN290" s="157" t="e" cm="1">
        <f t="array" ref="BN290">IF(BC135="no inundation",0,_xlfn.XLOOKUP(BC135,Depths,_xlfn.XLOOKUP($G135,Structures,StructureDamages),,-1)+(BC135-MAX(IF(Depths&lt;BC135,Depths)))*(_xlfn.XLOOKUP(BC135,Depths,_xlfn.XLOOKUP($G135,Structures,StructureDamages),,1)-_xlfn.XLOOKUP(BC135,Depths,_xlfn.XLOOKUP($G135,Structures,StructureDamages),,-1))/(MIN(IF(Depths&gt;BC135,Depths))-MAX(IF(Depths&lt;BC135,Depths))))</f>
        <v>#N/A</v>
      </c>
      <c r="BO290" s="167"/>
      <c r="BP290" s="166" t="e" cm="1">
        <f t="array" ref="BP290">IF(AT135="no inundation",0,_xlfn.XLOOKUP(AT135,Depths,_xlfn.XLOOKUP($G135,Structures,ContentDamages),,-1)+(AT135-MAX(IF(Depths&lt;AT135,Depths)))*(_xlfn.XLOOKUP(AT135,Depths,_xlfn.XLOOKUP($G135,Structures,ContentDamages),,1)-_xlfn.XLOOKUP(AT135,Depths,_xlfn.XLOOKUP($G135,Structures,ContentDamages),,-1))/(MIN(IF(Depths&gt;AT135,Depths))-MAX(IF(Depths&lt;AT135,Depths))))</f>
        <v>#N/A</v>
      </c>
      <c r="BQ290" s="87" t="e" cm="1">
        <f t="array" ref="BQ290">IF(AU135="no inundation",0,_xlfn.XLOOKUP(AU135,Depths,_xlfn.XLOOKUP($G135,Structures,ContentDamages),,-1)+(AU135-MAX(IF(Depths&lt;AU135,Depths)))*(_xlfn.XLOOKUP(AU135,Depths,_xlfn.XLOOKUP($G135,Structures,ContentDamages),,1)-_xlfn.XLOOKUP(AU135,Depths,_xlfn.XLOOKUP($G135,Structures,ContentDamages),,-1))/(MIN(IF(Depths&gt;AU135,Depths))-MAX(IF(Depths&lt;AU135,Depths))))</f>
        <v>#N/A</v>
      </c>
      <c r="BR290" s="87" t="e" cm="1">
        <f t="array" ref="BR290">IF(AV135="no inundation",0,_xlfn.XLOOKUP(AV135,Depths,_xlfn.XLOOKUP($G135,Structures,ContentDamages),,-1)+(AV135-MAX(IF(Depths&lt;AV135,Depths)))*(_xlfn.XLOOKUP(AV135,Depths,_xlfn.XLOOKUP($G135,Structures,ContentDamages),,1)-_xlfn.XLOOKUP(AV135,Depths,_xlfn.XLOOKUP($G135,Structures,ContentDamages),,-1))/(MIN(IF(Depths&gt;AV135,Depths))-MAX(IF(Depths&lt;AV135,Depths))))</f>
        <v>#N/A</v>
      </c>
      <c r="BS290" s="87" t="e" cm="1">
        <f t="array" ref="BS290">IF(AW135="no inundation",0,_xlfn.XLOOKUP(AW135,Depths,_xlfn.XLOOKUP($G135,Structures,ContentDamages),,-1)+(AW135-MAX(IF(Depths&lt;AW135,Depths)))*(_xlfn.XLOOKUP(AW135,Depths,_xlfn.XLOOKUP($G135,Structures,ContentDamages),,1)-_xlfn.XLOOKUP(AW135,Depths,_xlfn.XLOOKUP($G135,Structures,ContentDamages),,-1))/(MIN(IF(Depths&gt;AW135,Depths))-MAX(IF(Depths&lt;AW135,Depths))))</f>
        <v>#N/A</v>
      </c>
      <c r="BT290" s="87" t="e" cm="1">
        <f t="array" ref="BT290">IF(AX135="no inundation",0,_xlfn.XLOOKUP(AX135,Depths,_xlfn.XLOOKUP($G135,Structures,ContentDamages),,-1)+(AX135-MAX(IF(Depths&lt;AX135,Depths)))*(_xlfn.XLOOKUP(AX135,Depths,_xlfn.XLOOKUP($G135,Structures,ContentDamages),,1)-_xlfn.XLOOKUP(AX135,Depths,_xlfn.XLOOKUP($G135,Structures,ContentDamages),,-1))/(MIN(IF(Depths&gt;AX135,Depths))-MAX(IF(Depths&lt;AX135,Depths))))</f>
        <v>#N/A</v>
      </c>
      <c r="BU290" s="87" t="e" cm="1">
        <f t="array" ref="BU290">IF(AY135="no inundation",0,_xlfn.XLOOKUP(AY135,Depths,_xlfn.XLOOKUP($G135,Structures,ContentDamages),,-1)+(AY135-MAX(IF(Depths&lt;AY135,Depths)))*(_xlfn.XLOOKUP(AY135,Depths,_xlfn.XLOOKUP($G135,Structures,ContentDamages),,1)-_xlfn.XLOOKUP(AY135,Depths,_xlfn.XLOOKUP($G135,Structures,ContentDamages),,-1))/(MIN(IF(Depths&gt;AY135,Depths))-MAX(IF(Depths&lt;AY135,Depths))))</f>
        <v>#N/A</v>
      </c>
      <c r="BV290" s="87" t="e" cm="1">
        <f t="array" ref="BV290">IF(AZ135="no inundation",0,_xlfn.XLOOKUP(AZ135,Depths,_xlfn.XLOOKUP($G135,Structures,ContentDamages),,-1)+(AZ135-MAX(IF(Depths&lt;AZ135,Depths)))*(_xlfn.XLOOKUP(AZ135,Depths,_xlfn.XLOOKUP($G135,Structures,ContentDamages),,1)-_xlfn.XLOOKUP(AZ135,Depths,_xlfn.XLOOKUP($G135,Structures,ContentDamages),,-1))/(MIN(IF(Depths&gt;AZ135,Depths))-MAX(IF(Depths&lt;AZ135,Depths))))</f>
        <v>#N/A</v>
      </c>
      <c r="BW290" s="87" t="e" cm="1">
        <f t="array" ref="BW290">IF(BA135="no inundation",0,_xlfn.XLOOKUP(BA135,Depths,_xlfn.XLOOKUP($G135,Structures,ContentDamages),,-1)+(BA135-MAX(IF(Depths&lt;BA135,Depths)))*(_xlfn.XLOOKUP(BA135,Depths,_xlfn.XLOOKUP($G135,Structures,ContentDamages),,1)-_xlfn.XLOOKUP(BA135,Depths,_xlfn.XLOOKUP($G135,Structures,ContentDamages),,-1))/(MIN(IF(Depths&gt;BA135,Depths))-MAX(IF(Depths&lt;BA135,Depths))))</f>
        <v>#N/A</v>
      </c>
      <c r="BX290" s="87" t="e" cm="1">
        <f t="array" ref="BX290">IF(BB135="no inundation",0,_xlfn.XLOOKUP(BB135,Depths,_xlfn.XLOOKUP($G135,Structures,ContentDamages),,-1)+(BB135-MAX(IF(Depths&lt;BB135,Depths)))*(_xlfn.XLOOKUP(BB135,Depths,_xlfn.XLOOKUP($G135,Structures,ContentDamages),,1)-_xlfn.XLOOKUP(BB135,Depths,_xlfn.XLOOKUP($G135,Structures,ContentDamages),,-1))/(MIN(IF(Depths&gt;BB135,Depths))-MAX(IF(Depths&lt;BB135,Depths))))</f>
        <v>#N/A</v>
      </c>
      <c r="BY290" s="157" t="e" cm="1">
        <f t="array" ref="BY290">IF(BC135="no inundation",0,_xlfn.XLOOKUP(BC135,Depths,_xlfn.XLOOKUP($G135,Structures,ContentDamages),,-1)+(BC135-MAX(IF(Depths&lt;BC135,Depths)))*(_xlfn.XLOOKUP(BC135,Depths,_xlfn.XLOOKUP($G135,Structures,ContentDamages),,1)-_xlfn.XLOOKUP(BC135,Depths,_xlfn.XLOOKUP($G135,Structures,ContentDamages),,-1))/(MIN(IF(Depths&gt;BC135,Depths))-MAX(IF(Depths&lt;BC135,Depths))))</f>
        <v>#N/A</v>
      </c>
    </row>
    <row r="291" spans="21:77" x14ac:dyDescent="0.35">
      <c r="U291" s="2"/>
      <c r="W291" s="144"/>
      <c r="AI291" s="2"/>
      <c r="AJ291" s="2"/>
      <c r="AK291" s="2"/>
      <c r="AL291" s="2"/>
      <c r="AM291" s="2"/>
      <c r="AN291" s="2"/>
      <c r="AO291" s="2"/>
      <c r="AP291" s="2"/>
      <c r="AQ291" s="2"/>
      <c r="AR291" s="2"/>
      <c r="AS291" s="2"/>
      <c r="BC291" s="166" t="str">
        <f t="shared" si="198"/>
        <v>None</v>
      </c>
      <c r="BD291" s="157"/>
      <c r="BE291" s="166" t="e" cm="1">
        <f t="array" ref="BE291">IF(AT136="no inundation",0,_xlfn.XLOOKUP(AT136,Depths,_xlfn.XLOOKUP($G136,Structures,StructureDamages),,-1)+(AT136-MAX(IF(Depths&lt;AT136,Depths)))*(_xlfn.XLOOKUP(AT136,Depths,_xlfn.XLOOKUP($G136,Structures,StructureDamages),,1)-_xlfn.XLOOKUP(AT136,Depths,_xlfn.XLOOKUP($G136,Structures,StructureDamages),,-1))/(MIN(IF(Depths&gt;AT136,Depths))-MAX(IF(Depths&lt;AT136,Depths))))</f>
        <v>#N/A</v>
      </c>
      <c r="BF291" s="87" t="e" cm="1">
        <f t="array" ref="BF291">IF(AU136="no inundation",0,_xlfn.XLOOKUP(AU136,Depths,_xlfn.XLOOKUP($G136,Structures,StructureDamages),,-1)+(AU136-MAX(IF(Depths&lt;AU136,Depths)))*(_xlfn.XLOOKUP(AU136,Depths,_xlfn.XLOOKUP($G136,Structures,StructureDamages),,1)-_xlfn.XLOOKUP(AU136,Depths,_xlfn.XLOOKUP($G136,Structures,StructureDamages),,-1))/(MIN(IF(Depths&gt;AU136,Depths))-MAX(IF(Depths&lt;AU136,Depths))))</f>
        <v>#N/A</v>
      </c>
      <c r="BG291" s="87" t="e" cm="1">
        <f t="array" ref="BG291">IF(AV136="no inundation",0,_xlfn.XLOOKUP(AV136,Depths,_xlfn.XLOOKUP($G136,Structures,StructureDamages),,-1)+(AV136-MAX(IF(Depths&lt;AV136,Depths)))*(_xlfn.XLOOKUP(AV136,Depths,_xlfn.XLOOKUP($G136,Structures,StructureDamages),,1)-_xlfn.XLOOKUP(AV136,Depths,_xlfn.XLOOKUP($G136,Structures,StructureDamages),,-1))/(MIN(IF(Depths&gt;AV136,Depths))-MAX(IF(Depths&lt;AV136,Depths))))</f>
        <v>#N/A</v>
      </c>
      <c r="BH291" s="87" t="e" cm="1">
        <f t="array" ref="BH291">IF(AW136="no inundation",0,_xlfn.XLOOKUP(AW136,Depths,_xlfn.XLOOKUP($G136,Structures,StructureDamages),,-1)+(AW136-MAX(IF(Depths&lt;AW136,Depths)))*(_xlfn.XLOOKUP(AW136,Depths,_xlfn.XLOOKUP($G136,Structures,StructureDamages),,1)-_xlfn.XLOOKUP(AW136,Depths,_xlfn.XLOOKUP($G136,Structures,StructureDamages),,-1))/(MIN(IF(Depths&gt;AW136,Depths))-MAX(IF(Depths&lt;AW136,Depths))))</f>
        <v>#N/A</v>
      </c>
      <c r="BI291" s="87" t="e" cm="1">
        <f t="array" ref="BI291">IF(AX136="no inundation",0,_xlfn.XLOOKUP(AX136,Depths,_xlfn.XLOOKUP($G136,Structures,StructureDamages),,-1)+(AX136-MAX(IF(Depths&lt;AX136,Depths)))*(_xlfn.XLOOKUP(AX136,Depths,_xlfn.XLOOKUP($G136,Structures,StructureDamages),,1)-_xlfn.XLOOKUP(AX136,Depths,_xlfn.XLOOKUP($G136,Structures,StructureDamages),,-1))/(MIN(IF(Depths&gt;AX136,Depths))-MAX(IF(Depths&lt;AX136,Depths))))</f>
        <v>#N/A</v>
      </c>
      <c r="BJ291" s="87" t="e" cm="1">
        <f t="array" ref="BJ291">IF(AY136="no inundation",0,_xlfn.XLOOKUP(AY136,Depths,_xlfn.XLOOKUP($G136,Structures,StructureDamages),,-1)+(AY136-MAX(IF(Depths&lt;AY136,Depths)))*(_xlfn.XLOOKUP(AY136,Depths,_xlfn.XLOOKUP($G136,Structures,StructureDamages),,1)-_xlfn.XLOOKUP(AY136,Depths,_xlfn.XLOOKUP($G136,Structures,StructureDamages),,-1))/(MIN(IF(Depths&gt;AY136,Depths))-MAX(IF(Depths&lt;AY136,Depths))))</f>
        <v>#N/A</v>
      </c>
      <c r="BK291" s="87" t="e" cm="1">
        <f t="array" ref="BK291">IF(AZ136="no inundation",0,_xlfn.XLOOKUP(AZ136,Depths,_xlfn.XLOOKUP($G136,Structures,StructureDamages),,-1)+(AZ136-MAX(IF(Depths&lt;AZ136,Depths)))*(_xlfn.XLOOKUP(AZ136,Depths,_xlfn.XLOOKUP($G136,Structures,StructureDamages),,1)-_xlfn.XLOOKUP(AZ136,Depths,_xlfn.XLOOKUP($G136,Structures,StructureDamages),,-1))/(MIN(IF(Depths&gt;AZ136,Depths))-MAX(IF(Depths&lt;AZ136,Depths))))</f>
        <v>#N/A</v>
      </c>
      <c r="BL291" s="87" t="e" cm="1">
        <f t="array" ref="BL291">IF(BA136="no inundation",0,_xlfn.XLOOKUP(BA136,Depths,_xlfn.XLOOKUP($G136,Structures,StructureDamages),,-1)+(BA136-MAX(IF(Depths&lt;BA136,Depths)))*(_xlfn.XLOOKUP(BA136,Depths,_xlfn.XLOOKUP($G136,Structures,StructureDamages),,1)-_xlfn.XLOOKUP(BA136,Depths,_xlfn.XLOOKUP($G136,Structures,StructureDamages),,-1))/(MIN(IF(Depths&gt;BA136,Depths))-MAX(IF(Depths&lt;BA136,Depths))))</f>
        <v>#N/A</v>
      </c>
      <c r="BM291" s="87" t="e" cm="1">
        <f t="array" ref="BM291">IF(BB136="no inundation",0,_xlfn.XLOOKUP(BB136,Depths,_xlfn.XLOOKUP($G136,Structures,StructureDamages),,-1)+(BB136-MAX(IF(Depths&lt;BB136,Depths)))*(_xlfn.XLOOKUP(BB136,Depths,_xlfn.XLOOKUP($G136,Structures,StructureDamages),,1)-_xlfn.XLOOKUP(BB136,Depths,_xlfn.XLOOKUP($G136,Structures,StructureDamages),,-1))/(MIN(IF(Depths&gt;BB136,Depths))-MAX(IF(Depths&lt;BB136,Depths))))</f>
        <v>#N/A</v>
      </c>
      <c r="BN291" s="157" t="e" cm="1">
        <f t="array" ref="BN291">IF(BC136="no inundation",0,_xlfn.XLOOKUP(BC136,Depths,_xlfn.XLOOKUP($G136,Structures,StructureDamages),,-1)+(BC136-MAX(IF(Depths&lt;BC136,Depths)))*(_xlfn.XLOOKUP(BC136,Depths,_xlfn.XLOOKUP($G136,Structures,StructureDamages),,1)-_xlfn.XLOOKUP(BC136,Depths,_xlfn.XLOOKUP($G136,Structures,StructureDamages),,-1))/(MIN(IF(Depths&gt;BC136,Depths))-MAX(IF(Depths&lt;BC136,Depths))))</f>
        <v>#N/A</v>
      </c>
      <c r="BO291" s="167"/>
      <c r="BP291" s="166" t="e" cm="1">
        <f t="array" ref="BP291">IF(AT136="no inundation",0,_xlfn.XLOOKUP(AT136,Depths,_xlfn.XLOOKUP($G136,Structures,ContentDamages),,-1)+(AT136-MAX(IF(Depths&lt;AT136,Depths)))*(_xlfn.XLOOKUP(AT136,Depths,_xlfn.XLOOKUP($G136,Structures,ContentDamages),,1)-_xlfn.XLOOKUP(AT136,Depths,_xlfn.XLOOKUP($G136,Structures,ContentDamages),,-1))/(MIN(IF(Depths&gt;AT136,Depths))-MAX(IF(Depths&lt;AT136,Depths))))</f>
        <v>#N/A</v>
      </c>
      <c r="BQ291" s="87" t="e" cm="1">
        <f t="array" ref="BQ291">IF(AU136="no inundation",0,_xlfn.XLOOKUP(AU136,Depths,_xlfn.XLOOKUP($G136,Structures,ContentDamages),,-1)+(AU136-MAX(IF(Depths&lt;AU136,Depths)))*(_xlfn.XLOOKUP(AU136,Depths,_xlfn.XLOOKUP($G136,Structures,ContentDamages),,1)-_xlfn.XLOOKUP(AU136,Depths,_xlfn.XLOOKUP($G136,Structures,ContentDamages),,-1))/(MIN(IF(Depths&gt;AU136,Depths))-MAX(IF(Depths&lt;AU136,Depths))))</f>
        <v>#N/A</v>
      </c>
      <c r="BR291" s="87" t="e" cm="1">
        <f t="array" ref="BR291">IF(AV136="no inundation",0,_xlfn.XLOOKUP(AV136,Depths,_xlfn.XLOOKUP($G136,Structures,ContentDamages),,-1)+(AV136-MAX(IF(Depths&lt;AV136,Depths)))*(_xlfn.XLOOKUP(AV136,Depths,_xlfn.XLOOKUP($G136,Structures,ContentDamages),,1)-_xlfn.XLOOKUP(AV136,Depths,_xlfn.XLOOKUP($G136,Structures,ContentDamages),,-1))/(MIN(IF(Depths&gt;AV136,Depths))-MAX(IF(Depths&lt;AV136,Depths))))</f>
        <v>#N/A</v>
      </c>
      <c r="BS291" s="87" t="e" cm="1">
        <f t="array" ref="BS291">IF(AW136="no inundation",0,_xlfn.XLOOKUP(AW136,Depths,_xlfn.XLOOKUP($G136,Structures,ContentDamages),,-1)+(AW136-MAX(IF(Depths&lt;AW136,Depths)))*(_xlfn.XLOOKUP(AW136,Depths,_xlfn.XLOOKUP($G136,Structures,ContentDamages),,1)-_xlfn.XLOOKUP(AW136,Depths,_xlfn.XLOOKUP($G136,Structures,ContentDamages),,-1))/(MIN(IF(Depths&gt;AW136,Depths))-MAX(IF(Depths&lt;AW136,Depths))))</f>
        <v>#N/A</v>
      </c>
      <c r="BT291" s="87" t="e" cm="1">
        <f t="array" ref="BT291">IF(AX136="no inundation",0,_xlfn.XLOOKUP(AX136,Depths,_xlfn.XLOOKUP($G136,Structures,ContentDamages),,-1)+(AX136-MAX(IF(Depths&lt;AX136,Depths)))*(_xlfn.XLOOKUP(AX136,Depths,_xlfn.XLOOKUP($G136,Structures,ContentDamages),,1)-_xlfn.XLOOKUP(AX136,Depths,_xlfn.XLOOKUP($G136,Structures,ContentDamages),,-1))/(MIN(IF(Depths&gt;AX136,Depths))-MAX(IF(Depths&lt;AX136,Depths))))</f>
        <v>#N/A</v>
      </c>
      <c r="BU291" s="87" t="e" cm="1">
        <f t="array" ref="BU291">IF(AY136="no inundation",0,_xlfn.XLOOKUP(AY136,Depths,_xlfn.XLOOKUP($G136,Structures,ContentDamages),,-1)+(AY136-MAX(IF(Depths&lt;AY136,Depths)))*(_xlfn.XLOOKUP(AY136,Depths,_xlfn.XLOOKUP($G136,Structures,ContentDamages),,1)-_xlfn.XLOOKUP(AY136,Depths,_xlfn.XLOOKUP($G136,Structures,ContentDamages),,-1))/(MIN(IF(Depths&gt;AY136,Depths))-MAX(IF(Depths&lt;AY136,Depths))))</f>
        <v>#N/A</v>
      </c>
      <c r="BV291" s="87" t="e" cm="1">
        <f t="array" ref="BV291">IF(AZ136="no inundation",0,_xlfn.XLOOKUP(AZ136,Depths,_xlfn.XLOOKUP($G136,Structures,ContentDamages),,-1)+(AZ136-MAX(IF(Depths&lt;AZ136,Depths)))*(_xlfn.XLOOKUP(AZ136,Depths,_xlfn.XLOOKUP($G136,Structures,ContentDamages),,1)-_xlfn.XLOOKUP(AZ136,Depths,_xlfn.XLOOKUP($G136,Structures,ContentDamages),,-1))/(MIN(IF(Depths&gt;AZ136,Depths))-MAX(IF(Depths&lt;AZ136,Depths))))</f>
        <v>#N/A</v>
      </c>
      <c r="BW291" s="87" t="e" cm="1">
        <f t="array" ref="BW291">IF(BA136="no inundation",0,_xlfn.XLOOKUP(BA136,Depths,_xlfn.XLOOKUP($G136,Structures,ContentDamages),,-1)+(BA136-MAX(IF(Depths&lt;BA136,Depths)))*(_xlfn.XLOOKUP(BA136,Depths,_xlfn.XLOOKUP($G136,Structures,ContentDamages),,1)-_xlfn.XLOOKUP(BA136,Depths,_xlfn.XLOOKUP($G136,Structures,ContentDamages),,-1))/(MIN(IF(Depths&gt;BA136,Depths))-MAX(IF(Depths&lt;BA136,Depths))))</f>
        <v>#N/A</v>
      </c>
      <c r="BX291" s="87" t="e" cm="1">
        <f t="array" ref="BX291">IF(BB136="no inundation",0,_xlfn.XLOOKUP(BB136,Depths,_xlfn.XLOOKUP($G136,Structures,ContentDamages),,-1)+(BB136-MAX(IF(Depths&lt;BB136,Depths)))*(_xlfn.XLOOKUP(BB136,Depths,_xlfn.XLOOKUP($G136,Structures,ContentDamages),,1)-_xlfn.XLOOKUP(BB136,Depths,_xlfn.XLOOKUP($G136,Structures,ContentDamages),,-1))/(MIN(IF(Depths&gt;BB136,Depths))-MAX(IF(Depths&lt;BB136,Depths))))</f>
        <v>#N/A</v>
      </c>
      <c r="BY291" s="157" t="e" cm="1">
        <f t="array" ref="BY291">IF(BC136="no inundation",0,_xlfn.XLOOKUP(BC136,Depths,_xlfn.XLOOKUP($G136,Structures,ContentDamages),,-1)+(BC136-MAX(IF(Depths&lt;BC136,Depths)))*(_xlfn.XLOOKUP(BC136,Depths,_xlfn.XLOOKUP($G136,Structures,ContentDamages),,1)-_xlfn.XLOOKUP(BC136,Depths,_xlfn.XLOOKUP($G136,Structures,ContentDamages),,-1))/(MIN(IF(Depths&gt;BC136,Depths))-MAX(IF(Depths&lt;BC136,Depths))))</f>
        <v>#N/A</v>
      </c>
    </row>
    <row r="292" spans="21:77" x14ac:dyDescent="0.35">
      <c r="U292" s="2"/>
      <c r="W292" s="144"/>
      <c r="AI292" s="2"/>
      <c r="AJ292" s="2"/>
      <c r="AK292" s="2"/>
      <c r="AL292" s="2"/>
      <c r="AM292" s="2"/>
      <c r="AN292" s="2"/>
      <c r="AO292" s="2"/>
      <c r="AP292" s="2"/>
      <c r="AQ292" s="2"/>
      <c r="AR292" s="2"/>
      <c r="AS292" s="2"/>
      <c r="BC292" s="166" t="str">
        <f t="shared" ref="BC292:BC310" si="199">G137</f>
        <v>None</v>
      </c>
      <c r="BD292" s="157"/>
      <c r="BE292" s="166" t="e" cm="1">
        <f t="array" ref="BE292">IF(AT137="no inundation",0,_xlfn.XLOOKUP(AT137,Depths,_xlfn.XLOOKUP($G137,Structures,StructureDamages),,-1)+(AT137-MAX(IF(Depths&lt;AT137,Depths)))*(_xlfn.XLOOKUP(AT137,Depths,_xlfn.XLOOKUP($G137,Structures,StructureDamages),,1)-_xlfn.XLOOKUP(AT137,Depths,_xlfn.XLOOKUP($G137,Structures,StructureDamages),,-1))/(MIN(IF(Depths&gt;AT137,Depths))-MAX(IF(Depths&lt;AT137,Depths))))</f>
        <v>#N/A</v>
      </c>
      <c r="BF292" s="87" t="e" cm="1">
        <f t="array" ref="BF292">IF(AU137="no inundation",0,_xlfn.XLOOKUP(AU137,Depths,_xlfn.XLOOKUP($G137,Structures,StructureDamages),,-1)+(AU137-MAX(IF(Depths&lt;AU137,Depths)))*(_xlfn.XLOOKUP(AU137,Depths,_xlfn.XLOOKUP($G137,Structures,StructureDamages),,1)-_xlfn.XLOOKUP(AU137,Depths,_xlfn.XLOOKUP($G137,Structures,StructureDamages),,-1))/(MIN(IF(Depths&gt;AU137,Depths))-MAX(IF(Depths&lt;AU137,Depths))))</f>
        <v>#N/A</v>
      </c>
      <c r="BG292" s="87" t="e" cm="1">
        <f t="array" ref="BG292">IF(AV137="no inundation",0,_xlfn.XLOOKUP(AV137,Depths,_xlfn.XLOOKUP($G137,Structures,StructureDamages),,-1)+(AV137-MAX(IF(Depths&lt;AV137,Depths)))*(_xlfn.XLOOKUP(AV137,Depths,_xlfn.XLOOKUP($G137,Structures,StructureDamages),,1)-_xlfn.XLOOKUP(AV137,Depths,_xlfn.XLOOKUP($G137,Structures,StructureDamages),,-1))/(MIN(IF(Depths&gt;AV137,Depths))-MAX(IF(Depths&lt;AV137,Depths))))</f>
        <v>#N/A</v>
      </c>
      <c r="BH292" s="87" t="e" cm="1">
        <f t="array" ref="BH292">IF(AW137="no inundation",0,_xlfn.XLOOKUP(AW137,Depths,_xlfn.XLOOKUP($G137,Structures,StructureDamages),,-1)+(AW137-MAX(IF(Depths&lt;AW137,Depths)))*(_xlfn.XLOOKUP(AW137,Depths,_xlfn.XLOOKUP($G137,Structures,StructureDamages),,1)-_xlfn.XLOOKUP(AW137,Depths,_xlfn.XLOOKUP($G137,Structures,StructureDamages),,-1))/(MIN(IF(Depths&gt;AW137,Depths))-MAX(IF(Depths&lt;AW137,Depths))))</f>
        <v>#N/A</v>
      </c>
      <c r="BI292" s="87" t="e" cm="1">
        <f t="array" ref="BI292">IF(AX137="no inundation",0,_xlfn.XLOOKUP(AX137,Depths,_xlfn.XLOOKUP($G137,Structures,StructureDamages),,-1)+(AX137-MAX(IF(Depths&lt;AX137,Depths)))*(_xlfn.XLOOKUP(AX137,Depths,_xlfn.XLOOKUP($G137,Structures,StructureDamages),,1)-_xlfn.XLOOKUP(AX137,Depths,_xlfn.XLOOKUP($G137,Structures,StructureDamages),,-1))/(MIN(IF(Depths&gt;AX137,Depths))-MAX(IF(Depths&lt;AX137,Depths))))</f>
        <v>#N/A</v>
      </c>
      <c r="BJ292" s="87" t="e" cm="1">
        <f t="array" ref="BJ292">IF(AY137="no inundation",0,_xlfn.XLOOKUP(AY137,Depths,_xlfn.XLOOKUP($G137,Structures,StructureDamages),,-1)+(AY137-MAX(IF(Depths&lt;AY137,Depths)))*(_xlfn.XLOOKUP(AY137,Depths,_xlfn.XLOOKUP($G137,Structures,StructureDamages),,1)-_xlfn.XLOOKUP(AY137,Depths,_xlfn.XLOOKUP($G137,Structures,StructureDamages),,-1))/(MIN(IF(Depths&gt;AY137,Depths))-MAX(IF(Depths&lt;AY137,Depths))))</f>
        <v>#N/A</v>
      </c>
      <c r="BK292" s="87" t="e" cm="1">
        <f t="array" ref="BK292">IF(AZ137="no inundation",0,_xlfn.XLOOKUP(AZ137,Depths,_xlfn.XLOOKUP($G137,Structures,StructureDamages),,-1)+(AZ137-MAX(IF(Depths&lt;AZ137,Depths)))*(_xlfn.XLOOKUP(AZ137,Depths,_xlfn.XLOOKUP($G137,Structures,StructureDamages),,1)-_xlfn.XLOOKUP(AZ137,Depths,_xlfn.XLOOKUP($G137,Structures,StructureDamages),,-1))/(MIN(IF(Depths&gt;AZ137,Depths))-MAX(IF(Depths&lt;AZ137,Depths))))</f>
        <v>#N/A</v>
      </c>
      <c r="BL292" s="87" t="e" cm="1">
        <f t="array" ref="BL292">IF(BA137="no inundation",0,_xlfn.XLOOKUP(BA137,Depths,_xlfn.XLOOKUP($G137,Structures,StructureDamages),,-1)+(BA137-MAX(IF(Depths&lt;BA137,Depths)))*(_xlfn.XLOOKUP(BA137,Depths,_xlfn.XLOOKUP($G137,Structures,StructureDamages),,1)-_xlfn.XLOOKUP(BA137,Depths,_xlfn.XLOOKUP($G137,Structures,StructureDamages),,-1))/(MIN(IF(Depths&gt;BA137,Depths))-MAX(IF(Depths&lt;BA137,Depths))))</f>
        <v>#N/A</v>
      </c>
      <c r="BM292" s="87" t="e" cm="1">
        <f t="array" ref="BM292">IF(BB137="no inundation",0,_xlfn.XLOOKUP(BB137,Depths,_xlfn.XLOOKUP($G137,Structures,StructureDamages),,-1)+(BB137-MAX(IF(Depths&lt;BB137,Depths)))*(_xlfn.XLOOKUP(BB137,Depths,_xlfn.XLOOKUP($G137,Structures,StructureDamages),,1)-_xlfn.XLOOKUP(BB137,Depths,_xlfn.XLOOKUP($G137,Structures,StructureDamages),,-1))/(MIN(IF(Depths&gt;BB137,Depths))-MAX(IF(Depths&lt;BB137,Depths))))</f>
        <v>#N/A</v>
      </c>
      <c r="BN292" s="157" t="e" cm="1">
        <f t="array" ref="BN292">IF(BC137="no inundation",0,_xlfn.XLOOKUP(BC137,Depths,_xlfn.XLOOKUP($G137,Structures,StructureDamages),,-1)+(BC137-MAX(IF(Depths&lt;BC137,Depths)))*(_xlfn.XLOOKUP(BC137,Depths,_xlfn.XLOOKUP($G137,Structures,StructureDamages),,1)-_xlfn.XLOOKUP(BC137,Depths,_xlfn.XLOOKUP($G137,Structures,StructureDamages),,-1))/(MIN(IF(Depths&gt;BC137,Depths))-MAX(IF(Depths&lt;BC137,Depths))))</f>
        <v>#N/A</v>
      </c>
      <c r="BO292" s="167"/>
      <c r="BP292" s="166" t="e" cm="1">
        <f t="array" ref="BP292">IF(AT137="no inundation",0,_xlfn.XLOOKUP(AT137,Depths,_xlfn.XLOOKUP($G137,Structures,ContentDamages),,-1)+(AT137-MAX(IF(Depths&lt;AT137,Depths)))*(_xlfn.XLOOKUP(AT137,Depths,_xlfn.XLOOKUP($G137,Structures,ContentDamages),,1)-_xlfn.XLOOKUP(AT137,Depths,_xlfn.XLOOKUP($G137,Structures,ContentDamages),,-1))/(MIN(IF(Depths&gt;AT137,Depths))-MAX(IF(Depths&lt;AT137,Depths))))</f>
        <v>#N/A</v>
      </c>
      <c r="BQ292" s="87" t="e" cm="1">
        <f t="array" ref="BQ292">IF(AU137="no inundation",0,_xlfn.XLOOKUP(AU137,Depths,_xlfn.XLOOKUP($G137,Structures,ContentDamages),,-1)+(AU137-MAX(IF(Depths&lt;AU137,Depths)))*(_xlfn.XLOOKUP(AU137,Depths,_xlfn.XLOOKUP($G137,Structures,ContentDamages),,1)-_xlfn.XLOOKUP(AU137,Depths,_xlfn.XLOOKUP($G137,Structures,ContentDamages),,-1))/(MIN(IF(Depths&gt;AU137,Depths))-MAX(IF(Depths&lt;AU137,Depths))))</f>
        <v>#N/A</v>
      </c>
      <c r="BR292" s="87" t="e" cm="1">
        <f t="array" ref="BR292">IF(AV137="no inundation",0,_xlfn.XLOOKUP(AV137,Depths,_xlfn.XLOOKUP($G137,Structures,ContentDamages),,-1)+(AV137-MAX(IF(Depths&lt;AV137,Depths)))*(_xlfn.XLOOKUP(AV137,Depths,_xlfn.XLOOKUP($G137,Structures,ContentDamages),,1)-_xlfn.XLOOKUP(AV137,Depths,_xlfn.XLOOKUP($G137,Structures,ContentDamages),,-1))/(MIN(IF(Depths&gt;AV137,Depths))-MAX(IF(Depths&lt;AV137,Depths))))</f>
        <v>#N/A</v>
      </c>
      <c r="BS292" s="87" t="e" cm="1">
        <f t="array" ref="BS292">IF(AW137="no inundation",0,_xlfn.XLOOKUP(AW137,Depths,_xlfn.XLOOKUP($G137,Structures,ContentDamages),,-1)+(AW137-MAX(IF(Depths&lt;AW137,Depths)))*(_xlfn.XLOOKUP(AW137,Depths,_xlfn.XLOOKUP($G137,Structures,ContentDamages),,1)-_xlfn.XLOOKUP(AW137,Depths,_xlfn.XLOOKUP($G137,Structures,ContentDamages),,-1))/(MIN(IF(Depths&gt;AW137,Depths))-MAX(IF(Depths&lt;AW137,Depths))))</f>
        <v>#N/A</v>
      </c>
      <c r="BT292" s="87" t="e" cm="1">
        <f t="array" ref="BT292">IF(AX137="no inundation",0,_xlfn.XLOOKUP(AX137,Depths,_xlfn.XLOOKUP($G137,Structures,ContentDamages),,-1)+(AX137-MAX(IF(Depths&lt;AX137,Depths)))*(_xlfn.XLOOKUP(AX137,Depths,_xlfn.XLOOKUP($G137,Structures,ContentDamages),,1)-_xlfn.XLOOKUP(AX137,Depths,_xlfn.XLOOKUP($G137,Structures,ContentDamages),,-1))/(MIN(IF(Depths&gt;AX137,Depths))-MAX(IF(Depths&lt;AX137,Depths))))</f>
        <v>#N/A</v>
      </c>
      <c r="BU292" s="87" t="e" cm="1">
        <f t="array" ref="BU292">IF(AY137="no inundation",0,_xlfn.XLOOKUP(AY137,Depths,_xlfn.XLOOKUP($G137,Structures,ContentDamages),,-1)+(AY137-MAX(IF(Depths&lt;AY137,Depths)))*(_xlfn.XLOOKUP(AY137,Depths,_xlfn.XLOOKUP($G137,Structures,ContentDamages),,1)-_xlfn.XLOOKUP(AY137,Depths,_xlfn.XLOOKUP($G137,Structures,ContentDamages),,-1))/(MIN(IF(Depths&gt;AY137,Depths))-MAX(IF(Depths&lt;AY137,Depths))))</f>
        <v>#N/A</v>
      </c>
      <c r="BV292" s="87" t="e" cm="1">
        <f t="array" ref="BV292">IF(AZ137="no inundation",0,_xlfn.XLOOKUP(AZ137,Depths,_xlfn.XLOOKUP($G137,Structures,ContentDamages),,-1)+(AZ137-MAX(IF(Depths&lt;AZ137,Depths)))*(_xlfn.XLOOKUP(AZ137,Depths,_xlfn.XLOOKUP($G137,Structures,ContentDamages),,1)-_xlfn.XLOOKUP(AZ137,Depths,_xlfn.XLOOKUP($G137,Structures,ContentDamages),,-1))/(MIN(IF(Depths&gt;AZ137,Depths))-MAX(IF(Depths&lt;AZ137,Depths))))</f>
        <v>#N/A</v>
      </c>
      <c r="BW292" s="87" t="e" cm="1">
        <f t="array" ref="BW292">IF(BA137="no inundation",0,_xlfn.XLOOKUP(BA137,Depths,_xlfn.XLOOKUP($G137,Structures,ContentDamages),,-1)+(BA137-MAX(IF(Depths&lt;BA137,Depths)))*(_xlfn.XLOOKUP(BA137,Depths,_xlfn.XLOOKUP($G137,Structures,ContentDamages),,1)-_xlfn.XLOOKUP(BA137,Depths,_xlfn.XLOOKUP($G137,Structures,ContentDamages),,-1))/(MIN(IF(Depths&gt;BA137,Depths))-MAX(IF(Depths&lt;BA137,Depths))))</f>
        <v>#N/A</v>
      </c>
      <c r="BX292" s="87" t="e" cm="1">
        <f t="array" ref="BX292">IF(BB137="no inundation",0,_xlfn.XLOOKUP(BB137,Depths,_xlfn.XLOOKUP($G137,Structures,ContentDamages),,-1)+(BB137-MAX(IF(Depths&lt;BB137,Depths)))*(_xlfn.XLOOKUP(BB137,Depths,_xlfn.XLOOKUP($G137,Structures,ContentDamages),,1)-_xlfn.XLOOKUP(BB137,Depths,_xlfn.XLOOKUP($G137,Structures,ContentDamages),,-1))/(MIN(IF(Depths&gt;BB137,Depths))-MAX(IF(Depths&lt;BB137,Depths))))</f>
        <v>#N/A</v>
      </c>
      <c r="BY292" s="157" t="e" cm="1">
        <f t="array" ref="BY292">IF(BC137="no inundation",0,_xlfn.XLOOKUP(BC137,Depths,_xlfn.XLOOKUP($G137,Structures,ContentDamages),,-1)+(BC137-MAX(IF(Depths&lt;BC137,Depths)))*(_xlfn.XLOOKUP(BC137,Depths,_xlfn.XLOOKUP($G137,Structures,ContentDamages),,1)-_xlfn.XLOOKUP(BC137,Depths,_xlfn.XLOOKUP($G137,Structures,ContentDamages),,-1))/(MIN(IF(Depths&gt;BC137,Depths))-MAX(IF(Depths&lt;BC137,Depths))))</f>
        <v>#N/A</v>
      </c>
    </row>
    <row r="293" spans="21:77" x14ac:dyDescent="0.35">
      <c r="U293" s="2"/>
      <c r="W293" s="144"/>
      <c r="AI293" s="2"/>
      <c r="AJ293" s="2"/>
      <c r="AK293" s="2"/>
      <c r="AL293" s="2"/>
      <c r="AM293" s="2"/>
      <c r="AN293" s="2"/>
      <c r="AO293" s="2"/>
      <c r="AP293" s="2"/>
      <c r="AQ293" s="2"/>
      <c r="AR293" s="2"/>
      <c r="AS293" s="2"/>
      <c r="BC293" s="166" t="str">
        <f t="shared" si="199"/>
        <v>None</v>
      </c>
      <c r="BD293" s="157"/>
      <c r="BE293" s="166" t="e" cm="1">
        <f t="array" ref="BE293">IF(AT138="no inundation",0,_xlfn.XLOOKUP(AT138,Depths,_xlfn.XLOOKUP($G138,Structures,StructureDamages),,-1)+(AT138-MAX(IF(Depths&lt;AT138,Depths)))*(_xlfn.XLOOKUP(AT138,Depths,_xlfn.XLOOKUP($G138,Structures,StructureDamages),,1)-_xlfn.XLOOKUP(AT138,Depths,_xlfn.XLOOKUP($G138,Structures,StructureDamages),,-1))/(MIN(IF(Depths&gt;AT138,Depths))-MAX(IF(Depths&lt;AT138,Depths))))</f>
        <v>#N/A</v>
      </c>
      <c r="BF293" s="87" t="e" cm="1">
        <f t="array" ref="BF293">IF(AU138="no inundation",0,_xlfn.XLOOKUP(AU138,Depths,_xlfn.XLOOKUP($G138,Structures,StructureDamages),,-1)+(AU138-MAX(IF(Depths&lt;AU138,Depths)))*(_xlfn.XLOOKUP(AU138,Depths,_xlfn.XLOOKUP($G138,Structures,StructureDamages),,1)-_xlfn.XLOOKUP(AU138,Depths,_xlfn.XLOOKUP($G138,Structures,StructureDamages),,-1))/(MIN(IF(Depths&gt;AU138,Depths))-MAX(IF(Depths&lt;AU138,Depths))))</f>
        <v>#N/A</v>
      </c>
      <c r="BG293" s="87" t="e" cm="1">
        <f t="array" ref="BG293">IF(AV138="no inundation",0,_xlfn.XLOOKUP(AV138,Depths,_xlfn.XLOOKUP($G138,Structures,StructureDamages),,-1)+(AV138-MAX(IF(Depths&lt;AV138,Depths)))*(_xlfn.XLOOKUP(AV138,Depths,_xlfn.XLOOKUP($G138,Structures,StructureDamages),,1)-_xlfn.XLOOKUP(AV138,Depths,_xlfn.XLOOKUP($G138,Structures,StructureDamages),,-1))/(MIN(IF(Depths&gt;AV138,Depths))-MAX(IF(Depths&lt;AV138,Depths))))</f>
        <v>#N/A</v>
      </c>
      <c r="BH293" s="87" t="e" cm="1">
        <f t="array" ref="BH293">IF(AW138="no inundation",0,_xlfn.XLOOKUP(AW138,Depths,_xlfn.XLOOKUP($G138,Structures,StructureDamages),,-1)+(AW138-MAX(IF(Depths&lt;AW138,Depths)))*(_xlfn.XLOOKUP(AW138,Depths,_xlfn.XLOOKUP($G138,Structures,StructureDamages),,1)-_xlfn.XLOOKUP(AW138,Depths,_xlfn.XLOOKUP($G138,Structures,StructureDamages),,-1))/(MIN(IF(Depths&gt;AW138,Depths))-MAX(IF(Depths&lt;AW138,Depths))))</f>
        <v>#N/A</v>
      </c>
      <c r="BI293" s="87" t="e" cm="1">
        <f t="array" ref="BI293">IF(AX138="no inundation",0,_xlfn.XLOOKUP(AX138,Depths,_xlfn.XLOOKUP($G138,Structures,StructureDamages),,-1)+(AX138-MAX(IF(Depths&lt;AX138,Depths)))*(_xlfn.XLOOKUP(AX138,Depths,_xlfn.XLOOKUP($G138,Structures,StructureDamages),,1)-_xlfn.XLOOKUP(AX138,Depths,_xlfn.XLOOKUP($G138,Structures,StructureDamages),,-1))/(MIN(IF(Depths&gt;AX138,Depths))-MAX(IF(Depths&lt;AX138,Depths))))</f>
        <v>#N/A</v>
      </c>
      <c r="BJ293" s="87" t="e" cm="1">
        <f t="array" ref="BJ293">IF(AY138="no inundation",0,_xlfn.XLOOKUP(AY138,Depths,_xlfn.XLOOKUP($G138,Structures,StructureDamages),,-1)+(AY138-MAX(IF(Depths&lt;AY138,Depths)))*(_xlfn.XLOOKUP(AY138,Depths,_xlfn.XLOOKUP($G138,Structures,StructureDamages),,1)-_xlfn.XLOOKUP(AY138,Depths,_xlfn.XLOOKUP($G138,Structures,StructureDamages),,-1))/(MIN(IF(Depths&gt;AY138,Depths))-MAX(IF(Depths&lt;AY138,Depths))))</f>
        <v>#N/A</v>
      </c>
      <c r="BK293" s="87" t="e" cm="1">
        <f t="array" ref="BK293">IF(AZ138="no inundation",0,_xlfn.XLOOKUP(AZ138,Depths,_xlfn.XLOOKUP($G138,Structures,StructureDamages),,-1)+(AZ138-MAX(IF(Depths&lt;AZ138,Depths)))*(_xlfn.XLOOKUP(AZ138,Depths,_xlfn.XLOOKUP($G138,Structures,StructureDamages),,1)-_xlfn.XLOOKUP(AZ138,Depths,_xlfn.XLOOKUP($G138,Structures,StructureDamages),,-1))/(MIN(IF(Depths&gt;AZ138,Depths))-MAX(IF(Depths&lt;AZ138,Depths))))</f>
        <v>#N/A</v>
      </c>
      <c r="BL293" s="87" t="e" cm="1">
        <f t="array" ref="BL293">IF(BA138="no inundation",0,_xlfn.XLOOKUP(BA138,Depths,_xlfn.XLOOKUP($G138,Structures,StructureDamages),,-1)+(BA138-MAX(IF(Depths&lt;BA138,Depths)))*(_xlfn.XLOOKUP(BA138,Depths,_xlfn.XLOOKUP($G138,Structures,StructureDamages),,1)-_xlfn.XLOOKUP(BA138,Depths,_xlfn.XLOOKUP($G138,Structures,StructureDamages),,-1))/(MIN(IF(Depths&gt;BA138,Depths))-MAX(IF(Depths&lt;BA138,Depths))))</f>
        <v>#N/A</v>
      </c>
      <c r="BM293" s="87" t="e" cm="1">
        <f t="array" ref="BM293">IF(BB138="no inundation",0,_xlfn.XLOOKUP(BB138,Depths,_xlfn.XLOOKUP($G138,Structures,StructureDamages),,-1)+(BB138-MAX(IF(Depths&lt;BB138,Depths)))*(_xlfn.XLOOKUP(BB138,Depths,_xlfn.XLOOKUP($G138,Structures,StructureDamages),,1)-_xlfn.XLOOKUP(BB138,Depths,_xlfn.XLOOKUP($G138,Structures,StructureDamages),,-1))/(MIN(IF(Depths&gt;BB138,Depths))-MAX(IF(Depths&lt;BB138,Depths))))</f>
        <v>#N/A</v>
      </c>
      <c r="BN293" s="157" t="e" cm="1">
        <f t="array" ref="BN293">IF(BC138="no inundation",0,_xlfn.XLOOKUP(BC138,Depths,_xlfn.XLOOKUP($G138,Structures,StructureDamages),,-1)+(BC138-MAX(IF(Depths&lt;BC138,Depths)))*(_xlfn.XLOOKUP(BC138,Depths,_xlfn.XLOOKUP($G138,Structures,StructureDamages),,1)-_xlfn.XLOOKUP(BC138,Depths,_xlfn.XLOOKUP($G138,Structures,StructureDamages),,-1))/(MIN(IF(Depths&gt;BC138,Depths))-MAX(IF(Depths&lt;BC138,Depths))))</f>
        <v>#N/A</v>
      </c>
      <c r="BO293" s="167"/>
      <c r="BP293" s="166" t="e" cm="1">
        <f t="array" ref="BP293">IF(AT138="no inundation",0,_xlfn.XLOOKUP(AT138,Depths,_xlfn.XLOOKUP($G138,Structures,ContentDamages),,-1)+(AT138-MAX(IF(Depths&lt;AT138,Depths)))*(_xlfn.XLOOKUP(AT138,Depths,_xlfn.XLOOKUP($G138,Structures,ContentDamages),,1)-_xlfn.XLOOKUP(AT138,Depths,_xlfn.XLOOKUP($G138,Structures,ContentDamages),,-1))/(MIN(IF(Depths&gt;AT138,Depths))-MAX(IF(Depths&lt;AT138,Depths))))</f>
        <v>#N/A</v>
      </c>
      <c r="BQ293" s="87" t="e" cm="1">
        <f t="array" ref="BQ293">IF(AU138="no inundation",0,_xlfn.XLOOKUP(AU138,Depths,_xlfn.XLOOKUP($G138,Structures,ContentDamages),,-1)+(AU138-MAX(IF(Depths&lt;AU138,Depths)))*(_xlfn.XLOOKUP(AU138,Depths,_xlfn.XLOOKUP($G138,Structures,ContentDamages),,1)-_xlfn.XLOOKUP(AU138,Depths,_xlfn.XLOOKUP($G138,Structures,ContentDamages),,-1))/(MIN(IF(Depths&gt;AU138,Depths))-MAX(IF(Depths&lt;AU138,Depths))))</f>
        <v>#N/A</v>
      </c>
      <c r="BR293" s="87" t="e" cm="1">
        <f t="array" ref="BR293">IF(AV138="no inundation",0,_xlfn.XLOOKUP(AV138,Depths,_xlfn.XLOOKUP($G138,Structures,ContentDamages),,-1)+(AV138-MAX(IF(Depths&lt;AV138,Depths)))*(_xlfn.XLOOKUP(AV138,Depths,_xlfn.XLOOKUP($G138,Structures,ContentDamages),,1)-_xlfn.XLOOKUP(AV138,Depths,_xlfn.XLOOKUP($G138,Structures,ContentDamages),,-1))/(MIN(IF(Depths&gt;AV138,Depths))-MAX(IF(Depths&lt;AV138,Depths))))</f>
        <v>#N/A</v>
      </c>
      <c r="BS293" s="87" t="e" cm="1">
        <f t="array" ref="BS293">IF(AW138="no inundation",0,_xlfn.XLOOKUP(AW138,Depths,_xlfn.XLOOKUP($G138,Structures,ContentDamages),,-1)+(AW138-MAX(IF(Depths&lt;AW138,Depths)))*(_xlfn.XLOOKUP(AW138,Depths,_xlfn.XLOOKUP($G138,Structures,ContentDamages),,1)-_xlfn.XLOOKUP(AW138,Depths,_xlfn.XLOOKUP($G138,Structures,ContentDamages),,-1))/(MIN(IF(Depths&gt;AW138,Depths))-MAX(IF(Depths&lt;AW138,Depths))))</f>
        <v>#N/A</v>
      </c>
      <c r="BT293" s="87" t="e" cm="1">
        <f t="array" ref="BT293">IF(AX138="no inundation",0,_xlfn.XLOOKUP(AX138,Depths,_xlfn.XLOOKUP($G138,Structures,ContentDamages),,-1)+(AX138-MAX(IF(Depths&lt;AX138,Depths)))*(_xlfn.XLOOKUP(AX138,Depths,_xlfn.XLOOKUP($G138,Structures,ContentDamages),,1)-_xlfn.XLOOKUP(AX138,Depths,_xlfn.XLOOKUP($G138,Structures,ContentDamages),,-1))/(MIN(IF(Depths&gt;AX138,Depths))-MAX(IF(Depths&lt;AX138,Depths))))</f>
        <v>#N/A</v>
      </c>
      <c r="BU293" s="87" t="e" cm="1">
        <f t="array" ref="BU293">IF(AY138="no inundation",0,_xlfn.XLOOKUP(AY138,Depths,_xlfn.XLOOKUP($G138,Structures,ContentDamages),,-1)+(AY138-MAX(IF(Depths&lt;AY138,Depths)))*(_xlfn.XLOOKUP(AY138,Depths,_xlfn.XLOOKUP($G138,Structures,ContentDamages),,1)-_xlfn.XLOOKUP(AY138,Depths,_xlfn.XLOOKUP($G138,Structures,ContentDamages),,-1))/(MIN(IF(Depths&gt;AY138,Depths))-MAX(IF(Depths&lt;AY138,Depths))))</f>
        <v>#N/A</v>
      </c>
      <c r="BV293" s="87" t="e" cm="1">
        <f t="array" ref="BV293">IF(AZ138="no inundation",0,_xlfn.XLOOKUP(AZ138,Depths,_xlfn.XLOOKUP($G138,Structures,ContentDamages),,-1)+(AZ138-MAX(IF(Depths&lt;AZ138,Depths)))*(_xlfn.XLOOKUP(AZ138,Depths,_xlfn.XLOOKUP($G138,Structures,ContentDamages),,1)-_xlfn.XLOOKUP(AZ138,Depths,_xlfn.XLOOKUP($G138,Structures,ContentDamages),,-1))/(MIN(IF(Depths&gt;AZ138,Depths))-MAX(IF(Depths&lt;AZ138,Depths))))</f>
        <v>#N/A</v>
      </c>
      <c r="BW293" s="87" t="e" cm="1">
        <f t="array" ref="BW293">IF(BA138="no inundation",0,_xlfn.XLOOKUP(BA138,Depths,_xlfn.XLOOKUP($G138,Structures,ContentDamages),,-1)+(BA138-MAX(IF(Depths&lt;BA138,Depths)))*(_xlfn.XLOOKUP(BA138,Depths,_xlfn.XLOOKUP($G138,Structures,ContentDamages),,1)-_xlfn.XLOOKUP(BA138,Depths,_xlfn.XLOOKUP($G138,Structures,ContentDamages),,-1))/(MIN(IF(Depths&gt;BA138,Depths))-MAX(IF(Depths&lt;BA138,Depths))))</f>
        <v>#N/A</v>
      </c>
      <c r="BX293" s="87" t="e" cm="1">
        <f t="array" ref="BX293">IF(BB138="no inundation",0,_xlfn.XLOOKUP(BB138,Depths,_xlfn.XLOOKUP($G138,Structures,ContentDamages),,-1)+(BB138-MAX(IF(Depths&lt;BB138,Depths)))*(_xlfn.XLOOKUP(BB138,Depths,_xlfn.XLOOKUP($G138,Structures,ContentDamages),,1)-_xlfn.XLOOKUP(BB138,Depths,_xlfn.XLOOKUP($G138,Structures,ContentDamages),,-1))/(MIN(IF(Depths&gt;BB138,Depths))-MAX(IF(Depths&lt;BB138,Depths))))</f>
        <v>#N/A</v>
      </c>
      <c r="BY293" s="157" t="e" cm="1">
        <f t="array" ref="BY293">IF(BC138="no inundation",0,_xlfn.XLOOKUP(BC138,Depths,_xlfn.XLOOKUP($G138,Structures,ContentDamages),,-1)+(BC138-MAX(IF(Depths&lt;BC138,Depths)))*(_xlfn.XLOOKUP(BC138,Depths,_xlfn.XLOOKUP($G138,Structures,ContentDamages),,1)-_xlfn.XLOOKUP(BC138,Depths,_xlfn.XLOOKUP($G138,Structures,ContentDamages),,-1))/(MIN(IF(Depths&gt;BC138,Depths))-MAX(IF(Depths&lt;BC138,Depths))))</f>
        <v>#N/A</v>
      </c>
    </row>
    <row r="294" spans="21:77" x14ac:dyDescent="0.35">
      <c r="U294" s="2"/>
      <c r="W294" s="144"/>
      <c r="AI294" s="2"/>
      <c r="AJ294" s="2"/>
      <c r="AK294" s="2"/>
      <c r="AL294" s="2"/>
      <c r="AM294" s="2"/>
      <c r="AN294" s="2"/>
      <c r="AO294" s="2"/>
      <c r="AP294" s="2"/>
      <c r="AQ294" s="2"/>
      <c r="AR294" s="2"/>
      <c r="AS294" s="2"/>
      <c r="BC294" s="166" t="str">
        <f t="shared" si="199"/>
        <v>None</v>
      </c>
      <c r="BD294" s="157"/>
      <c r="BE294" s="166" t="e" cm="1">
        <f t="array" ref="BE294">IF(AT139="no inundation",0,_xlfn.XLOOKUP(AT139,Depths,_xlfn.XLOOKUP($G139,Structures,StructureDamages),,-1)+(AT139-MAX(IF(Depths&lt;AT139,Depths)))*(_xlfn.XLOOKUP(AT139,Depths,_xlfn.XLOOKUP($G139,Structures,StructureDamages),,1)-_xlfn.XLOOKUP(AT139,Depths,_xlfn.XLOOKUP($G139,Structures,StructureDamages),,-1))/(MIN(IF(Depths&gt;AT139,Depths))-MAX(IF(Depths&lt;AT139,Depths))))</f>
        <v>#N/A</v>
      </c>
      <c r="BF294" s="87" t="e" cm="1">
        <f t="array" ref="BF294">IF(AU139="no inundation",0,_xlfn.XLOOKUP(AU139,Depths,_xlfn.XLOOKUP($G139,Structures,StructureDamages),,-1)+(AU139-MAX(IF(Depths&lt;AU139,Depths)))*(_xlfn.XLOOKUP(AU139,Depths,_xlfn.XLOOKUP($G139,Structures,StructureDamages),,1)-_xlfn.XLOOKUP(AU139,Depths,_xlfn.XLOOKUP($G139,Structures,StructureDamages),,-1))/(MIN(IF(Depths&gt;AU139,Depths))-MAX(IF(Depths&lt;AU139,Depths))))</f>
        <v>#N/A</v>
      </c>
      <c r="BG294" s="87" t="e" cm="1">
        <f t="array" ref="BG294">IF(AV139="no inundation",0,_xlfn.XLOOKUP(AV139,Depths,_xlfn.XLOOKUP($G139,Structures,StructureDamages),,-1)+(AV139-MAX(IF(Depths&lt;AV139,Depths)))*(_xlfn.XLOOKUP(AV139,Depths,_xlfn.XLOOKUP($G139,Structures,StructureDamages),,1)-_xlfn.XLOOKUP(AV139,Depths,_xlfn.XLOOKUP($G139,Structures,StructureDamages),,-1))/(MIN(IF(Depths&gt;AV139,Depths))-MAX(IF(Depths&lt;AV139,Depths))))</f>
        <v>#N/A</v>
      </c>
      <c r="BH294" s="87" t="e" cm="1">
        <f t="array" ref="BH294">IF(AW139="no inundation",0,_xlfn.XLOOKUP(AW139,Depths,_xlfn.XLOOKUP($G139,Structures,StructureDamages),,-1)+(AW139-MAX(IF(Depths&lt;AW139,Depths)))*(_xlfn.XLOOKUP(AW139,Depths,_xlfn.XLOOKUP($G139,Structures,StructureDamages),,1)-_xlfn.XLOOKUP(AW139,Depths,_xlfn.XLOOKUP($G139,Structures,StructureDamages),,-1))/(MIN(IF(Depths&gt;AW139,Depths))-MAX(IF(Depths&lt;AW139,Depths))))</f>
        <v>#N/A</v>
      </c>
      <c r="BI294" s="87" t="e" cm="1">
        <f t="array" ref="BI294">IF(AX139="no inundation",0,_xlfn.XLOOKUP(AX139,Depths,_xlfn.XLOOKUP($G139,Structures,StructureDamages),,-1)+(AX139-MAX(IF(Depths&lt;AX139,Depths)))*(_xlfn.XLOOKUP(AX139,Depths,_xlfn.XLOOKUP($G139,Structures,StructureDamages),,1)-_xlfn.XLOOKUP(AX139,Depths,_xlfn.XLOOKUP($G139,Structures,StructureDamages),,-1))/(MIN(IF(Depths&gt;AX139,Depths))-MAX(IF(Depths&lt;AX139,Depths))))</f>
        <v>#N/A</v>
      </c>
      <c r="BJ294" s="87" t="e" cm="1">
        <f t="array" ref="BJ294">IF(AY139="no inundation",0,_xlfn.XLOOKUP(AY139,Depths,_xlfn.XLOOKUP($G139,Structures,StructureDamages),,-1)+(AY139-MAX(IF(Depths&lt;AY139,Depths)))*(_xlfn.XLOOKUP(AY139,Depths,_xlfn.XLOOKUP($G139,Structures,StructureDamages),,1)-_xlfn.XLOOKUP(AY139,Depths,_xlfn.XLOOKUP($G139,Structures,StructureDamages),,-1))/(MIN(IF(Depths&gt;AY139,Depths))-MAX(IF(Depths&lt;AY139,Depths))))</f>
        <v>#N/A</v>
      </c>
      <c r="BK294" s="87" t="e" cm="1">
        <f t="array" ref="BK294">IF(AZ139="no inundation",0,_xlfn.XLOOKUP(AZ139,Depths,_xlfn.XLOOKUP($G139,Structures,StructureDamages),,-1)+(AZ139-MAX(IF(Depths&lt;AZ139,Depths)))*(_xlfn.XLOOKUP(AZ139,Depths,_xlfn.XLOOKUP($G139,Structures,StructureDamages),,1)-_xlfn.XLOOKUP(AZ139,Depths,_xlfn.XLOOKUP($G139,Structures,StructureDamages),,-1))/(MIN(IF(Depths&gt;AZ139,Depths))-MAX(IF(Depths&lt;AZ139,Depths))))</f>
        <v>#N/A</v>
      </c>
      <c r="BL294" s="87" t="e" cm="1">
        <f t="array" ref="BL294">IF(BA139="no inundation",0,_xlfn.XLOOKUP(BA139,Depths,_xlfn.XLOOKUP($G139,Structures,StructureDamages),,-1)+(BA139-MAX(IF(Depths&lt;BA139,Depths)))*(_xlfn.XLOOKUP(BA139,Depths,_xlfn.XLOOKUP($G139,Structures,StructureDamages),,1)-_xlfn.XLOOKUP(BA139,Depths,_xlfn.XLOOKUP($G139,Structures,StructureDamages),,-1))/(MIN(IF(Depths&gt;BA139,Depths))-MAX(IF(Depths&lt;BA139,Depths))))</f>
        <v>#N/A</v>
      </c>
      <c r="BM294" s="87" t="e" cm="1">
        <f t="array" ref="BM294">IF(BB139="no inundation",0,_xlfn.XLOOKUP(BB139,Depths,_xlfn.XLOOKUP($G139,Structures,StructureDamages),,-1)+(BB139-MAX(IF(Depths&lt;BB139,Depths)))*(_xlfn.XLOOKUP(BB139,Depths,_xlfn.XLOOKUP($G139,Structures,StructureDamages),,1)-_xlfn.XLOOKUP(BB139,Depths,_xlfn.XLOOKUP($G139,Structures,StructureDamages),,-1))/(MIN(IF(Depths&gt;BB139,Depths))-MAX(IF(Depths&lt;BB139,Depths))))</f>
        <v>#N/A</v>
      </c>
      <c r="BN294" s="157" t="e" cm="1">
        <f t="array" ref="BN294">IF(BC139="no inundation",0,_xlfn.XLOOKUP(BC139,Depths,_xlfn.XLOOKUP($G139,Structures,StructureDamages),,-1)+(BC139-MAX(IF(Depths&lt;BC139,Depths)))*(_xlfn.XLOOKUP(BC139,Depths,_xlfn.XLOOKUP($G139,Structures,StructureDamages),,1)-_xlfn.XLOOKUP(BC139,Depths,_xlfn.XLOOKUP($G139,Structures,StructureDamages),,-1))/(MIN(IF(Depths&gt;BC139,Depths))-MAX(IF(Depths&lt;BC139,Depths))))</f>
        <v>#N/A</v>
      </c>
      <c r="BO294" s="167"/>
      <c r="BP294" s="166" t="e" cm="1">
        <f t="array" ref="BP294">IF(AT139="no inundation",0,_xlfn.XLOOKUP(AT139,Depths,_xlfn.XLOOKUP($G139,Structures,ContentDamages),,-1)+(AT139-MAX(IF(Depths&lt;AT139,Depths)))*(_xlfn.XLOOKUP(AT139,Depths,_xlfn.XLOOKUP($G139,Structures,ContentDamages),,1)-_xlfn.XLOOKUP(AT139,Depths,_xlfn.XLOOKUP($G139,Structures,ContentDamages),,-1))/(MIN(IF(Depths&gt;AT139,Depths))-MAX(IF(Depths&lt;AT139,Depths))))</f>
        <v>#N/A</v>
      </c>
      <c r="BQ294" s="87" t="e" cm="1">
        <f t="array" ref="BQ294">IF(AU139="no inundation",0,_xlfn.XLOOKUP(AU139,Depths,_xlfn.XLOOKUP($G139,Structures,ContentDamages),,-1)+(AU139-MAX(IF(Depths&lt;AU139,Depths)))*(_xlfn.XLOOKUP(AU139,Depths,_xlfn.XLOOKUP($G139,Structures,ContentDamages),,1)-_xlfn.XLOOKUP(AU139,Depths,_xlfn.XLOOKUP($G139,Structures,ContentDamages),,-1))/(MIN(IF(Depths&gt;AU139,Depths))-MAX(IF(Depths&lt;AU139,Depths))))</f>
        <v>#N/A</v>
      </c>
      <c r="BR294" s="87" t="e" cm="1">
        <f t="array" ref="BR294">IF(AV139="no inundation",0,_xlfn.XLOOKUP(AV139,Depths,_xlfn.XLOOKUP($G139,Structures,ContentDamages),,-1)+(AV139-MAX(IF(Depths&lt;AV139,Depths)))*(_xlfn.XLOOKUP(AV139,Depths,_xlfn.XLOOKUP($G139,Structures,ContentDamages),,1)-_xlfn.XLOOKUP(AV139,Depths,_xlfn.XLOOKUP($G139,Structures,ContentDamages),,-1))/(MIN(IF(Depths&gt;AV139,Depths))-MAX(IF(Depths&lt;AV139,Depths))))</f>
        <v>#N/A</v>
      </c>
      <c r="BS294" s="87" t="e" cm="1">
        <f t="array" ref="BS294">IF(AW139="no inundation",0,_xlfn.XLOOKUP(AW139,Depths,_xlfn.XLOOKUP($G139,Structures,ContentDamages),,-1)+(AW139-MAX(IF(Depths&lt;AW139,Depths)))*(_xlfn.XLOOKUP(AW139,Depths,_xlfn.XLOOKUP($G139,Structures,ContentDamages),,1)-_xlfn.XLOOKUP(AW139,Depths,_xlfn.XLOOKUP($G139,Structures,ContentDamages),,-1))/(MIN(IF(Depths&gt;AW139,Depths))-MAX(IF(Depths&lt;AW139,Depths))))</f>
        <v>#N/A</v>
      </c>
      <c r="BT294" s="87" t="e" cm="1">
        <f t="array" ref="BT294">IF(AX139="no inundation",0,_xlfn.XLOOKUP(AX139,Depths,_xlfn.XLOOKUP($G139,Structures,ContentDamages),,-1)+(AX139-MAX(IF(Depths&lt;AX139,Depths)))*(_xlfn.XLOOKUP(AX139,Depths,_xlfn.XLOOKUP($G139,Structures,ContentDamages),,1)-_xlfn.XLOOKUP(AX139,Depths,_xlfn.XLOOKUP($G139,Structures,ContentDamages),,-1))/(MIN(IF(Depths&gt;AX139,Depths))-MAX(IF(Depths&lt;AX139,Depths))))</f>
        <v>#N/A</v>
      </c>
      <c r="BU294" s="87" t="e" cm="1">
        <f t="array" ref="BU294">IF(AY139="no inundation",0,_xlfn.XLOOKUP(AY139,Depths,_xlfn.XLOOKUP($G139,Structures,ContentDamages),,-1)+(AY139-MAX(IF(Depths&lt;AY139,Depths)))*(_xlfn.XLOOKUP(AY139,Depths,_xlfn.XLOOKUP($G139,Structures,ContentDamages),,1)-_xlfn.XLOOKUP(AY139,Depths,_xlfn.XLOOKUP($G139,Structures,ContentDamages),,-1))/(MIN(IF(Depths&gt;AY139,Depths))-MAX(IF(Depths&lt;AY139,Depths))))</f>
        <v>#N/A</v>
      </c>
      <c r="BV294" s="87" t="e" cm="1">
        <f t="array" ref="BV294">IF(AZ139="no inundation",0,_xlfn.XLOOKUP(AZ139,Depths,_xlfn.XLOOKUP($G139,Structures,ContentDamages),,-1)+(AZ139-MAX(IF(Depths&lt;AZ139,Depths)))*(_xlfn.XLOOKUP(AZ139,Depths,_xlfn.XLOOKUP($G139,Structures,ContentDamages),,1)-_xlfn.XLOOKUP(AZ139,Depths,_xlfn.XLOOKUP($G139,Structures,ContentDamages),,-1))/(MIN(IF(Depths&gt;AZ139,Depths))-MAX(IF(Depths&lt;AZ139,Depths))))</f>
        <v>#N/A</v>
      </c>
      <c r="BW294" s="87" t="e" cm="1">
        <f t="array" ref="BW294">IF(BA139="no inundation",0,_xlfn.XLOOKUP(BA139,Depths,_xlfn.XLOOKUP($G139,Structures,ContentDamages),,-1)+(BA139-MAX(IF(Depths&lt;BA139,Depths)))*(_xlfn.XLOOKUP(BA139,Depths,_xlfn.XLOOKUP($G139,Structures,ContentDamages),,1)-_xlfn.XLOOKUP(BA139,Depths,_xlfn.XLOOKUP($G139,Structures,ContentDamages),,-1))/(MIN(IF(Depths&gt;BA139,Depths))-MAX(IF(Depths&lt;BA139,Depths))))</f>
        <v>#N/A</v>
      </c>
      <c r="BX294" s="87" t="e" cm="1">
        <f t="array" ref="BX294">IF(BB139="no inundation",0,_xlfn.XLOOKUP(BB139,Depths,_xlfn.XLOOKUP($G139,Structures,ContentDamages),,-1)+(BB139-MAX(IF(Depths&lt;BB139,Depths)))*(_xlfn.XLOOKUP(BB139,Depths,_xlfn.XLOOKUP($G139,Structures,ContentDamages),,1)-_xlfn.XLOOKUP(BB139,Depths,_xlfn.XLOOKUP($G139,Structures,ContentDamages),,-1))/(MIN(IF(Depths&gt;BB139,Depths))-MAX(IF(Depths&lt;BB139,Depths))))</f>
        <v>#N/A</v>
      </c>
      <c r="BY294" s="157" t="e" cm="1">
        <f t="array" ref="BY294">IF(BC139="no inundation",0,_xlfn.XLOOKUP(BC139,Depths,_xlfn.XLOOKUP($G139,Structures,ContentDamages),,-1)+(BC139-MAX(IF(Depths&lt;BC139,Depths)))*(_xlfn.XLOOKUP(BC139,Depths,_xlfn.XLOOKUP($G139,Structures,ContentDamages),,1)-_xlfn.XLOOKUP(BC139,Depths,_xlfn.XLOOKUP($G139,Structures,ContentDamages),,-1))/(MIN(IF(Depths&gt;BC139,Depths))-MAX(IF(Depths&lt;BC139,Depths))))</f>
        <v>#N/A</v>
      </c>
    </row>
    <row r="295" spans="21:77" x14ac:dyDescent="0.35">
      <c r="U295" s="2"/>
      <c r="W295" s="144"/>
      <c r="AI295" s="2"/>
      <c r="AJ295" s="2"/>
      <c r="AK295" s="2"/>
      <c r="AL295" s="2"/>
      <c r="AM295" s="2"/>
      <c r="AN295" s="2"/>
      <c r="AO295" s="2"/>
      <c r="AP295" s="2"/>
      <c r="AQ295" s="2"/>
      <c r="AR295" s="2"/>
      <c r="AS295" s="2"/>
      <c r="BC295" s="166" t="str">
        <f t="shared" si="199"/>
        <v>None</v>
      </c>
      <c r="BD295" s="157"/>
      <c r="BE295" s="166" t="e" cm="1">
        <f t="array" ref="BE295">IF(AT140="no inundation",0,_xlfn.XLOOKUP(AT140,Depths,_xlfn.XLOOKUP($G140,Structures,StructureDamages),,-1)+(AT140-MAX(IF(Depths&lt;AT140,Depths)))*(_xlfn.XLOOKUP(AT140,Depths,_xlfn.XLOOKUP($G140,Structures,StructureDamages),,1)-_xlfn.XLOOKUP(AT140,Depths,_xlfn.XLOOKUP($G140,Structures,StructureDamages),,-1))/(MIN(IF(Depths&gt;AT140,Depths))-MAX(IF(Depths&lt;AT140,Depths))))</f>
        <v>#N/A</v>
      </c>
      <c r="BF295" s="87" t="e" cm="1">
        <f t="array" ref="BF295">IF(AU140="no inundation",0,_xlfn.XLOOKUP(AU140,Depths,_xlfn.XLOOKUP($G140,Structures,StructureDamages),,-1)+(AU140-MAX(IF(Depths&lt;AU140,Depths)))*(_xlfn.XLOOKUP(AU140,Depths,_xlfn.XLOOKUP($G140,Structures,StructureDamages),,1)-_xlfn.XLOOKUP(AU140,Depths,_xlfn.XLOOKUP($G140,Structures,StructureDamages),,-1))/(MIN(IF(Depths&gt;AU140,Depths))-MAX(IF(Depths&lt;AU140,Depths))))</f>
        <v>#N/A</v>
      </c>
      <c r="BG295" s="87" t="e" cm="1">
        <f t="array" ref="BG295">IF(AV140="no inundation",0,_xlfn.XLOOKUP(AV140,Depths,_xlfn.XLOOKUP($G140,Structures,StructureDamages),,-1)+(AV140-MAX(IF(Depths&lt;AV140,Depths)))*(_xlfn.XLOOKUP(AV140,Depths,_xlfn.XLOOKUP($G140,Structures,StructureDamages),,1)-_xlfn.XLOOKUP(AV140,Depths,_xlfn.XLOOKUP($G140,Structures,StructureDamages),,-1))/(MIN(IF(Depths&gt;AV140,Depths))-MAX(IF(Depths&lt;AV140,Depths))))</f>
        <v>#N/A</v>
      </c>
      <c r="BH295" s="87" t="e" cm="1">
        <f t="array" ref="BH295">IF(AW140="no inundation",0,_xlfn.XLOOKUP(AW140,Depths,_xlfn.XLOOKUP($G140,Structures,StructureDamages),,-1)+(AW140-MAX(IF(Depths&lt;AW140,Depths)))*(_xlfn.XLOOKUP(AW140,Depths,_xlfn.XLOOKUP($G140,Structures,StructureDamages),,1)-_xlfn.XLOOKUP(AW140,Depths,_xlfn.XLOOKUP($G140,Structures,StructureDamages),,-1))/(MIN(IF(Depths&gt;AW140,Depths))-MAX(IF(Depths&lt;AW140,Depths))))</f>
        <v>#N/A</v>
      </c>
      <c r="BI295" s="87" t="e" cm="1">
        <f t="array" ref="BI295">IF(AX140="no inundation",0,_xlfn.XLOOKUP(AX140,Depths,_xlfn.XLOOKUP($G140,Structures,StructureDamages),,-1)+(AX140-MAX(IF(Depths&lt;AX140,Depths)))*(_xlfn.XLOOKUP(AX140,Depths,_xlfn.XLOOKUP($G140,Structures,StructureDamages),,1)-_xlfn.XLOOKUP(AX140,Depths,_xlfn.XLOOKUP($G140,Structures,StructureDamages),,-1))/(MIN(IF(Depths&gt;AX140,Depths))-MAX(IF(Depths&lt;AX140,Depths))))</f>
        <v>#N/A</v>
      </c>
      <c r="BJ295" s="87" t="e" cm="1">
        <f t="array" ref="BJ295">IF(AY140="no inundation",0,_xlfn.XLOOKUP(AY140,Depths,_xlfn.XLOOKUP($G140,Structures,StructureDamages),,-1)+(AY140-MAX(IF(Depths&lt;AY140,Depths)))*(_xlfn.XLOOKUP(AY140,Depths,_xlfn.XLOOKUP($G140,Structures,StructureDamages),,1)-_xlfn.XLOOKUP(AY140,Depths,_xlfn.XLOOKUP($G140,Structures,StructureDamages),,-1))/(MIN(IF(Depths&gt;AY140,Depths))-MAX(IF(Depths&lt;AY140,Depths))))</f>
        <v>#N/A</v>
      </c>
      <c r="BK295" s="87" t="e" cm="1">
        <f t="array" ref="BK295">IF(AZ140="no inundation",0,_xlfn.XLOOKUP(AZ140,Depths,_xlfn.XLOOKUP($G140,Structures,StructureDamages),,-1)+(AZ140-MAX(IF(Depths&lt;AZ140,Depths)))*(_xlfn.XLOOKUP(AZ140,Depths,_xlfn.XLOOKUP($G140,Structures,StructureDamages),,1)-_xlfn.XLOOKUP(AZ140,Depths,_xlfn.XLOOKUP($G140,Structures,StructureDamages),,-1))/(MIN(IF(Depths&gt;AZ140,Depths))-MAX(IF(Depths&lt;AZ140,Depths))))</f>
        <v>#N/A</v>
      </c>
      <c r="BL295" s="87" t="e" cm="1">
        <f t="array" ref="BL295">IF(BA140="no inundation",0,_xlfn.XLOOKUP(BA140,Depths,_xlfn.XLOOKUP($G140,Structures,StructureDamages),,-1)+(BA140-MAX(IF(Depths&lt;BA140,Depths)))*(_xlfn.XLOOKUP(BA140,Depths,_xlfn.XLOOKUP($G140,Structures,StructureDamages),,1)-_xlfn.XLOOKUP(BA140,Depths,_xlfn.XLOOKUP($G140,Structures,StructureDamages),,-1))/(MIN(IF(Depths&gt;BA140,Depths))-MAX(IF(Depths&lt;BA140,Depths))))</f>
        <v>#N/A</v>
      </c>
      <c r="BM295" s="87" t="e" cm="1">
        <f t="array" ref="BM295">IF(BB140="no inundation",0,_xlfn.XLOOKUP(BB140,Depths,_xlfn.XLOOKUP($G140,Structures,StructureDamages),,-1)+(BB140-MAX(IF(Depths&lt;BB140,Depths)))*(_xlfn.XLOOKUP(BB140,Depths,_xlfn.XLOOKUP($G140,Structures,StructureDamages),,1)-_xlfn.XLOOKUP(BB140,Depths,_xlfn.XLOOKUP($G140,Structures,StructureDamages),,-1))/(MIN(IF(Depths&gt;BB140,Depths))-MAX(IF(Depths&lt;BB140,Depths))))</f>
        <v>#N/A</v>
      </c>
      <c r="BN295" s="157" t="e" cm="1">
        <f t="array" ref="BN295">IF(BC140="no inundation",0,_xlfn.XLOOKUP(BC140,Depths,_xlfn.XLOOKUP($G140,Structures,StructureDamages),,-1)+(BC140-MAX(IF(Depths&lt;BC140,Depths)))*(_xlfn.XLOOKUP(BC140,Depths,_xlfn.XLOOKUP($G140,Structures,StructureDamages),,1)-_xlfn.XLOOKUP(BC140,Depths,_xlfn.XLOOKUP($G140,Structures,StructureDamages),,-1))/(MIN(IF(Depths&gt;BC140,Depths))-MAX(IF(Depths&lt;BC140,Depths))))</f>
        <v>#N/A</v>
      </c>
      <c r="BO295" s="167"/>
      <c r="BP295" s="166" t="e" cm="1">
        <f t="array" ref="BP295">IF(AT140="no inundation",0,_xlfn.XLOOKUP(AT140,Depths,_xlfn.XLOOKUP($G140,Structures,ContentDamages),,-1)+(AT140-MAX(IF(Depths&lt;AT140,Depths)))*(_xlfn.XLOOKUP(AT140,Depths,_xlfn.XLOOKUP($G140,Structures,ContentDamages),,1)-_xlfn.XLOOKUP(AT140,Depths,_xlfn.XLOOKUP($G140,Structures,ContentDamages),,-1))/(MIN(IF(Depths&gt;AT140,Depths))-MAX(IF(Depths&lt;AT140,Depths))))</f>
        <v>#N/A</v>
      </c>
      <c r="BQ295" s="87" t="e" cm="1">
        <f t="array" ref="BQ295">IF(AU140="no inundation",0,_xlfn.XLOOKUP(AU140,Depths,_xlfn.XLOOKUP($G140,Structures,ContentDamages),,-1)+(AU140-MAX(IF(Depths&lt;AU140,Depths)))*(_xlfn.XLOOKUP(AU140,Depths,_xlfn.XLOOKUP($G140,Structures,ContentDamages),,1)-_xlfn.XLOOKUP(AU140,Depths,_xlfn.XLOOKUP($G140,Structures,ContentDamages),,-1))/(MIN(IF(Depths&gt;AU140,Depths))-MAX(IF(Depths&lt;AU140,Depths))))</f>
        <v>#N/A</v>
      </c>
      <c r="BR295" s="87" t="e" cm="1">
        <f t="array" ref="BR295">IF(AV140="no inundation",0,_xlfn.XLOOKUP(AV140,Depths,_xlfn.XLOOKUP($G140,Structures,ContentDamages),,-1)+(AV140-MAX(IF(Depths&lt;AV140,Depths)))*(_xlfn.XLOOKUP(AV140,Depths,_xlfn.XLOOKUP($G140,Structures,ContentDamages),,1)-_xlfn.XLOOKUP(AV140,Depths,_xlfn.XLOOKUP($G140,Structures,ContentDamages),,-1))/(MIN(IF(Depths&gt;AV140,Depths))-MAX(IF(Depths&lt;AV140,Depths))))</f>
        <v>#N/A</v>
      </c>
      <c r="BS295" s="87" t="e" cm="1">
        <f t="array" ref="BS295">IF(AW140="no inundation",0,_xlfn.XLOOKUP(AW140,Depths,_xlfn.XLOOKUP($G140,Structures,ContentDamages),,-1)+(AW140-MAX(IF(Depths&lt;AW140,Depths)))*(_xlfn.XLOOKUP(AW140,Depths,_xlfn.XLOOKUP($G140,Structures,ContentDamages),,1)-_xlfn.XLOOKUP(AW140,Depths,_xlfn.XLOOKUP($G140,Structures,ContentDamages),,-1))/(MIN(IF(Depths&gt;AW140,Depths))-MAX(IF(Depths&lt;AW140,Depths))))</f>
        <v>#N/A</v>
      </c>
      <c r="BT295" s="87" t="e" cm="1">
        <f t="array" ref="BT295">IF(AX140="no inundation",0,_xlfn.XLOOKUP(AX140,Depths,_xlfn.XLOOKUP($G140,Structures,ContentDamages),,-1)+(AX140-MAX(IF(Depths&lt;AX140,Depths)))*(_xlfn.XLOOKUP(AX140,Depths,_xlfn.XLOOKUP($G140,Structures,ContentDamages),,1)-_xlfn.XLOOKUP(AX140,Depths,_xlfn.XLOOKUP($G140,Structures,ContentDamages),,-1))/(MIN(IF(Depths&gt;AX140,Depths))-MAX(IF(Depths&lt;AX140,Depths))))</f>
        <v>#N/A</v>
      </c>
      <c r="BU295" s="87" t="e" cm="1">
        <f t="array" ref="BU295">IF(AY140="no inundation",0,_xlfn.XLOOKUP(AY140,Depths,_xlfn.XLOOKUP($G140,Structures,ContentDamages),,-1)+(AY140-MAX(IF(Depths&lt;AY140,Depths)))*(_xlfn.XLOOKUP(AY140,Depths,_xlfn.XLOOKUP($G140,Structures,ContentDamages),,1)-_xlfn.XLOOKUP(AY140,Depths,_xlfn.XLOOKUP($G140,Structures,ContentDamages),,-1))/(MIN(IF(Depths&gt;AY140,Depths))-MAX(IF(Depths&lt;AY140,Depths))))</f>
        <v>#N/A</v>
      </c>
      <c r="BV295" s="87" t="e" cm="1">
        <f t="array" ref="BV295">IF(AZ140="no inundation",0,_xlfn.XLOOKUP(AZ140,Depths,_xlfn.XLOOKUP($G140,Structures,ContentDamages),,-1)+(AZ140-MAX(IF(Depths&lt;AZ140,Depths)))*(_xlfn.XLOOKUP(AZ140,Depths,_xlfn.XLOOKUP($G140,Structures,ContentDamages),,1)-_xlfn.XLOOKUP(AZ140,Depths,_xlfn.XLOOKUP($G140,Structures,ContentDamages),,-1))/(MIN(IF(Depths&gt;AZ140,Depths))-MAX(IF(Depths&lt;AZ140,Depths))))</f>
        <v>#N/A</v>
      </c>
      <c r="BW295" s="87" t="e" cm="1">
        <f t="array" ref="BW295">IF(BA140="no inundation",0,_xlfn.XLOOKUP(BA140,Depths,_xlfn.XLOOKUP($G140,Structures,ContentDamages),,-1)+(BA140-MAX(IF(Depths&lt;BA140,Depths)))*(_xlfn.XLOOKUP(BA140,Depths,_xlfn.XLOOKUP($G140,Structures,ContentDamages),,1)-_xlfn.XLOOKUP(BA140,Depths,_xlfn.XLOOKUP($G140,Structures,ContentDamages),,-1))/(MIN(IF(Depths&gt;BA140,Depths))-MAX(IF(Depths&lt;BA140,Depths))))</f>
        <v>#N/A</v>
      </c>
      <c r="BX295" s="87" t="e" cm="1">
        <f t="array" ref="BX295">IF(BB140="no inundation",0,_xlfn.XLOOKUP(BB140,Depths,_xlfn.XLOOKUP($G140,Structures,ContentDamages),,-1)+(BB140-MAX(IF(Depths&lt;BB140,Depths)))*(_xlfn.XLOOKUP(BB140,Depths,_xlfn.XLOOKUP($G140,Structures,ContentDamages),,1)-_xlfn.XLOOKUP(BB140,Depths,_xlfn.XLOOKUP($G140,Structures,ContentDamages),,-1))/(MIN(IF(Depths&gt;BB140,Depths))-MAX(IF(Depths&lt;BB140,Depths))))</f>
        <v>#N/A</v>
      </c>
      <c r="BY295" s="157" t="e" cm="1">
        <f t="array" ref="BY295">IF(BC140="no inundation",0,_xlfn.XLOOKUP(BC140,Depths,_xlfn.XLOOKUP($G140,Structures,ContentDamages),,-1)+(BC140-MAX(IF(Depths&lt;BC140,Depths)))*(_xlfn.XLOOKUP(BC140,Depths,_xlfn.XLOOKUP($G140,Structures,ContentDamages),,1)-_xlfn.XLOOKUP(BC140,Depths,_xlfn.XLOOKUP($G140,Structures,ContentDamages),,-1))/(MIN(IF(Depths&gt;BC140,Depths))-MAX(IF(Depths&lt;BC140,Depths))))</f>
        <v>#N/A</v>
      </c>
    </row>
    <row r="296" spans="21:77" x14ac:dyDescent="0.35">
      <c r="U296" s="2"/>
      <c r="W296" s="144"/>
      <c r="AI296" s="2"/>
      <c r="AJ296" s="2"/>
      <c r="AK296" s="2"/>
      <c r="AL296" s="2"/>
      <c r="AM296" s="2"/>
      <c r="AN296" s="2"/>
      <c r="AO296" s="2"/>
      <c r="AP296" s="2"/>
      <c r="AQ296" s="2"/>
      <c r="AR296" s="2"/>
      <c r="AS296" s="2"/>
      <c r="BC296" s="166" t="str">
        <f t="shared" si="199"/>
        <v>None</v>
      </c>
      <c r="BD296" s="157"/>
      <c r="BE296" s="166" t="e" cm="1">
        <f t="array" ref="BE296">IF(AT141="no inundation",0,_xlfn.XLOOKUP(AT141,Depths,_xlfn.XLOOKUP($G141,Structures,StructureDamages),,-1)+(AT141-MAX(IF(Depths&lt;AT141,Depths)))*(_xlfn.XLOOKUP(AT141,Depths,_xlfn.XLOOKUP($G141,Structures,StructureDamages),,1)-_xlfn.XLOOKUP(AT141,Depths,_xlfn.XLOOKUP($G141,Structures,StructureDamages),,-1))/(MIN(IF(Depths&gt;AT141,Depths))-MAX(IF(Depths&lt;AT141,Depths))))</f>
        <v>#N/A</v>
      </c>
      <c r="BF296" s="87" t="e" cm="1">
        <f t="array" ref="BF296">IF(AU141="no inundation",0,_xlfn.XLOOKUP(AU141,Depths,_xlfn.XLOOKUP($G141,Structures,StructureDamages),,-1)+(AU141-MAX(IF(Depths&lt;AU141,Depths)))*(_xlfn.XLOOKUP(AU141,Depths,_xlfn.XLOOKUP($G141,Structures,StructureDamages),,1)-_xlfn.XLOOKUP(AU141,Depths,_xlfn.XLOOKUP($G141,Structures,StructureDamages),,-1))/(MIN(IF(Depths&gt;AU141,Depths))-MAX(IF(Depths&lt;AU141,Depths))))</f>
        <v>#N/A</v>
      </c>
      <c r="BG296" s="87" t="e" cm="1">
        <f t="array" ref="BG296">IF(AV141="no inundation",0,_xlfn.XLOOKUP(AV141,Depths,_xlfn.XLOOKUP($G141,Structures,StructureDamages),,-1)+(AV141-MAX(IF(Depths&lt;AV141,Depths)))*(_xlfn.XLOOKUP(AV141,Depths,_xlfn.XLOOKUP($G141,Structures,StructureDamages),,1)-_xlfn.XLOOKUP(AV141,Depths,_xlfn.XLOOKUP($G141,Structures,StructureDamages),,-1))/(MIN(IF(Depths&gt;AV141,Depths))-MAX(IF(Depths&lt;AV141,Depths))))</f>
        <v>#N/A</v>
      </c>
      <c r="BH296" s="87" t="e" cm="1">
        <f t="array" ref="BH296">IF(AW141="no inundation",0,_xlfn.XLOOKUP(AW141,Depths,_xlfn.XLOOKUP($G141,Structures,StructureDamages),,-1)+(AW141-MAX(IF(Depths&lt;AW141,Depths)))*(_xlfn.XLOOKUP(AW141,Depths,_xlfn.XLOOKUP($G141,Structures,StructureDamages),,1)-_xlfn.XLOOKUP(AW141,Depths,_xlfn.XLOOKUP($G141,Structures,StructureDamages),,-1))/(MIN(IF(Depths&gt;AW141,Depths))-MAX(IF(Depths&lt;AW141,Depths))))</f>
        <v>#N/A</v>
      </c>
      <c r="BI296" s="87" t="e" cm="1">
        <f t="array" ref="BI296">IF(AX141="no inundation",0,_xlfn.XLOOKUP(AX141,Depths,_xlfn.XLOOKUP($G141,Structures,StructureDamages),,-1)+(AX141-MAX(IF(Depths&lt;AX141,Depths)))*(_xlfn.XLOOKUP(AX141,Depths,_xlfn.XLOOKUP($G141,Structures,StructureDamages),,1)-_xlfn.XLOOKUP(AX141,Depths,_xlfn.XLOOKUP($G141,Structures,StructureDamages),,-1))/(MIN(IF(Depths&gt;AX141,Depths))-MAX(IF(Depths&lt;AX141,Depths))))</f>
        <v>#N/A</v>
      </c>
      <c r="BJ296" s="87" t="e" cm="1">
        <f t="array" ref="BJ296">IF(AY141="no inundation",0,_xlfn.XLOOKUP(AY141,Depths,_xlfn.XLOOKUP($G141,Structures,StructureDamages),,-1)+(AY141-MAX(IF(Depths&lt;AY141,Depths)))*(_xlfn.XLOOKUP(AY141,Depths,_xlfn.XLOOKUP($G141,Structures,StructureDamages),,1)-_xlfn.XLOOKUP(AY141,Depths,_xlfn.XLOOKUP($G141,Structures,StructureDamages),,-1))/(MIN(IF(Depths&gt;AY141,Depths))-MAX(IF(Depths&lt;AY141,Depths))))</f>
        <v>#N/A</v>
      </c>
      <c r="BK296" s="87" t="e" cm="1">
        <f t="array" ref="BK296">IF(AZ141="no inundation",0,_xlfn.XLOOKUP(AZ141,Depths,_xlfn.XLOOKUP($G141,Structures,StructureDamages),,-1)+(AZ141-MAX(IF(Depths&lt;AZ141,Depths)))*(_xlfn.XLOOKUP(AZ141,Depths,_xlfn.XLOOKUP($G141,Structures,StructureDamages),,1)-_xlfn.XLOOKUP(AZ141,Depths,_xlfn.XLOOKUP($G141,Structures,StructureDamages),,-1))/(MIN(IF(Depths&gt;AZ141,Depths))-MAX(IF(Depths&lt;AZ141,Depths))))</f>
        <v>#N/A</v>
      </c>
      <c r="BL296" s="87" t="e" cm="1">
        <f t="array" ref="BL296">IF(BA141="no inundation",0,_xlfn.XLOOKUP(BA141,Depths,_xlfn.XLOOKUP($G141,Structures,StructureDamages),,-1)+(BA141-MAX(IF(Depths&lt;BA141,Depths)))*(_xlfn.XLOOKUP(BA141,Depths,_xlfn.XLOOKUP($G141,Structures,StructureDamages),,1)-_xlfn.XLOOKUP(BA141,Depths,_xlfn.XLOOKUP($G141,Structures,StructureDamages),,-1))/(MIN(IF(Depths&gt;BA141,Depths))-MAX(IF(Depths&lt;BA141,Depths))))</f>
        <v>#N/A</v>
      </c>
      <c r="BM296" s="87" t="e" cm="1">
        <f t="array" ref="BM296">IF(BB141="no inundation",0,_xlfn.XLOOKUP(BB141,Depths,_xlfn.XLOOKUP($G141,Structures,StructureDamages),,-1)+(BB141-MAX(IF(Depths&lt;BB141,Depths)))*(_xlfn.XLOOKUP(BB141,Depths,_xlfn.XLOOKUP($G141,Structures,StructureDamages),,1)-_xlfn.XLOOKUP(BB141,Depths,_xlfn.XLOOKUP($G141,Structures,StructureDamages),,-1))/(MIN(IF(Depths&gt;BB141,Depths))-MAX(IF(Depths&lt;BB141,Depths))))</f>
        <v>#N/A</v>
      </c>
      <c r="BN296" s="157" t="e" cm="1">
        <f t="array" ref="BN296">IF(BC141="no inundation",0,_xlfn.XLOOKUP(BC141,Depths,_xlfn.XLOOKUP($G141,Structures,StructureDamages),,-1)+(BC141-MAX(IF(Depths&lt;BC141,Depths)))*(_xlfn.XLOOKUP(BC141,Depths,_xlfn.XLOOKUP($G141,Structures,StructureDamages),,1)-_xlfn.XLOOKUP(BC141,Depths,_xlfn.XLOOKUP($G141,Structures,StructureDamages),,-1))/(MIN(IF(Depths&gt;BC141,Depths))-MAX(IF(Depths&lt;BC141,Depths))))</f>
        <v>#N/A</v>
      </c>
      <c r="BO296" s="167"/>
      <c r="BP296" s="166" t="e" cm="1">
        <f t="array" ref="BP296">IF(AT141="no inundation",0,_xlfn.XLOOKUP(AT141,Depths,_xlfn.XLOOKUP($G141,Structures,ContentDamages),,-1)+(AT141-MAX(IF(Depths&lt;AT141,Depths)))*(_xlfn.XLOOKUP(AT141,Depths,_xlfn.XLOOKUP($G141,Structures,ContentDamages),,1)-_xlfn.XLOOKUP(AT141,Depths,_xlfn.XLOOKUP($G141,Structures,ContentDamages),,-1))/(MIN(IF(Depths&gt;AT141,Depths))-MAX(IF(Depths&lt;AT141,Depths))))</f>
        <v>#N/A</v>
      </c>
      <c r="BQ296" s="87" t="e" cm="1">
        <f t="array" ref="BQ296">IF(AU141="no inundation",0,_xlfn.XLOOKUP(AU141,Depths,_xlfn.XLOOKUP($G141,Structures,ContentDamages),,-1)+(AU141-MAX(IF(Depths&lt;AU141,Depths)))*(_xlfn.XLOOKUP(AU141,Depths,_xlfn.XLOOKUP($G141,Structures,ContentDamages),,1)-_xlfn.XLOOKUP(AU141,Depths,_xlfn.XLOOKUP($G141,Structures,ContentDamages),,-1))/(MIN(IF(Depths&gt;AU141,Depths))-MAX(IF(Depths&lt;AU141,Depths))))</f>
        <v>#N/A</v>
      </c>
      <c r="BR296" s="87" t="e" cm="1">
        <f t="array" ref="BR296">IF(AV141="no inundation",0,_xlfn.XLOOKUP(AV141,Depths,_xlfn.XLOOKUP($G141,Structures,ContentDamages),,-1)+(AV141-MAX(IF(Depths&lt;AV141,Depths)))*(_xlfn.XLOOKUP(AV141,Depths,_xlfn.XLOOKUP($G141,Structures,ContentDamages),,1)-_xlfn.XLOOKUP(AV141,Depths,_xlfn.XLOOKUP($G141,Structures,ContentDamages),,-1))/(MIN(IF(Depths&gt;AV141,Depths))-MAX(IF(Depths&lt;AV141,Depths))))</f>
        <v>#N/A</v>
      </c>
      <c r="BS296" s="87" t="e" cm="1">
        <f t="array" ref="BS296">IF(AW141="no inundation",0,_xlfn.XLOOKUP(AW141,Depths,_xlfn.XLOOKUP($G141,Structures,ContentDamages),,-1)+(AW141-MAX(IF(Depths&lt;AW141,Depths)))*(_xlfn.XLOOKUP(AW141,Depths,_xlfn.XLOOKUP($G141,Structures,ContentDamages),,1)-_xlfn.XLOOKUP(AW141,Depths,_xlfn.XLOOKUP($G141,Structures,ContentDamages),,-1))/(MIN(IF(Depths&gt;AW141,Depths))-MAX(IF(Depths&lt;AW141,Depths))))</f>
        <v>#N/A</v>
      </c>
      <c r="BT296" s="87" t="e" cm="1">
        <f t="array" ref="BT296">IF(AX141="no inundation",0,_xlfn.XLOOKUP(AX141,Depths,_xlfn.XLOOKUP($G141,Structures,ContentDamages),,-1)+(AX141-MAX(IF(Depths&lt;AX141,Depths)))*(_xlfn.XLOOKUP(AX141,Depths,_xlfn.XLOOKUP($G141,Structures,ContentDamages),,1)-_xlfn.XLOOKUP(AX141,Depths,_xlfn.XLOOKUP($G141,Structures,ContentDamages),,-1))/(MIN(IF(Depths&gt;AX141,Depths))-MAX(IF(Depths&lt;AX141,Depths))))</f>
        <v>#N/A</v>
      </c>
      <c r="BU296" s="87" t="e" cm="1">
        <f t="array" ref="BU296">IF(AY141="no inundation",0,_xlfn.XLOOKUP(AY141,Depths,_xlfn.XLOOKUP($G141,Structures,ContentDamages),,-1)+(AY141-MAX(IF(Depths&lt;AY141,Depths)))*(_xlfn.XLOOKUP(AY141,Depths,_xlfn.XLOOKUP($G141,Structures,ContentDamages),,1)-_xlfn.XLOOKUP(AY141,Depths,_xlfn.XLOOKUP($G141,Structures,ContentDamages),,-1))/(MIN(IF(Depths&gt;AY141,Depths))-MAX(IF(Depths&lt;AY141,Depths))))</f>
        <v>#N/A</v>
      </c>
      <c r="BV296" s="87" t="e" cm="1">
        <f t="array" ref="BV296">IF(AZ141="no inundation",0,_xlfn.XLOOKUP(AZ141,Depths,_xlfn.XLOOKUP($G141,Structures,ContentDamages),,-1)+(AZ141-MAX(IF(Depths&lt;AZ141,Depths)))*(_xlfn.XLOOKUP(AZ141,Depths,_xlfn.XLOOKUP($G141,Structures,ContentDamages),,1)-_xlfn.XLOOKUP(AZ141,Depths,_xlfn.XLOOKUP($G141,Structures,ContentDamages),,-1))/(MIN(IF(Depths&gt;AZ141,Depths))-MAX(IF(Depths&lt;AZ141,Depths))))</f>
        <v>#N/A</v>
      </c>
      <c r="BW296" s="87" t="e" cm="1">
        <f t="array" ref="BW296">IF(BA141="no inundation",0,_xlfn.XLOOKUP(BA141,Depths,_xlfn.XLOOKUP($G141,Structures,ContentDamages),,-1)+(BA141-MAX(IF(Depths&lt;BA141,Depths)))*(_xlfn.XLOOKUP(BA141,Depths,_xlfn.XLOOKUP($G141,Structures,ContentDamages),,1)-_xlfn.XLOOKUP(BA141,Depths,_xlfn.XLOOKUP($G141,Structures,ContentDamages),,-1))/(MIN(IF(Depths&gt;BA141,Depths))-MAX(IF(Depths&lt;BA141,Depths))))</f>
        <v>#N/A</v>
      </c>
      <c r="BX296" s="87" t="e" cm="1">
        <f t="array" ref="BX296">IF(BB141="no inundation",0,_xlfn.XLOOKUP(BB141,Depths,_xlfn.XLOOKUP($G141,Structures,ContentDamages),,-1)+(BB141-MAX(IF(Depths&lt;BB141,Depths)))*(_xlfn.XLOOKUP(BB141,Depths,_xlfn.XLOOKUP($G141,Structures,ContentDamages),,1)-_xlfn.XLOOKUP(BB141,Depths,_xlfn.XLOOKUP($G141,Structures,ContentDamages),,-1))/(MIN(IF(Depths&gt;BB141,Depths))-MAX(IF(Depths&lt;BB141,Depths))))</f>
        <v>#N/A</v>
      </c>
      <c r="BY296" s="157" t="e" cm="1">
        <f t="array" ref="BY296">IF(BC141="no inundation",0,_xlfn.XLOOKUP(BC141,Depths,_xlfn.XLOOKUP($G141,Structures,ContentDamages),,-1)+(BC141-MAX(IF(Depths&lt;BC141,Depths)))*(_xlfn.XLOOKUP(BC141,Depths,_xlfn.XLOOKUP($G141,Structures,ContentDamages),,1)-_xlfn.XLOOKUP(BC141,Depths,_xlfn.XLOOKUP($G141,Structures,ContentDamages),,-1))/(MIN(IF(Depths&gt;BC141,Depths))-MAX(IF(Depths&lt;BC141,Depths))))</f>
        <v>#N/A</v>
      </c>
    </row>
    <row r="297" spans="21:77" x14ac:dyDescent="0.35">
      <c r="U297" s="2"/>
      <c r="W297" s="144"/>
      <c r="AI297" s="2"/>
      <c r="AJ297" s="2"/>
      <c r="AK297" s="2"/>
      <c r="AL297" s="2"/>
      <c r="AM297" s="2"/>
      <c r="AN297" s="2"/>
      <c r="AO297" s="2"/>
      <c r="AP297" s="2"/>
      <c r="AQ297" s="2"/>
      <c r="AR297" s="2"/>
      <c r="AS297" s="2"/>
      <c r="BC297" s="166" t="str">
        <f t="shared" si="199"/>
        <v>None</v>
      </c>
      <c r="BD297" s="157"/>
      <c r="BE297" s="166" t="e" cm="1">
        <f t="array" ref="BE297">IF(AT142="no inundation",0,_xlfn.XLOOKUP(AT142,Depths,_xlfn.XLOOKUP($G142,Structures,StructureDamages),,-1)+(AT142-MAX(IF(Depths&lt;AT142,Depths)))*(_xlfn.XLOOKUP(AT142,Depths,_xlfn.XLOOKUP($G142,Structures,StructureDamages),,1)-_xlfn.XLOOKUP(AT142,Depths,_xlfn.XLOOKUP($G142,Structures,StructureDamages),,-1))/(MIN(IF(Depths&gt;AT142,Depths))-MAX(IF(Depths&lt;AT142,Depths))))</f>
        <v>#N/A</v>
      </c>
      <c r="BF297" s="87" t="e" cm="1">
        <f t="array" ref="BF297">IF(AU142="no inundation",0,_xlfn.XLOOKUP(AU142,Depths,_xlfn.XLOOKUP($G142,Structures,StructureDamages),,-1)+(AU142-MAX(IF(Depths&lt;AU142,Depths)))*(_xlfn.XLOOKUP(AU142,Depths,_xlfn.XLOOKUP($G142,Structures,StructureDamages),,1)-_xlfn.XLOOKUP(AU142,Depths,_xlfn.XLOOKUP($G142,Structures,StructureDamages),,-1))/(MIN(IF(Depths&gt;AU142,Depths))-MAX(IF(Depths&lt;AU142,Depths))))</f>
        <v>#N/A</v>
      </c>
      <c r="BG297" s="87" t="e" cm="1">
        <f t="array" ref="BG297">IF(AV142="no inundation",0,_xlfn.XLOOKUP(AV142,Depths,_xlfn.XLOOKUP($G142,Structures,StructureDamages),,-1)+(AV142-MAX(IF(Depths&lt;AV142,Depths)))*(_xlfn.XLOOKUP(AV142,Depths,_xlfn.XLOOKUP($G142,Structures,StructureDamages),,1)-_xlfn.XLOOKUP(AV142,Depths,_xlfn.XLOOKUP($G142,Structures,StructureDamages),,-1))/(MIN(IF(Depths&gt;AV142,Depths))-MAX(IF(Depths&lt;AV142,Depths))))</f>
        <v>#N/A</v>
      </c>
      <c r="BH297" s="87" t="e" cm="1">
        <f t="array" ref="BH297">IF(AW142="no inundation",0,_xlfn.XLOOKUP(AW142,Depths,_xlfn.XLOOKUP($G142,Structures,StructureDamages),,-1)+(AW142-MAX(IF(Depths&lt;AW142,Depths)))*(_xlfn.XLOOKUP(AW142,Depths,_xlfn.XLOOKUP($G142,Structures,StructureDamages),,1)-_xlfn.XLOOKUP(AW142,Depths,_xlfn.XLOOKUP($G142,Structures,StructureDamages),,-1))/(MIN(IF(Depths&gt;AW142,Depths))-MAX(IF(Depths&lt;AW142,Depths))))</f>
        <v>#N/A</v>
      </c>
      <c r="BI297" s="87" t="e" cm="1">
        <f t="array" ref="BI297">IF(AX142="no inundation",0,_xlfn.XLOOKUP(AX142,Depths,_xlfn.XLOOKUP($G142,Structures,StructureDamages),,-1)+(AX142-MAX(IF(Depths&lt;AX142,Depths)))*(_xlfn.XLOOKUP(AX142,Depths,_xlfn.XLOOKUP($G142,Structures,StructureDamages),,1)-_xlfn.XLOOKUP(AX142,Depths,_xlfn.XLOOKUP($G142,Structures,StructureDamages),,-1))/(MIN(IF(Depths&gt;AX142,Depths))-MAX(IF(Depths&lt;AX142,Depths))))</f>
        <v>#N/A</v>
      </c>
      <c r="BJ297" s="87" t="e" cm="1">
        <f t="array" ref="BJ297">IF(AY142="no inundation",0,_xlfn.XLOOKUP(AY142,Depths,_xlfn.XLOOKUP($G142,Structures,StructureDamages),,-1)+(AY142-MAX(IF(Depths&lt;AY142,Depths)))*(_xlfn.XLOOKUP(AY142,Depths,_xlfn.XLOOKUP($G142,Structures,StructureDamages),,1)-_xlfn.XLOOKUP(AY142,Depths,_xlfn.XLOOKUP($G142,Structures,StructureDamages),,-1))/(MIN(IF(Depths&gt;AY142,Depths))-MAX(IF(Depths&lt;AY142,Depths))))</f>
        <v>#N/A</v>
      </c>
      <c r="BK297" s="87" t="e" cm="1">
        <f t="array" ref="BK297">IF(AZ142="no inundation",0,_xlfn.XLOOKUP(AZ142,Depths,_xlfn.XLOOKUP($G142,Structures,StructureDamages),,-1)+(AZ142-MAX(IF(Depths&lt;AZ142,Depths)))*(_xlfn.XLOOKUP(AZ142,Depths,_xlfn.XLOOKUP($G142,Structures,StructureDamages),,1)-_xlfn.XLOOKUP(AZ142,Depths,_xlfn.XLOOKUP($G142,Structures,StructureDamages),,-1))/(MIN(IF(Depths&gt;AZ142,Depths))-MAX(IF(Depths&lt;AZ142,Depths))))</f>
        <v>#N/A</v>
      </c>
      <c r="BL297" s="87" t="e" cm="1">
        <f t="array" ref="BL297">IF(BA142="no inundation",0,_xlfn.XLOOKUP(BA142,Depths,_xlfn.XLOOKUP($G142,Structures,StructureDamages),,-1)+(BA142-MAX(IF(Depths&lt;BA142,Depths)))*(_xlfn.XLOOKUP(BA142,Depths,_xlfn.XLOOKUP($G142,Structures,StructureDamages),,1)-_xlfn.XLOOKUP(BA142,Depths,_xlfn.XLOOKUP($G142,Structures,StructureDamages),,-1))/(MIN(IF(Depths&gt;BA142,Depths))-MAX(IF(Depths&lt;BA142,Depths))))</f>
        <v>#N/A</v>
      </c>
      <c r="BM297" s="87" t="e" cm="1">
        <f t="array" ref="BM297">IF(BB142="no inundation",0,_xlfn.XLOOKUP(BB142,Depths,_xlfn.XLOOKUP($G142,Structures,StructureDamages),,-1)+(BB142-MAX(IF(Depths&lt;BB142,Depths)))*(_xlfn.XLOOKUP(BB142,Depths,_xlfn.XLOOKUP($G142,Structures,StructureDamages),,1)-_xlfn.XLOOKUP(BB142,Depths,_xlfn.XLOOKUP($G142,Structures,StructureDamages),,-1))/(MIN(IF(Depths&gt;BB142,Depths))-MAX(IF(Depths&lt;BB142,Depths))))</f>
        <v>#N/A</v>
      </c>
      <c r="BN297" s="157" t="e" cm="1">
        <f t="array" ref="BN297">IF(BC142="no inundation",0,_xlfn.XLOOKUP(BC142,Depths,_xlfn.XLOOKUP($G142,Structures,StructureDamages),,-1)+(BC142-MAX(IF(Depths&lt;BC142,Depths)))*(_xlfn.XLOOKUP(BC142,Depths,_xlfn.XLOOKUP($G142,Structures,StructureDamages),,1)-_xlfn.XLOOKUP(BC142,Depths,_xlfn.XLOOKUP($G142,Structures,StructureDamages),,-1))/(MIN(IF(Depths&gt;BC142,Depths))-MAX(IF(Depths&lt;BC142,Depths))))</f>
        <v>#N/A</v>
      </c>
      <c r="BO297" s="167"/>
      <c r="BP297" s="166" t="e" cm="1">
        <f t="array" ref="BP297">IF(AT142="no inundation",0,_xlfn.XLOOKUP(AT142,Depths,_xlfn.XLOOKUP($G142,Structures,ContentDamages),,-1)+(AT142-MAX(IF(Depths&lt;AT142,Depths)))*(_xlfn.XLOOKUP(AT142,Depths,_xlfn.XLOOKUP($G142,Structures,ContentDamages),,1)-_xlfn.XLOOKUP(AT142,Depths,_xlfn.XLOOKUP($G142,Structures,ContentDamages),,-1))/(MIN(IF(Depths&gt;AT142,Depths))-MAX(IF(Depths&lt;AT142,Depths))))</f>
        <v>#N/A</v>
      </c>
      <c r="BQ297" s="87" t="e" cm="1">
        <f t="array" ref="BQ297">IF(AU142="no inundation",0,_xlfn.XLOOKUP(AU142,Depths,_xlfn.XLOOKUP($G142,Structures,ContentDamages),,-1)+(AU142-MAX(IF(Depths&lt;AU142,Depths)))*(_xlfn.XLOOKUP(AU142,Depths,_xlfn.XLOOKUP($G142,Structures,ContentDamages),,1)-_xlfn.XLOOKUP(AU142,Depths,_xlfn.XLOOKUP($G142,Structures,ContentDamages),,-1))/(MIN(IF(Depths&gt;AU142,Depths))-MAX(IF(Depths&lt;AU142,Depths))))</f>
        <v>#N/A</v>
      </c>
      <c r="BR297" s="87" t="e" cm="1">
        <f t="array" ref="BR297">IF(AV142="no inundation",0,_xlfn.XLOOKUP(AV142,Depths,_xlfn.XLOOKUP($G142,Structures,ContentDamages),,-1)+(AV142-MAX(IF(Depths&lt;AV142,Depths)))*(_xlfn.XLOOKUP(AV142,Depths,_xlfn.XLOOKUP($G142,Structures,ContentDamages),,1)-_xlfn.XLOOKUP(AV142,Depths,_xlfn.XLOOKUP($G142,Structures,ContentDamages),,-1))/(MIN(IF(Depths&gt;AV142,Depths))-MAX(IF(Depths&lt;AV142,Depths))))</f>
        <v>#N/A</v>
      </c>
      <c r="BS297" s="87" t="e" cm="1">
        <f t="array" ref="BS297">IF(AW142="no inundation",0,_xlfn.XLOOKUP(AW142,Depths,_xlfn.XLOOKUP($G142,Structures,ContentDamages),,-1)+(AW142-MAX(IF(Depths&lt;AW142,Depths)))*(_xlfn.XLOOKUP(AW142,Depths,_xlfn.XLOOKUP($G142,Structures,ContentDamages),,1)-_xlfn.XLOOKUP(AW142,Depths,_xlfn.XLOOKUP($G142,Structures,ContentDamages),,-1))/(MIN(IF(Depths&gt;AW142,Depths))-MAX(IF(Depths&lt;AW142,Depths))))</f>
        <v>#N/A</v>
      </c>
      <c r="BT297" s="87" t="e" cm="1">
        <f t="array" ref="BT297">IF(AX142="no inundation",0,_xlfn.XLOOKUP(AX142,Depths,_xlfn.XLOOKUP($G142,Structures,ContentDamages),,-1)+(AX142-MAX(IF(Depths&lt;AX142,Depths)))*(_xlfn.XLOOKUP(AX142,Depths,_xlfn.XLOOKUP($G142,Structures,ContentDamages),,1)-_xlfn.XLOOKUP(AX142,Depths,_xlfn.XLOOKUP($G142,Structures,ContentDamages),,-1))/(MIN(IF(Depths&gt;AX142,Depths))-MAX(IF(Depths&lt;AX142,Depths))))</f>
        <v>#N/A</v>
      </c>
      <c r="BU297" s="87" t="e" cm="1">
        <f t="array" ref="BU297">IF(AY142="no inundation",0,_xlfn.XLOOKUP(AY142,Depths,_xlfn.XLOOKUP($G142,Structures,ContentDamages),,-1)+(AY142-MAX(IF(Depths&lt;AY142,Depths)))*(_xlfn.XLOOKUP(AY142,Depths,_xlfn.XLOOKUP($G142,Structures,ContentDamages),,1)-_xlfn.XLOOKUP(AY142,Depths,_xlfn.XLOOKUP($G142,Structures,ContentDamages),,-1))/(MIN(IF(Depths&gt;AY142,Depths))-MAX(IF(Depths&lt;AY142,Depths))))</f>
        <v>#N/A</v>
      </c>
      <c r="BV297" s="87" t="e" cm="1">
        <f t="array" ref="BV297">IF(AZ142="no inundation",0,_xlfn.XLOOKUP(AZ142,Depths,_xlfn.XLOOKUP($G142,Structures,ContentDamages),,-1)+(AZ142-MAX(IF(Depths&lt;AZ142,Depths)))*(_xlfn.XLOOKUP(AZ142,Depths,_xlfn.XLOOKUP($G142,Structures,ContentDamages),,1)-_xlfn.XLOOKUP(AZ142,Depths,_xlfn.XLOOKUP($G142,Structures,ContentDamages),,-1))/(MIN(IF(Depths&gt;AZ142,Depths))-MAX(IF(Depths&lt;AZ142,Depths))))</f>
        <v>#N/A</v>
      </c>
      <c r="BW297" s="87" t="e" cm="1">
        <f t="array" ref="BW297">IF(BA142="no inundation",0,_xlfn.XLOOKUP(BA142,Depths,_xlfn.XLOOKUP($G142,Structures,ContentDamages),,-1)+(BA142-MAX(IF(Depths&lt;BA142,Depths)))*(_xlfn.XLOOKUP(BA142,Depths,_xlfn.XLOOKUP($G142,Structures,ContentDamages),,1)-_xlfn.XLOOKUP(BA142,Depths,_xlfn.XLOOKUP($G142,Structures,ContentDamages),,-1))/(MIN(IF(Depths&gt;BA142,Depths))-MAX(IF(Depths&lt;BA142,Depths))))</f>
        <v>#N/A</v>
      </c>
      <c r="BX297" s="87" t="e" cm="1">
        <f t="array" ref="BX297">IF(BB142="no inundation",0,_xlfn.XLOOKUP(BB142,Depths,_xlfn.XLOOKUP($G142,Structures,ContentDamages),,-1)+(BB142-MAX(IF(Depths&lt;BB142,Depths)))*(_xlfn.XLOOKUP(BB142,Depths,_xlfn.XLOOKUP($G142,Structures,ContentDamages),,1)-_xlfn.XLOOKUP(BB142,Depths,_xlfn.XLOOKUP($G142,Structures,ContentDamages),,-1))/(MIN(IF(Depths&gt;BB142,Depths))-MAX(IF(Depths&lt;BB142,Depths))))</f>
        <v>#N/A</v>
      </c>
      <c r="BY297" s="157" t="e" cm="1">
        <f t="array" ref="BY297">IF(BC142="no inundation",0,_xlfn.XLOOKUP(BC142,Depths,_xlfn.XLOOKUP($G142,Structures,ContentDamages),,-1)+(BC142-MAX(IF(Depths&lt;BC142,Depths)))*(_xlfn.XLOOKUP(BC142,Depths,_xlfn.XLOOKUP($G142,Structures,ContentDamages),,1)-_xlfn.XLOOKUP(BC142,Depths,_xlfn.XLOOKUP($G142,Structures,ContentDamages),,-1))/(MIN(IF(Depths&gt;BC142,Depths))-MAX(IF(Depths&lt;BC142,Depths))))</f>
        <v>#N/A</v>
      </c>
    </row>
    <row r="298" spans="21:77" x14ac:dyDescent="0.35">
      <c r="U298" s="2"/>
      <c r="W298" s="144"/>
      <c r="AI298" s="2"/>
      <c r="AJ298" s="2"/>
      <c r="AK298" s="2"/>
      <c r="AL298" s="2"/>
      <c r="AM298" s="2"/>
      <c r="AN298" s="2"/>
      <c r="AO298" s="2"/>
      <c r="AP298" s="2"/>
      <c r="AQ298" s="2"/>
      <c r="AR298" s="2"/>
      <c r="AS298" s="2"/>
      <c r="BC298" s="166" t="str">
        <f t="shared" si="199"/>
        <v>None</v>
      </c>
      <c r="BD298" s="157"/>
      <c r="BE298" s="166" t="e" cm="1">
        <f t="array" ref="BE298">IF(AT143="no inundation",0,_xlfn.XLOOKUP(AT143,Depths,_xlfn.XLOOKUP($G143,Structures,StructureDamages),,-1)+(AT143-MAX(IF(Depths&lt;AT143,Depths)))*(_xlfn.XLOOKUP(AT143,Depths,_xlfn.XLOOKUP($G143,Structures,StructureDamages),,1)-_xlfn.XLOOKUP(AT143,Depths,_xlfn.XLOOKUP($G143,Structures,StructureDamages),,-1))/(MIN(IF(Depths&gt;AT143,Depths))-MAX(IF(Depths&lt;AT143,Depths))))</f>
        <v>#N/A</v>
      </c>
      <c r="BF298" s="87" t="e" cm="1">
        <f t="array" ref="BF298">IF(AU143="no inundation",0,_xlfn.XLOOKUP(AU143,Depths,_xlfn.XLOOKUP($G143,Structures,StructureDamages),,-1)+(AU143-MAX(IF(Depths&lt;AU143,Depths)))*(_xlfn.XLOOKUP(AU143,Depths,_xlfn.XLOOKUP($G143,Structures,StructureDamages),,1)-_xlfn.XLOOKUP(AU143,Depths,_xlfn.XLOOKUP($G143,Structures,StructureDamages),,-1))/(MIN(IF(Depths&gt;AU143,Depths))-MAX(IF(Depths&lt;AU143,Depths))))</f>
        <v>#N/A</v>
      </c>
      <c r="BG298" s="87" t="e" cm="1">
        <f t="array" ref="BG298">IF(AV143="no inundation",0,_xlfn.XLOOKUP(AV143,Depths,_xlfn.XLOOKUP($G143,Structures,StructureDamages),,-1)+(AV143-MAX(IF(Depths&lt;AV143,Depths)))*(_xlfn.XLOOKUP(AV143,Depths,_xlfn.XLOOKUP($G143,Structures,StructureDamages),,1)-_xlfn.XLOOKUP(AV143,Depths,_xlfn.XLOOKUP($G143,Structures,StructureDamages),,-1))/(MIN(IF(Depths&gt;AV143,Depths))-MAX(IF(Depths&lt;AV143,Depths))))</f>
        <v>#N/A</v>
      </c>
      <c r="BH298" s="87" t="e" cm="1">
        <f t="array" ref="BH298">IF(AW143="no inundation",0,_xlfn.XLOOKUP(AW143,Depths,_xlfn.XLOOKUP($G143,Structures,StructureDamages),,-1)+(AW143-MAX(IF(Depths&lt;AW143,Depths)))*(_xlfn.XLOOKUP(AW143,Depths,_xlfn.XLOOKUP($G143,Structures,StructureDamages),,1)-_xlfn.XLOOKUP(AW143,Depths,_xlfn.XLOOKUP($G143,Structures,StructureDamages),,-1))/(MIN(IF(Depths&gt;AW143,Depths))-MAX(IF(Depths&lt;AW143,Depths))))</f>
        <v>#N/A</v>
      </c>
      <c r="BI298" s="87" t="e" cm="1">
        <f t="array" ref="BI298">IF(AX143="no inundation",0,_xlfn.XLOOKUP(AX143,Depths,_xlfn.XLOOKUP($G143,Structures,StructureDamages),,-1)+(AX143-MAX(IF(Depths&lt;AX143,Depths)))*(_xlfn.XLOOKUP(AX143,Depths,_xlfn.XLOOKUP($G143,Structures,StructureDamages),,1)-_xlfn.XLOOKUP(AX143,Depths,_xlfn.XLOOKUP($G143,Structures,StructureDamages),,-1))/(MIN(IF(Depths&gt;AX143,Depths))-MAX(IF(Depths&lt;AX143,Depths))))</f>
        <v>#N/A</v>
      </c>
      <c r="BJ298" s="87" t="e" cm="1">
        <f t="array" ref="BJ298">IF(AY143="no inundation",0,_xlfn.XLOOKUP(AY143,Depths,_xlfn.XLOOKUP($G143,Structures,StructureDamages),,-1)+(AY143-MAX(IF(Depths&lt;AY143,Depths)))*(_xlfn.XLOOKUP(AY143,Depths,_xlfn.XLOOKUP($G143,Structures,StructureDamages),,1)-_xlfn.XLOOKUP(AY143,Depths,_xlfn.XLOOKUP($G143,Structures,StructureDamages),,-1))/(MIN(IF(Depths&gt;AY143,Depths))-MAX(IF(Depths&lt;AY143,Depths))))</f>
        <v>#N/A</v>
      </c>
      <c r="BK298" s="87" t="e" cm="1">
        <f t="array" ref="BK298">IF(AZ143="no inundation",0,_xlfn.XLOOKUP(AZ143,Depths,_xlfn.XLOOKUP($G143,Structures,StructureDamages),,-1)+(AZ143-MAX(IF(Depths&lt;AZ143,Depths)))*(_xlfn.XLOOKUP(AZ143,Depths,_xlfn.XLOOKUP($G143,Structures,StructureDamages),,1)-_xlfn.XLOOKUP(AZ143,Depths,_xlfn.XLOOKUP($G143,Structures,StructureDamages),,-1))/(MIN(IF(Depths&gt;AZ143,Depths))-MAX(IF(Depths&lt;AZ143,Depths))))</f>
        <v>#N/A</v>
      </c>
      <c r="BL298" s="87" t="e" cm="1">
        <f t="array" ref="BL298">IF(BA143="no inundation",0,_xlfn.XLOOKUP(BA143,Depths,_xlfn.XLOOKUP($G143,Structures,StructureDamages),,-1)+(BA143-MAX(IF(Depths&lt;BA143,Depths)))*(_xlfn.XLOOKUP(BA143,Depths,_xlfn.XLOOKUP($G143,Structures,StructureDamages),,1)-_xlfn.XLOOKUP(BA143,Depths,_xlfn.XLOOKUP($G143,Structures,StructureDamages),,-1))/(MIN(IF(Depths&gt;BA143,Depths))-MAX(IF(Depths&lt;BA143,Depths))))</f>
        <v>#N/A</v>
      </c>
      <c r="BM298" s="87" t="e" cm="1">
        <f t="array" ref="BM298">IF(BB143="no inundation",0,_xlfn.XLOOKUP(BB143,Depths,_xlfn.XLOOKUP($G143,Structures,StructureDamages),,-1)+(BB143-MAX(IF(Depths&lt;BB143,Depths)))*(_xlfn.XLOOKUP(BB143,Depths,_xlfn.XLOOKUP($G143,Structures,StructureDamages),,1)-_xlfn.XLOOKUP(BB143,Depths,_xlfn.XLOOKUP($G143,Structures,StructureDamages),,-1))/(MIN(IF(Depths&gt;BB143,Depths))-MAX(IF(Depths&lt;BB143,Depths))))</f>
        <v>#N/A</v>
      </c>
      <c r="BN298" s="157" t="e" cm="1">
        <f t="array" ref="BN298">IF(BC143="no inundation",0,_xlfn.XLOOKUP(BC143,Depths,_xlfn.XLOOKUP($G143,Structures,StructureDamages),,-1)+(BC143-MAX(IF(Depths&lt;BC143,Depths)))*(_xlfn.XLOOKUP(BC143,Depths,_xlfn.XLOOKUP($G143,Structures,StructureDamages),,1)-_xlfn.XLOOKUP(BC143,Depths,_xlfn.XLOOKUP($G143,Structures,StructureDamages),,-1))/(MIN(IF(Depths&gt;BC143,Depths))-MAX(IF(Depths&lt;BC143,Depths))))</f>
        <v>#N/A</v>
      </c>
      <c r="BO298" s="167"/>
      <c r="BP298" s="166" t="e" cm="1">
        <f t="array" ref="BP298">IF(AT143="no inundation",0,_xlfn.XLOOKUP(AT143,Depths,_xlfn.XLOOKUP($G143,Structures,ContentDamages),,-1)+(AT143-MAX(IF(Depths&lt;AT143,Depths)))*(_xlfn.XLOOKUP(AT143,Depths,_xlfn.XLOOKUP($G143,Structures,ContentDamages),,1)-_xlfn.XLOOKUP(AT143,Depths,_xlfn.XLOOKUP($G143,Structures,ContentDamages),,-1))/(MIN(IF(Depths&gt;AT143,Depths))-MAX(IF(Depths&lt;AT143,Depths))))</f>
        <v>#N/A</v>
      </c>
      <c r="BQ298" s="87" t="e" cm="1">
        <f t="array" ref="BQ298">IF(AU143="no inundation",0,_xlfn.XLOOKUP(AU143,Depths,_xlfn.XLOOKUP($G143,Structures,ContentDamages),,-1)+(AU143-MAX(IF(Depths&lt;AU143,Depths)))*(_xlfn.XLOOKUP(AU143,Depths,_xlfn.XLOOKUP($G143,Structures,ContentDamages),,1)-_xlfn.XLOOKUP(AU143,Depths,_xlfn.XLOOKUP($G143,Structures,ContentDamages),,-1))/(MIN(IF(Depths&gt;AU143,Depths))-MAX(IF(Depths&lt;AU143,Depths))))</f>
        <v>#N/A</v>
      </c>
      <c r="BR298" s="87" t="e" cm="1">
        <f t="array" ref="BR298">IF(AV143="no inundation",0,_xlfn.XLOOKUP(AV143,Depths,_xlfn.XLOOKUP($G143,Structures,ContentDamages),,-1)+(AV143-MAX(IF(Depths&lt;AV143,Depths)))*(_xlfn.XLOOKUP(AV143,Depths,_xlfn.XLOOKUP($G143,Structures,ContentDamages),,1)-_xlfn.XLOOKUP(AV143,Depths,_xlfn.XLOOKUP($G143,Structures,ContentDamages),,-1))/(MIN(IF(Depths&gt;AV143,Depths))-MAX(IF(Depths&lt;AV143,Depths))))</f>
        <v>#N/A</v>
      </c>
      <c r="BS298" s="87" t="e" cm="1">
        <f t="array" ref="BS298">IF(AW143="no inundation",0,_xlfn.XLOOKUP(AW143,Depths,_xlfn.XLOOKUP($G143,Structures,ContentDamages),,-1)+(AW143-MAX(IF(Depths&lt;AW143,Depths)))*(_xlfn.XLOOKUP(AW143,Depths,_xlfn.XLOOKUP($G143,Structures,ContentDamages),,1)-_xlfn.XLOOKUP(AW143,Depths,_xlfn.XLOOKUP($G143,Structures,ContentDamages),,-1))/(MIN(IF(Depths&gt;AW143,Depths))-MAX(IF(Depths&lt;AW143,Depths))))</f>
        <v>#N/A</v>
      </c>
      <c r="BT298" s="87" t="e" cm="1">
        <f t="array" ref="BT298">IF(AX143="no inundation",0,_xlfn.XLOOKUP(AX143,Depths,_xlfn.XLOOKUP($G143,Structures,ContentDamages),,-1)+(AX143-MAX(IF(Depths&lt;AX143,Depths)))*(_xlfn.XLOOKUP(AX143,Depths,_xlfn.XLOOKUP($G143,Structures,ContentDamages),,1)-_xlfn.XLOOKUP(AX143,Depths,_xlfn.XLOOKUP($G143,Structures,ContentDamages),,-1))/(MIN(IF(Depths&gt;AX143,Depths))-MAX(IF(Depths&lt;AX143,Depths))))</f>
        <v>#N/A</v>
      </c>
      <c r="BU298" s="87" t="e" cm="1">
        <f t="array" ref="BU298">IF(AY143="no inundation",0,_xlfn.XLOOKUP(AY143,Depths,_xlfn.XLOOKUP($G143,Structures,ContentDamages),,-1)+(AY143-MAX(IF(Depths&lt;AY143,Depths)))*(_xlfn.XLOOKUP(AY143,Depths,_xlfn.XLOOKUP($G143,Structures,ContentDamages),,1)-_xlfn.XLOOKUP(AY143,Depths,_xlfn.XLOOKUP($G143,Structures,ContentDamages),,-1))/(MIN(IF(Depths&gt;AY143,Depths))-MAX(IF(Depths&lt;AY143,Depths))))</f>
        <v>#N/A</v>
      </c>
      <c r="BV298" s="87" t="e" cm="1">
        <f t="array" ref="BV298">IF(AZ143="no inundation",0,_xlfn.XLOOKUP(AZ143,Depths,_xlfn.XLOOKUP($G143,Structures,ContentDamages),,-1)+(AZ143-MAX(IF(Depths&lt;AZ143,Depths)))*(_xlfn.XLOOKUP(AZ143,Depths,_xlfn.XLOOKUP($G143,Structures,ContentDamages),,1)-_xlfn.XLOOKUP(AZ143,Depths,_xlfn.XLOOKUP($G143,Structures,ContentDamages),,-1))/(MIN(IF(Depths&gt;AZ143,Depths))-MAX(IF(Depths&lt;AZ143,Depths))))</f>
        <v>#N/A</v>
      </c>
      <c r="BW298" s="87" t="e" cm="1">
        <f t="array" ref="BW298">IF(BA143="no inundation",0,_xlfn.XLOOKUP(BA143,Depths,_xlfn.XLOOKUP($G143,Structures,ContentDamages),,-1)+(BA143-MAX(IF(Depths&lt;BA143,Depths)))*(_xlfn.XLOOKUP(BA143,Depths,_xlfn.XLOOKUP($G143,Structures,ContentDamages),,1)-_xlfn.XLOOKUP(BA143,Depths,_xlfn.XLOOKUP($G143,Structures,ContentDamages),,-1))/(MIN(IF(Depths&gt;BA143,Depths))-MAX(IF(Depths&lt;BA143,Depths))))</f>
        <v>#N/A</v>
      </c>
      <c r="BX298" s="87" t="e" cm="1">
        <f t="array" ref="BX298">IF(BB143="no inundation",0,_xlfn.XLOOKUP(BB143,Depths,_xlfn.XLOOKUP($G143,Structures,ContentDamages),,-1)+(BB143-MAX(IF(Depths&lt;BB143,Depths)))*(_xlfn.XLOOKUP(BB143,Depths,_xlfn.XLOOKUP($G143,Structures,ContentDamages),,1)-_xlfn.XLOOKUP(BB143,Depths,_xlfn.XLOOKUP($G143,Structures,ContentDamages),,-1))/(MIN(IF(Depths&gt;BB143,Depths))-MAX(IF(Depths&lt;BB143,Depths))))</f>
        <v>#N/A</v>
      </c>
      <c r="BY298" s="157" t="e" cm="1">
        <f t="array" ref="BY298">IF(BC143="no inundation",0,_xlfn.XLOOKUP(BC143,Depths,_xlfn.XLOOKUP($G143,Structures,ContentDamages),,-1)+(BC143-MAX(IF(Depths&lt;BC143,Depths)))*(_xlfn.XLOOKUP(BC143,Depths,_xlfn.XLOOKUP($G143,Structures,ContentDamages),,1)-_xlfn.XLOOKUP(BC143,Depths,_xlfn.XLOOKUP($G143,Structures,ContentDamages),,-1))/(MIN(IF(Depths&gt;BC143,Depths))-MAX(IF(Depths&lt;BC143,Depths))))</f>
        <v>#N/A</v>
      </c>
    </row>
    <row r="299" spans="21:77" x14ac:dyDescent="0.35">
      <c r="U299" s="2"/>
      <c r="W299" s="144"/>
      <c r="AI299" s="2"/>
      <c r="AJ299" s="2"/>
      <c r="AK299" s="2"/>
      <c r="AL299" s="2"/>
      <c r="AM299" s="2"/>
      <c r="AN299" s="2"/>
      <c r="AO299" s="2"/>
      <c r="AP299" s="2"/>
      <c r="AQ299" s="2"/>
      <c r="AR299" s="2"/>
      <c r="AS299" s="2"/>
      <c r="BC299" s="166" t="str">
        <f t="shared" si="199"/>
        <v>None</v>
      </c>
      <c r="BD299" s="157"/>
      <c r="BE299" s="166" t="e" cm="1">
        <f t="array" ref="BE299">IF(AT144="no inundation",0,_xlfn.XLOOKUP(AT144,Depths,_xlfn.XLOOKUP($G144,Structures,StructureDamages),,-1)+(AT144-MAX(IF(Depths&lt;AT144,Depths)))*(_xlfn.XLOOKUP(AT144,Depths,_xlfn.XLOOKUP($G144,Structures,StructureDamages),,1)-_xlfn.XLOOKUP(AT144,Depths,_xlfn.XLOOKUP($G144,Structures,StructureDamages),,-1))/(MIN(IF(Depths&gt;AT144,Depths))-MAX(IF(Depths&lt;AT144,Depths))))</f>
        <v>#N/A</v>
      </c>
      <c r="BF299" s="87" t="e" cm="1">
        <f t="array" ref="BF299">IF(AU144="no inundation",0,_xlfn.XLOOKUP(AU144,Depths,_xlfn.XLOOKUP($G144,Structures,StructureDamages),,-1)+(AU144-MAX(IF(Depths&lt;AU144,Depths)))*(_xlfn.XLOOKUP(AU144,Depths,_xlfn.XLOOKUP($G144,Structures,StructureDamages),,1)-_xlfn.XLOOKUP(AU144,Depths,_xlfn.XLOOKUP($G144,Structures,StructureDamages),,-1))/(MIN(IF(Depths&gt;AU144,Depths))-MAX(IF(Depths&lt;AU144,Depths))))</f>
        <v>#N/A</v>
      </c>
      <c r="BG299" s="87" t="e" cm="1">
        <f t="array" ref="BG299">IF(AV144="no inundation",0,_xlfn.XLOOKUP(AV144,Depths,_xlfn.XLOOKUP($G144,Structures,StructureDamages),,-1)+(AV144-MAX(IF(Depths&lt;AV144,Depths)))*(_xlfn.XLOOKUP(AV144,Depths,_xlfn.XLOOKUP($G144,Structures,StructureDamages),,1)-_xlfn.XLOOKUP(AV144,Depths,_xlfn.XLOOKUP($G144,Structures,StructureDamages),,-1))/(MIN(IF(Depths&gt;AV144,Depths))-MAX(IF(Depths&lt;AV144,Depths))))</f>
        <v>#N/A</v>
      </c>
      <c r="BH299" s="87" t="e" cm="1">
        <f t="array" ref="BH299">IF(AW144="no inundation",0,_xlfn.XLOOKUP(AW144,Depths,_xlfn.XLOOKUP($G144,Structures,StructureDamages),,-1)+(AW144-MAX(IF(Depths&lt;AW144,Depths)))*(_xlfn.XLOOKUP(AW144,Depths,_xlfn.XLOOKUP($G144,Structures,StructureDamages),,1)-_xlfn.XLOOKUP(AW144,Depths,_xlfn.XLOOKUP($G144,Structures,StructureDamages),,-1))/(MIN(IF(Depths&gt;AW144,Depths))-MAX(IF(Depths&lt;AW144,Depths))))</f>
        <v>#N/A</v>
      </c>
      <c r="BI299" s="87" t="e" cm="1">
        <f t="array" ref="BI299">IF(AX144="no inundation",0,_xlfn.XLOOKUP(AX144,Depths,_xlfn.XLOOKUP($G144,Structures,StructureDamages),,-1)+(AX144-MAX(IF(Depths&lt;AX144,Depths)))*(_xlfn.XLOOKUP(AX144,Depths,_xlfn.XLOOKUP($G144,Structures,StructureDamages),,1)-_xlfn.XLOOKUP(AX144,Depths,_xlfn.XLOOKUP($G144,Structures,StructureDamages),,-1))/(MIN(IF(Depths&gt;AX144,Depths))-MAX(IF(Depths&lt;AX144,Depths))))</f>
        <v>#N/A</v>
      </c>
      <c r="BJ299" s="87" t="e" cm="1">
        <f t="array" ref="BJ299">IF(AY144="no inundation",0,_xlfn.XLOOKUP(AY144,Depths,_xlfn.XLOOKUP($G144,Structures,StructureDamages),,-1)+(AY144-MAX(IF(Depths&lt;AY144,Depths)))*(_xlfn.XLOOKUP(AY144,Depths,_xlfn.XLOOKUP($G144,Structures,StructureDamages),,1)-_xlfn.XLOOKUP(AY144,Depths,_xlfn.XLOOKUP($G144,Structures,StructureDamages),,-1))/(MIN(IF(Depths&gt;AY144,Depths))-MAX(IF(Depths&lt;AY144,Depths))))</f>
        <v>#N/A</v>
      </c>
      <c r="BK299" s="87" t="e" cm="1">
        <f t="array" ref="BK299">IF(AZ144="no inundation",0,_xlfn.XLOOKUP(AZ144,Depths,_xlfn.XLOOKUP($G144,Structures,StructureDamages),,-1)+(AZ144-MAX(IF(Depths&lt;AZ144,Depths)))*(_xlfn.XLOOKUP(AZ144,Depths,_xlfn.XLOOKUP($G144,Structures,StructureDamages),,1)-_xlfn.XLOOKUP(AZ144,Depths,_xlfn.XLOOKUP($G144,Structures,StructureDamages),,-1))/(MIN(IF(Depths&gt;AZ144,Depths))-MAX(IF(Depths&lt;AZ144,Depths))))</f>
        <v>#N/A</v>
      </c>
      <c r="BL299" s="87" t="e" cm="1">
        <f t="array" ref="BL299">IF(BA144="no inundation",0,_xlfn.XLOOKUP(BA144,Depths,_xlfn.XLOOKUP($G144,Structures,StructureDamages),,-1)+(BA144-MAX(IF(Depths&lt;BA144,Depths)))*(_xlfn.XLOOKUP(BA144,Depths,_xlfn.XLOOKUP($G144,Structures,StructureDamages),,1)-_xlfn.XLOOKUP(BA144,Depths,_xlfn.XLOOKUP($G144,Structures,StructureDamages),,-1))/(MIN(IF(Depths&gt;BA144,Depths))-MAX(IF(Depths&lt;BA144,Depths))))</f>
        <v>#N/A</v>
      </c>
      <c r="BM299" s="87" t="e" cm="1">
        <f t="array" ref="BM299">IF(BB144="no inundation",0,_xlfn.XLOOKUP(BB144,Depths,_xlfn.XLOOKUP($G144,Structures,StructureDamages),,-1)+(BB144-MAX(IF(Depths&lt;BB144,Depths)))*(_xlfn.XLOOKUP(BB144,Depths,_xlfn.XLOOKUP($G144,Structures,StructureDamages),,1)-_xlfn.XLOOKUP(BB144,Depths,_xlfn.XLOOKUP($G144,Structures,StructureDamages),,-1))/(MIN(IF(Depths&gt;BB144,Depths))-MAX(IF(Depths&lt;BB144,Depths))))</f>
        <v>#N/A</v>
      </c>
      <c r="BN299" s="157" t="e" cm="1">
        <f t="array" ref="BN299">IF(BC144="no inundation",0,_xlfn.XLOOKUP(BC144,Depths,_xlfn.XLOOKUP($G144,Structures,StructureDamages),,-1)+(BC144-MAX(IF(Depths&lt;BC144,Depths)))*(_xlfn.XLOOKUP(BC144,Depths,_xlfn.XLOOKUP($G144,Structures,StructureDamages),,1)-_xlfn.XLOOKUP(BC144,Depths,_xlfn.XLOOKUP($G144,Structures,StructureDamages),,-1))/(MIN(IF(Depths&gt;BC144,Depths))-MAX(IF(Depths&lt;BC144,Depths))))</f>
        <v>#N/A</v>
      </c>
      <c r="BO299" s="167"/>
      <c r="BP299" s="166" t="e" cm="1">
        <f t="array" ref="BP299">IF(AT144="no inundation",0,_xlfn.XLOOKUP(AT144,Depths,_xlfn.XLOOKUP($G144,Structures,ContentDamages),,-1)+(AT144-MAX(IF(Depths&lt;AT144,Depths)))*(_xlfn.XLOOKUP(AT144,Depths,_xlfn.XLOOKUP($G144,Structures,ContentDamages),,1)-_xlfn.XLOOKUP(AT144,Depths,_xlfn.XLOOKUP($G144,Structures,ContentDamages),,-1))/(MIN(IF(Depths&gt;AT144,Depths))-MAX(IF(Depths&lt;AT144,Depths))))</f>
        <v>#N/A</v>
      </c>
      <c r="BQ299" s="87" t="e" cm="1">
        <f t="array" ref="BQ299">IF(AU144="no inundation",0,_xlfn.XLOOKUP(AU144,Depths,_xlfn.XLOOKUP($G144,Structures,ContentDamages),,-1)+(AU144-MAX(IF(Depths&lt;AU144,Depths)))*(_xlfn.XLOOKUP(AU144,Depths,_xlfn.XLOOKUP($G144,Structures,ContentDamages),,1)-_xlfn.XLOOKUP(AU144,Depths,_xlfn.XLOOKUP($G144,Structures,ContentDamages),,-1))/(MIN(IF(Depths&gt;AU144,Depths))-MAX(IF(Depths&lt;AU144,Depths))))</f>
        <v>#N/A</v>
      </c>
      <c r="BR299" s="87" t="e" cm="1">
        <f t="array" ref="BR299">IF(AV144="no inundation",0,_xlfn.XLOOKUP(AV144,Depths,_xlfn.XLOOKUP($G144,Structures,ContentDamages),,-1)+(AV144-MAX(IF(Depths&lt;AV144,Depths)))*(_xlfn.XLOOKUP(AV144,Depths,_xlfn.XLOOKUP($G144,Structures,ContentDamages),,1)-_xlfn.XLOOKUP(AV144,Depths,_xlfn.XLOOKUP($G144,Structures,ContentDamages),,-1))/(MIN(IF(Depths&gt;AV144,Depths))-MAX(IF(Depths&lt;AV144,Depths))))</f>
        <v>#N/A</v>
      </c>
      <c r="BS299" s="87" t="e" cm="1">
        <f t="array" ref="BS299">IF(AW144="no inundation",0,_xlfn.XLOOKUP(AW144,Depths,_xlfn.XLOOKUP($G144,Structures,ContentDamages),,-1)+(AW144-MAX(IF(Depths&lt;AW144,Depths)))*(_xlfn.XLOOKUP(AW144,Depths,_xlfn.XLOOKUP($G144,Structures,ContentDamages),,1)-_xlfn.XLOOKUP(AW144,Depths,_xlfn.XLOOKUP($G144,Structures,ContentDamages),,-1))/(MIN(IF(Depths&gt;AW144,Depths))-MAX(IF(Depths&lt;AW144,Depths))))</f>
        <v>#N/A</v>
      </c>
      <c r="BT299" s="87" t="e" cm="1">
        <f t="array" ref="BT299">IF(AX144="no inundation",0,_xlfn.XLOOKUP(AX144,Depths,_xlfn.XLOOKUP($G144,Structures,ContentDamages),,-1)+(AX144-MAX(IF(Depths&lt;AX144,Depths)))*(_xlfn.XLOOKUP(AX144,Depths,_xlfn.XLOOKUP($G144,Structures,ContentDamages),,1)-_xlfn.XLOOKUP(AX144,Depths,_xlfn.XLOOKUP($G144,Structures,ContentDamages),,-1))/(MIN(IF(Depths&gt;AX144,Depths))-MAX(IF(Depths&lt;AX144,Depths))))</f>
        <v>#N/A</v>
      </c>
      <c r="BU299" s="87" t="e" cm="1">
        <f t="array" ref="BU299">IF(AY144="no inundation",0,_xlfn.XLOOKUP(AY144,Depths,_xlfn.XLOOKUP($G144,Structures,ContentDamages),,-1)+(AY144-MAX(IF(Depths&lt;AY144,Depths)))*(_xlfn.XLOOKUP(AY144,Depths,_xlfn.XLOOKUP($G144,Structures,ContentDamages),,1)-_xlfn.XLOOKUP(AY144,Depths,_xlfn.XLOOKUP($G144,Structures,ContentDamages),,-1))/(MIN(IF(Depths&gt;AY144,Depths))-MAX(IF(Depths&lt;AY144,Depths))))</f>
        <v>#N/A</v>
      </c>
      <c r="BV299" s="87" t="e" cm="1">
        <f t="array" ref="BV299">IF(AZ144="no inundation",0,_xlfn.XLOOKUP(AZ144,Depths,_xlfn.XLOOKUP($G144,Structures,ContentDamages),,-1)+(AZ144-MAX(IF(Depths&lt;AZ144,Depths)))*(_xlfn.XLOOKUP(AZ144,Depths,_xlfn.XLOOKUP($G144,Structures,ContentDamages),,1)-_xlfn.XLOOKUP(AZ144,Depths,_xlfn.XLOOKUP($G144,Structures,ContentDamages),,-1))/(MIN(IF(Depths&gt;AZ144,Depths))-MAX(IF(Depths&lt;AZ144,Depths))))</f>
        <v>#N/A</v>
      </c>
      <c r="BW299" s="87" t="e" cm="1">
        <f t="array" ref="BW299">IF(BA144="no inundation",0,_xlfn.XLOOKUP(BA144,Depths,_xlfn.XLOOKUP($G144,Structures,ContentDamages),,-1)+(BA144-MAX(IF(Depths&lt;BA144,Depths)))*(_xlfn.XLOOKUP(BA144,Depths,_xlfn.XLOOKUP($G144,Structures,ContentDamages),,1)-_xlfn.XLOOKUP(BA144,Depths,_xlfn.XLOOKUP($G144,Structures,ContentDamages),,-1))/(MIN(IF(Depths&gt;BA144,Depths))-MAX(IF(Depths&lt;BA144,Depths))))</f>
        <v>#N/A</v>
      </c>
      <c r="BX299" s="87" t="e" cm="1">
        <f t="array" ref="BX299">IF(BB144="no inundation",0,_xlfn.XLOOKUP(BB144,Depths,_xlfn.XLOOKUP($G144,Structures,ContentDamages),,-1)+(BB144-MAX(IF(Depths&lt;BB144,Depths)))*(_xlfn.XLOOKUP(BB144,Depths,_xlfn.XLOOKUP($G144,Structures,ContentDamages),,1)-_xlfn.XLOOKUP(BB144,Depths,_xlfn.XLOOKUP($G144,Structures,ContentDamages),,-1))/(MIN(IF(Depths&gt;BB144,Depths))-MAX(IF(Depths&lt;BB144,Depths))))</f>
        <v>#N/A</v>
      </c>
      <c r="BY299" s="157" t="e" cm="1">
        <f t="array" ref="BY299">IF(BC144="no inundation",0,_xlfn.XLOOKUP(BC144,Depths,_xlfn.XLOOKUP($G144,Structures,ContentDamages),,-1)+(BC144-MAX(IF(Depths&lt;BC144,Depths)))*(_xlfn.XLOOKUP(BC144,Depths,_xlfn.XLOOKUP($G144,Structures,ContentDamages),,1)-_xlfn.XLOOKUP(BC144,Depths,_xlfn.XLOOKUP($G144,Structures,ContentDamages),,-1))/(MIN(IF(Depths&gt;BC144,Depths))-MAX(IF(Depths&lt;BC144,Depths))))</f>
        <v>#N/A</v>
      </c>
    </row>
    <row r="300" spans="21:77" x14ac:dyDescent="0.35">
      <c r="U300" s="2"/>
      <c r="W300" s="144"/>
      <c r="AI300" s="2"/>
      <c r="AJ300" s="2"/>
      <c r="AK300" s="2"/>
      <c r="AL300" s="2"/>
      <c r="AM300" s="2"/>
      <c r="AN300" s="2"/>
      <c r="AO300" s="2"/>
      <c r="AP300" s="2"/>
      <c r="AQ300" s="2"/>
      <c r="AR300" s="2"/>
      <c r="AS300" s="2"/>
      <c r="BC300" s="166" t="str">
        <f t="shared" si="199"/>
        <v>None</v>
      </c>
      <c r="BD300" s="157"/>
      <c r="BE300" s="166" t="e" cm="1">
        <f t="array" ref="BE300">IF(AT145="no inundation",0,_xlfn.XLOOKUP(AT145,Depths,_xlfn.XLOOKUP($G145,Structures,StructureDamages),,-1)+(AT145-MAX(IF(Depths&lt;AT145,Depths)))*(_xlfn.XLOOKUP(AT145,Depths,_xlfn.XLOOKUP($G145,Structures,StructureDamages),,1)-_xlfn.XLOOKUP(AT145,Depths,_xlfn.XLOOKUP($G145,Structures,StructureDamages),,-1))/(MIN(IF(Depths&gt;AT145,Depths))-MAX(IF(Depths&lt;AT145,Depths))))</f>
        <v>#N/A</v>
      </c>
      <c r="BF300" s="87" t="e" cm="1">
        <f t="array" ref="BF300">IF(AU145="no inundation",0,_xlfn.XLOOKUP(AU145,Depths,_xlfn.XLOOKUP($G145,Structures,StructureDamages),,-1)+(AU145-MAX(IF(Depths&lt;AU145,Depths)))*(_xlfn.XLOOKUP(AU145,Depths,_xlfn.XLOOKUP($G145,Structures,StructureDamages),,1)-_xlfn.XLOOKUP(AU145,Depths,_xlfn.XLOOKUP($G145,Structures,StructureDamages),,-1))/(MIN(IF(Depths&gt;AU145,Depths))-MAX(IF(Depths&lt;AU145,Depths))))</f>
        <v>#N/A</v>
      </c>
      <c r="BG300" s="87" t="e" cm="1">
        <f t="array" ref="BG300">IF(AV145="no inundation",0,_xlfn.XLOOKUP(AV145,Depths,_xlfn.XLOOKUP($G145,Structures,StructureDamages),,-1)+(AV145-MAX(IF(Depths&lt;AV145,Depths)))*(_xlfn.XLOOKUP(AV145,Depths,_xlfn.XLOOKUP($G145,Structures,StructureDamages),,1)-_xlfn.XLOOKUP(AV145,Depths,_xlfn.XLOOKUP($G145,Structures,StructureDamages),,-1))/(MIN(IF(Depths&gt;AV145,Depths))-MAX(IF(Depths&lt;AV145,Depths))))</f>
        <v>#N/A</v>
      </c>
      <c r="BH300" s="87" t="e" cm="1">
        <f t="array" ref="BH300">IF(AW145="no inundation",0,_xlfn.XLOOKUP(AW145,Depths,_xlfn.XLOOKUP($G145,Structures,StructureDamages),,-1)+(AW145-MAX(IF(Depths&lt;AW145,Depths)))*(_xlfn.XLOOKUP(AW145,Depths,_xlfn.XLOOKUP($G145,Structures,StructureDamages),,1)-_xlfn.XLOOKUP(AW145,Depths,_xlfn.XLOOKUP($G145,Structures,StructureDamages),,-1))/(MIN(IF(Depths&gt;AW145,Depths))-MAX(IF(Depths&lt;AW145,Depths))))</f>
        <v>#N/A</v>
      </c>
      <c r="BI300" s="87" t="e" cm="1">
        <f t="array" ref="BI300">IF(AX145="no inundation",0,_xlfn.XLOOKUP(AX145,Depths,_xlfn.XLOOKUP($G145,Structures,StructureDamages),,-1)+(AX145-MAX(IF(Depths&lt;AX145,Depths)))*(_xlfn.XLOOKUP(AX145,Depths,_xlfn.XLOOKUP($G145,Structures,StructureDamages),,1)-_xlfn.XLOOKUP(AX145,Depths,_xlfn.XLOOKUP($G145,Structures,StructureDamages),,-1))/(MIN(IF(Depths&gt;AX145,Depths))-MAX(IF(Depths&lt;AX145,Depths))))</f>
        <v>#N/A</v>
      </c>
      <c r="BJ300" s="87" t="e" cm="1">
        <f t="array" ref="BJ300">IF(AY145="no inundation",0,_xlfn.XLOOKUP(AY145,Depths,_xlfn.XLOOKUP($G145,Structures,StructureDamages),,-1)+(AY145-MAX(IF(Depths&lt;AY145,Depths)))*(_xlfn.XLOOKUP(AY145,Depths,_xlfn.XLOOKUP($G145,Structures,StructureDamages),,1)-_xlfn.XLOOKUP(AY145,Depths,_xlfn.XLOOKUP($G145,Structures,StructureDamages),,-1))/(MIN(IF(Depths&gt;AY145,Depths))-MAX(IF(Depths&lt;AY145,Depths))))</f>
        <v>#N/A</v>
      </c>
      <c r="BK300" s="87" t="e" cm="1">
        <f t="array" ref="BK300">IF(AZ145="no inundation",0,_xlfn.XLOOKUP(AZ145,Depths,_xlfn.XLOOKUP($G145,Structures,StructureDamages),,-1)+(AZ145-MAX(IF(Depths&lt;AZ145,Depths)))*(_xlfn.XLOOKUP(AZ145,Depths,_xlfn.XLOOKUP($G145,Structures,StructureDamages),,1)-_xlfn.XLOOKUP(AZ145,Depths,_xlfn.XLOOKUP($G145,Structures,StructureDamages),,-1))/(MIN(IF(Depths&gt;AZ145,Depths))-MAX(IF(Depths&lt;AZ145,Depths))))</f>
        <v>#N/A</v>
      </c>
      <c r="BL300" s="87" t="e" cm="1">
        <f t="array" ref="BL300">IF(BA145="no inundation",0,_xlfn.XLOOKUP(BA145,Depths,_xlfn.XLOOKUP($G145,Structures,StructureDamages),,-1)+(BA145-MAX(IF(Depths&lt;BA145,Depths)))*(_xlfn.XLOOKUP(BA145,Depths,_xlfn.XLOOKUP($G145,Structures,StructureDamages),,1)-_xlfn.XLOOKUP(BA145,Depths,_xlfn.XLOOKUP($G145,Structures,StructureDamages),,-1))/(MIN(IF(Depths&gt;BA145,Depths))-MAX(IF(Depths&lt;BA145,Depths))))</f>
        <v>#N/A</v>
      </c>
      <c r="BM300" s="87" t="e" cm="1">
        <f t="array" ref="BM300">IF(BB145="no inundation",0,_xlfn.XLOOKUP(BB145,Depths,_xlfn.XLOOKUP($G145,Structures,StructureDamages),,-1)+(BB145-MAX(IF(Depths&lt;BB145,Depths)))*(_xlfn.XLOOKUP(BB145,Depths,_xlfn.XLOOKUP($G145,Structures,StructureDamages),,1)-_xlfn.XLOOKUP(BB145,Depths,_xlfn.XLOOKUP($G145,Structures,StructureDamages),,-1))/(MIN(IF(Depths&gt;BB145,Depths))-MAX(IF(Depths&lt;BB145,Depths))))</f>
        <v>#N/A</v>
      </c>
      <c r="BN300" s="157" t="e" cm="1">
        <f t="array" ref="BN300">IF(BC145="no inundation",0,_xlfn.XLOOKUP(BC145,Depths,_xlfn.XLOOKUP($G145,Structures,StructureDamages),,-1)+(BC145-MAX(IF(Depths&lt;BC145,Depths)))*(_xlfn.XLOOKUP(BC145,Depths,_xlfn.XLOOKUP($G145,Structures,StructureDamages),,1)-_xlfn.XLOOKUP(BC145,Depths,_xlfn.XLOOKUP($G145,Structures,StructureDamages),,-1))/(MIN(IF(Depths&gt;BC145,Depths))-MAX(IF(Depths&lt;BC145,Depths))))</f>
        <v>#N/A</v>
      </c>
      <c r="BO300" s="167"/>
      <c r="BP300" s="166" t="e" cm="1">
        <f t="array" ref="BP300">IF(AT145="no inundation",0,_xlfn.XLOOKUP(AT145,Depths,_xlfn.XLOOKUP($G145,Structures,ContentDamages),,-1)+(AT145-MAX(IF(Depths&lt;AT145,Depths)))*(_xlfn.XLOOKUP(AT145,Depths,_xlfn.XLOOKUP($G145,Structures,ContentDamages),,1)-_xlfn.XLOOKUP(AT145,Depths,_xlfn.XLOOKUP($G145,Structures,ContentDamages),,-1))/(MIN(IF(Depths&gt;AT145,Depths))-MAX(IF(Depths&lt;AT145,Depths))))</f>
        <v>#N/A</v>
      </c>
      <c r="BQ300" s="87" t="e" cm="1">
        <f t="array" ref="BQ300">IF(AU145="no inundation",0,_xlfn.XLOOKUP(AU145,Depths,_xlfn.XLOOKUP($G145,Structures,ContentDamages),,-1)+(AU145-MAX(IF(Depths&lt;AU145,Depths)))*(_xlfn.XLOOKUP(AU145,Depths,_xlfn.XLOOKUP($G145,Structures,ContentDamages),,1)-_xlfn.XLOOKUP(AU145,Depths,_xlfn.XLOOKUP($G145,Structures,ContentDamages),,-1))/(MIN(IF(Depths&gt;AU145,Depths))-MAX(IF(Depths&lt;AU145,Depths))))</f>
        <v>#N/A</v>
      </c>
      <c r="BR300" s="87" t="e" cm="1">
        <f t="array" ref="BR300">IF(AV145="no inundation",0,_xlfn.XLOOKUP(AV145,Depths,_xlfn.XLOOKUP($G145,Structures,ContentDamages),,-1)+(AV145-MAX(IF(Depths&lt;AV145,Depths)))*(_xlfn.XLOOKUP(AV145,Depths,_xlfn.XLOOKUP($G145,Structures,ContentDamages),,1)-_xlfn.XLOOKUP(AV145,Depths,_xlfn.XLOOKUP($G145,Structures,ContentDamages),,-1))/(MIN(IF(Depths&gt;AV145,Depths))-MAX(IF(Depths&lt;AV145,Depths))))</f>
        <v>#N/A</v>
      </c>
      <c r="BS300" s="87" t="e" cm="1">
        <f t="array" ref="BS300">IF(AW145="no inundation",0,_xlfn.XLOOKUP(AW145,Depths,_xlfn.XLOOKUP($G145,Structures,ContentDamages),,-1)+(AW145-MAX(IF(Depths&lt;AW145,Depths)))*(_xlfn.XLOOKUP(AW145,Depths,_xlfn.XLOOKUP($G145,Structures,ContentDamages),,1)-_xlfn.XLOOKUP(AW145,Depths,_xlfn.XLOOKUP($G145,Structures,ContentDamages),,-1))/(MIN(IF(Depths&gt;AW145,Depths))-MAX(IF(Depths&lt;AW145,Depths))))</f>
        <v>#N/A</v>
      </c>
      <c r="BT300" s="87" t="e" cm="1">
        <f t="array" ref="BT300">IF(AX145="no inundation",0,_xlfn.XLOOKUP(AX145,Depths,_xlfn.XLOOKUP($G145,Structures,ContentDamages),,-1)+(AX145-MAX(IF(Depths&lt;AX145,Depths)))*(_xlfn.XLOOKUP(AX145,Depths,_xlfn.XLOOKUP($G145,Structures,ContentDamages),,1)-_xlfn.XLOOKUP(AX145,Depths,_xlfn.XLOOKUP($G145,Structures,ContentDamages),,-1))/(MIN(IF(Depths&gt;AX145,Depths))-MAX(IF(Depths&lt;AX145,Depths))))</f>
        <v>#N/A</v>
      </c>
      <c r="BU300" s="87" t="e" cm="1">
        <f t="array" ref="BU300">IF(AY145="no inundation",0,_xlfn.XLOOKUP(AY145,Depths,_xlfn.XLOOKUP($G145,Structures,ContentDamages),,-1)+(AY145-MAX(IF(Depths&lt;AY145,Depths)))*(_xlfn.XLOOKUP(AY145,Depths,_xlfn.XLOOKUP($G145,Structures,ContentDamages),,1)-_xlfn.XLOOKUP(AY145,Depths,_xlfn.XLOOKUP($G145,Structures,ContentDamages),,-1))/(MIN(IF(Depths&gt;AY145,Depths))-MAX(IF(Depths&lt;AY145,Depths))))</f>
        <v>#N/A</v>
      </c>
      <c r="BV300" s="87" t="e" cm="1">
        <f t="array" ref="BV300">IF(AZ145="no inundation",0,_xlfn.XLOOKUP(AZ145,Depths,_xlfn.XLOOKUP($G145,Structures,ContentDamages),,-1)+(AZ145-MAX(IF(Depths&lt;AZ145,Depths)))*(_xlfn.XLOOKUP(AZ145,Depths,_xlfn.XLOOKUP($G145,Structures,ContentDamages),,1)-_xlfn.XLOOKUP(AZ145,Depths,_xlfn.XLOOKUP($G145,Structures,ContentDamages),,-1))/(MIN(IF(Depths&gt;AZ145,Depths))-MAX(IF(Depths&lt;AZ145,Depths))))</f>
        <v>#N/A</v>
      </c>
      <c r="BW300" s="87" t="e" cm="1">
        <f t="array" ref="BW300">IF(BA145="no inundation",0,_xlfn.XLOOKUP(BA145,Depths,_xlfn.XLOOKUP($G145,Structures,ContentDamages),,-1)+(BA145-MAX(IF(Depths&lt;BA145,Depths)))*(_xlfn.XLOOKUP(BA145,Depths,_xlfn.XLOOKUP($G145,Structures,ContentDamages),,1)-_xlfn.XLOOKUP(BA145,Depths,_xlfn.XLOOKUP($G145,Structures,ContentDamages),,-1))/(MIN(IF(Depths&gt;BA145,Depths))-MAX(IF(Depths&lt;BA145,Depths))))</f>
        <v>#N/A</v>
      </c>
      <c r="BX300" s="87" t="e" cm="1">
        <f t="array" ref="BX300">IF(BB145="no inundation",0,_xlfn.XLOOKUP(BB145,Depths,_xlfn.XLOOKUP($G145,Structures,ContentDamages),,-1)+(BB145-MAX(IF(Depths&lt;BB145,Depths)))*(_xlfn.XLOOKUP(BB145,Depths,_xlfn.XLOOKUP($G145,Structures,ContentDamages),,1)-_xlfn.XLOOKUP(BB145,Depths,_xlfn.XLOOKUP($G145,Structures,ContentDamages),,-1))/(MIN(IF(Depths&gt;BB145,Depths))-MAX(IF(Depths&lt;BB145,Depths))))</f>
        <v>#N/A</v>
      </c>
      <c r="BY300" s="157" t="e" cm="1">
        <f t="array" ref="BY300">IF(BC145="no inundation",0,_xlfn.XLOOKUP(BC145,Depths,_xlfn.XLOOKUP($G145,Structures,ContentDamages),,-1)+(BC145-MAX(IF(Depths&lt;BC145,Depths)))*(_xlfn.XLOOKUP(BC145,Depths,_xlfn.XLOOKUP($G145,Structures,ContentDamages),,1)-_xlfn.XLOOKUP(BC145,Depths,_xlfn.XLOOKUP($G145,Structures,ContentDamages),,-1))/(MIN(IF(Depths&gt;BC145,Depths))-MAX(IF(Depths&lt;BC145,Depths))))</f>
        <v>#N/A</v>
      </c>
    </row>
    <row r="301" spans="21:77" x14ac:dyDescent="0.35">
      <c r="U301" s="2"/>
      <c r="W301" s="144"/>
      <c r="AI301" s="2"/>
      <c r="AJ301" s="2"/>
      <c r="AK301" s="2"/>
      <c r="AL301" s="2"/>
      <c r="AM301" s="2"/>
      <c r="AN301" s="2"/>
      <c r="AO301" s="2"/>
      <c r="AP301" s="2"/>
      <c r="AQ301" s="2"/>
      <c r="AR301" s="2"/>
      <c r="AS301" s="2"/>
      <c r="BC301" s="166" t="str">
        <f t="shared" si="199"/>
        <v>None</v>
      </c>
      <c r="BD301" s="157"/>
      <c r="BE301" s="166" t="e" cm="1">
        <f t="array" ref="BE301">IF(AT146="no inundation",0,_xlfn.XLOOKUP(AT146,Depths,_xlfn.XLOOKUP($G146,Structures,StructureDamages),,-1)+(AT146-MAX(IF(Depths&lt;AT146,Depths)))*(_xlfn.XLOOKUP(AT146,Depths,_xlfn.XLOOKUP($G146,Structures,StructureDamages),,1)-_xlfn.XLOOKUP(AT146,Depths,_xlfn.XLOOKUP($G146,Structures,StructureDamages),,-1))/(MIN(IF(Depths&gt;AT146,Depths))-MAX(IF(Depths&lt;AT146,Depths))))</f>
        <v>#N/A</v>
      </c>
      <c r="BF301" s="87" t="e" cm="1">
        <f t="array" ref="BF301">IF(AU146="no inundation",0,_xlfn.XLOOKUP(AU146,Depths,_xlfn.XLOOKUP($G146,Structures,StructureDamages),,-1)+(AU146-MAX(IF(Depths&lt;AU146,Depths)))*(_xlfn.XLOOKUP(AU146,Depths,_xlfn.XLOOKUP($G146,Structures,StructureDamages),,1)-_xlfn.XLOOKUP(AU146,Depths,_xlfn.XLOOKUP($G146,Structures,StructureDamages),,-1))/(MIN(IF(Depths&gt;AU146,Depths))-MAX(IF(Depths&lt;AU146,Depths))))</f>
        <v>#N/A</v>
      </c>
      <c r="BG301" s="87" t="e" cm="1">
        <f t="array" ref="BG301">IF(AV146="no inundation",0,_xlfn.XLOOKUP(AV146,Depths,_xlfn.XLOOKUP($G146,Structures,StructureDamages),,-1)+(AV146-MAX(IF(Depths&lt;AV146,Depths)))*(_xlfn.XLOOKUP(AV146,Depths,_xlfn.XLOOKUP($G146,Structures,StructureDamages),,1)-_xlfn.XLOOKUP(AV146,Depths,_xlfn.XLOOKUP($G146,Structures,StructureDamages),,-1))/(MIN(IF(Depths&gt;AV146,Depths))-MAX(IF(Depths&lt;AV146,Depths))))</f>
        <v>#N/A</v>
      </c>
      <c r="BH301" s="87" t="e" cm="1">
        <f t="array" ref="BH301">IF(AW146="no inundation",0,_xlfn.XLOOKUP(AW146,Depths,_xlfn.XLOOKUP($G146,Structures,StructureDamages),,-1)+(AW146-MAX(IF(Depths&lt;AW146,Depths)))*(_xlfn.XLOOKUP(AW146,Depths,_xlfn.XLOOKUP($G146,Structures,StructureDamages),,1)-_xlfn.XLOOKUP(AW146,Depths,_xlfn.XLOOKUP($G146,Structures,StructureDamages),,-1))/(MIN(IF(Depths&gt;AW146,Depths))-MAX(IF(Depths&lt;AW146,Depths))))</f>
        <v>#N/A</v>
      </c>
      <c r="BI301" s="87" t="e" cm="1">
        <f t="array" ref="BI301">IF(AX146="no inundation",0,_xlfn.XLOOKUP(AX146,Depths,_xlfn.XLOOKUP($G146,Structures,StructureDamages),,-1)+(AX146-MAX(IF(Depths&lt;AX146,Depths)))*(_xlfn.XLOOKUP(AX146,Depths,_xlfn.XLOOKUP($G146,Structures,StructureDamages),,1)-_xlfn.XLOOKUP(AX146,Depths,_xlfn.XLOOKUP($G146,Structures,StructureDamages),,-1))/(MIN(IF(Depths&gt;AX146,Depths))-MAX(IF(Depths&lt;AX146,Depths))))</f>
        <v>#N/A</v>
      </c>
      <c r="BJ301" s="87" t="e" cm="1">
        <f t="array" ref="BJ301">IF(AY146="no inundation",0,_xlfn.XLOOKUP(AY146,Depths,_xlfn.XLOOKUP($G146,Structures,StructureDamages),,-1)+(AY146-MAX(IF(Depths&lt;AY146,Depths)))*(_xlfn.XLOOKUP(AY146,Depths,_xlfn.XLOOKUP($G146,Structures,StructureDamages),,1)-_xlfn.XLOOKUP(AY146,Depths,_xlfn.XLOOKUP($G146,Structures,StructureDamages),,-1))/(MIN(IF(Depths&gt;AY146,Depths))-MAX(IF(Depths&lt;AY146,Depths))))</f>
        <v>#N/A</v>
      </c>
      <c r="BK301" s="87" t="e" cm="1">
        <f t="array" ref="BK301">IF(AZ146="no inundation",0,_xlfn.XLOOKUP(AZ146,Depths,_xlfn.XLOOKUP($G146,Structures,StructureDamages),,-1)+(AZ146-MAX(IF(Depths&lt;AZ146,Depths)))*(_xlfn.XLOOKUP(AZ146,Depths,_xlfn.XLOOKUP($G146,Structures,StructureDamages),,1)-_xlfn.XLOOKUP(AZ146,Depths,_xlfn.XLOOKUP($G146,Structures,StructureDamages),,-1))/(MIN(IF(Depths&gt;AZ146,Depths))-MAX(IF(Depths&lt;AZ146,Depths))))</f>
        <v>#N/A</v>
      </c>
      <c r="BL301" s="87" t="e" cm="1">
        <f t="array" ref="BL301">IF(BA146="no inundation",0,_xlfn.XLOOKUP(BA146,Depths,_xlfn.XLOOKUP($G146,Structures,StructureDamages),,-1)+(BA146-MAX(IF(Depths&lt;BA146,Depths)))*(_xlfn.XLOOKUP(BA146,Depths,_xlfn.XLOOKUP($G146,Structures,StructureDamages),,1)-_xlfn.XLOOKUP(BA146,Depths,_xlfn.XLOOKUP($G146,Structures,StructureDamages),,-1))/(MIN(IF(Depths&gt;BA146,Depths))-MAX(IF(Depths&lt;BA146,Depths))))</f>
        <v>#N/A</v>
      </c>
      <c r="BM301" s="87" t="e" cm="1">
        <f t="array" ref="BM301">IF(BB146="no inundation",0,_xlfn.XLOOKUP(BB146,Depths,_xlfn.XLOOKUP($G146,Structures,StructureDamages),,-1)+(BB146-MAX(IF(Depths&lt;BB146,Depths)))*(_xlfn.XLOOKUP(BB146,Depths,_xlfn.XLOOKUP($G146,Structures,StructureDamages),,1)-_xlfn.XLOOKUP(BB146,Depths,_xlfn.XLOOKUP($G146,Structures,StructureDamages),,-1))/(MIN(IF(Depths&gt;BB146,Depths))-MAX(IF(Depths&lt;BB146,Depths))))</f>
        <v>#N/A</v>
      </c>
      <c r="BN301" s="157" t="e" cm="1">
        <f t="array" ref="BN301">IF(BC146="no inundation",0,_xlfn.XLOOKUP(BC146,Depths,_xlfn.XLOOKUP($G146,Structures,StructureDamages),,-1)+(BC146-MAX(IF(Depths&lt;BC146,Depths)))*(_xlfn.XLOOKUP(BC146,Depths,_xlfn.XLOOKUP($G146,Structures,StructureDamages),,1)-_xlfn.XLOOKUP(BC146,Depths,_xlfn.XLOOKUP($G146,Structures,StructureDamages),,-1))/(MIN(IF(Depths&gt;BC146,Depths))-MAX(IF(Depths&lt;BC146,Depths))))</f>
        <v>#N/A</v>
      </c>
      <c r="BO301" s="167"/>
      <c r="BP301" s="166" t="e" cm="1">
        <f t="array" ref="BP301">IF(AT146="no inundation",0,_xlfn.XLOOKUP(AT146,Depths,_xlfn.XLOOKUP($G146,Structures,ContentDamages),,-1)+(AT146-MAX(IF(Depths&lt;AT146,Depths)))*(_xlfn.XLOOKUP(AT146,Depths,_xlfn.XLOOKUP($G146,Structures,ContentDamages),,1)-_xlfn.XLOOKUP(AT146,Depths,_xlfn.XLOOKUP($G146,Structures,ContentDamages),,-1))/(MIN(IF(Depths&gt;AT146,Depths))-MAX(IF(Depths&lt;AT146,Depths))))</f>
        <v>#N/A</v>
      </c>
      <c r="BQ301" s="87" t="e" cm="1">
        <f t="array" ref="BQ301">IF(AU146="no inundation",0,_xlfn.XLOOKUP(AU146,Depths,_xlfn.XLOOKUP($G146,Structures,ContentDamages),,-1)+(AU146-MAX(IF(Depths&lt;AU146,Depths)))*(_xlfn.XLOOKUP(AU146,Depths,_xlfn.XLOOKUP($G146,Structures,ContentDamages),,1)-_xlfn.XLOOKUP(AU146,Depths,_xlfn.XLOOKUP($G146,Structures,ContentDamages),,-1))/(MIN(IF(Depths&gt;AU146,Depths))-MAX(IF(Depths&lt;AU146,Depths))))</f>
        <v>#N/A</v>
      </c>
      <c r="BR301" s="87" t="e" cm="1">
        <f t="array" ref="BR301">IF(AV146="no inundation",0,_xlfn.XLOOKUP(AV146,Depths,_xlfn.XLOOKUP($G146,Structures,ContentDamages),,-1)+(AV146-MAX(IF(Depths&lt;AV146,Depths)))*(_xlfn.XLOOKUP(AV146,Depths,_xlfn.XLOOKUP($G146,Structures,ContentDamages),,1)-_xlfn.XLOOKUP(AV146,Depths,_xlfn.XLOOKUP($G146,Structures,ContentDamages),,-1))/(MIN(IF(Depths&gt;AV146,Depths))-MAX(IF(Depths&lt;AV146,Depths))))</f>
        <v>#N/A</v>
      </c>
      <c r="BS301" s="87" t="e" cm="1">
        <f t="array" ref="BS301">IF(AW146="no inundation",0,_xlfn.XLOOKUP(AW146,Depths,_xlfn.XLOOKUP($G146,Structures,ContentDamages),,-1)+(AW146-MAX(IF(Depths&lt;AW146,Depths)))*(_xlfn.XLOOKUP(AW146,Depths,_xlfn.XLOOKUP($G146,Structures,ContentDamages),,1)-_xlfn.XLOOKUP(AW146,Depths,_xlfn.XLOOKUP($G146,Structures,ContentDamages),,-1))/(MIN(IF(Depths&gt;AW146,Depths))-MAX(IF(Depths&lt;AW146,Depths))))</f>
        <v>#N/A</v>
      </c>
      <c r="BT301" s="87" t="e" cm="1">
        <f t="array" ref="BT301">IF(AX146="no inundation",0,_xlfn.XLOOKUP(AX146,Depths,_xlfn.XLOOKUP($G146,Structures,ContentDamages),,-1)+(AX146-MAX(IF(Depths&lt;AX146,Depths)))*(_xlfn.XLOOKUP(AX146,Depths,_xlfn.XLOOKUP($G146,Structures,ContentDamages),,1)-_xlfn.XLOOKUP(AX146,Depths,_xlfn.XLOOKUP($G146,Structures,ContentDamages),,-1))/(MIN(IF(Depths&gt;AX146,Depths))-MAX(IF(Depths&lt;AX146,Depths))))</f>
        <v>#N/A</v>
      </c>
      <c r="BU301" s="87" t="e" cm="1">
        <f t="array" ref="BU301">IF(AY146="no inundation",0,_xlfn.XLOOKUP(AY146,Depths,_xlfn.XLOOKUP($G146,Structures,ContentDamages),,-1)+(AY146-MAX(IF(Depths&lt;AY146,Depths)))*(_xlfn.XLOOKUP(AY146,Depths,_xlfn.XLOOKUP($G146,Structures,ContentDamages),,1)-_xlfn.XLOOKUP(AY146,Depths,_xlfn.XLOOKUP($G146,Structures,ContentDamages),,-1))/(MIN(IF(Depths&gt;AY146,Depths))-MAX(IF(Depths&lt;AY146,Depths))))</f>
        <v>#N/A</v>
      </c>
      <c r="BV301" s="87" t="e" cm="1">
        <f t="array" ref="BV301">IF(AZ146="no inundation",0,_xlfn.XLOOKUP(AZ146,Depths,_xlfn.XLOOKUP($G146,Structures,ContentDamages),,-1)+(AZ146-MAX(IF(Depths&lt;AZ146,Depths)))*(_xlfn.XLOOKUP(AZ146,Depths,_xlfn.XLOOKUP($G146,Structures,ContentDamages),,1)-_xlfn.XLOOKUP(AZ146,Depths,_xlfn.XLOOKUP($G146,Structures,ContentDamages),,-1))/(MIN(IF(Depths&gt;AZ146,Depths))-MAX(IF(Depths&lt;AZ146,Depths))))</f>
        <v>#N/A</v>
      </c>
      <c r="BW301" s="87" t="e" cm="1">
        <f t="array" ref="BW301">IF(BA146="no inundation",0,_xlfn.XLOOKUP(BA146,Depths,_xlfn.XLOOKUP($G146,Structures,ContentDamages),,-1)+(BA146-MAX(IF(Depths&lt;BA146,Depths)))*(_xlfn.XLOOKUP(BA146,Depths,_xlfn.XLOOKUP($G146,Structures,ContentDamages),,1)-_xlfn.XLOOKUP(BA146,Depths,_xlfn.XLOOKUP($G146,Structures,ContentDamages),,-1))/(MIN(IF(Depths&gt;BA146,Depths))-MAX(IF(Depths&lt;BA146,Depths))))</f>
        <v>#N/A</v>
      </c>
      <c r="BX301" s="87" t="e" cm="1">
        <f t="array" ref="BX301">IF(BB146="no inundation",0,_xlfn.XLOOKUP(BB146,Depths,_xlfn.XLOOKUP($G146,Structures,ContentDamages),,-1)+(BB146-MAX(IF(Depths&lt;BB146,Depths)))*(_xlfn.XLOOKUP(BB146,Depths,_xlfn.XLOOKUP($G146,Structures,ContentDamages),,1)-_xlfn.XLOOKUP(BB146,Depths,_xlfn.XLOOKUP($G146,Structures,ContentDamages),,-1))/(MIN(IF(Depths&gt;BB146,Depths))-MAX(IF(Depths&lt;BB146,Depths))))</f>
        <v>#N/A</v>
      </c>
      <c r="BY301" s="157" t="e" cm="1">
        <f t="array" ref="BY301">IF(BC146="no inundation",0,_xlfn.XLOOKUP(BC146,Depths,_xlfn.XLOOKUP($G146,Structures,ContentDamages),,-1)+(BC146-MAX(IF(Depths&lt;BC146,Depths)))*(_xlfn.XLOOKUP(BC146,Depths,_xlfn.XLOOKUP($G146,Structures,ContentDamages),,1)-_xlfn.XLOOKUP(BC146,Depths,_xlfn.XLOOKUP($G146,Structures,ContentDamages),,-1))/(MIN(IF(Depths&gt;BC146,Depths))-MAX(IF(Depths&lt;BC146,Depths))))</f>
        <v>#N/A</v>
      </c>
    </row>
    <row r="302" spans="21:77" x14ac:dyDescent="0.35">
      <c r="U302" s="2"/>
      <c r="W302" s="144"/>
      <c r="AI302" s="2"/>
      <c r="AJ302" s="2"/>
      <c r="AK302" s="2"/>
      <c r="AL302" s="2"/>
      <c r="AM302" s="2"/>
      <c r="AN302" s="2"/>
      <c r="AO302" s="2"/>
      <c r="AP302" s="2"/>
      <c r="AQ302" s="2"/>
      <c r="AR302" s="2"/>
      <c r="AS302" s="2"/>
      <c r="BC302" s="166" t="str">
        <f t="shared" si="199"/>
        <v>None</v>
      </c>
      <c r="BD302" s="157"/>
      <c r="BE302" s="166" t="e" cm="1">
        <f t="array" ref="BE302">IF(AT147="no inundation",0,_xlfn.XLOOKUP(AT147,Depths,_xlfn.XLOOKUP($G147,Structures,StructureDamages),,-1)+(AT147-MAX(IF(Depths&lt;AT147,Depths)))*(_xlfn.XLOOKUP(AT147,Depths,_xlfn.XLOOKUP($G147,Structures,StructureDamages),,1)-_xlfn.XLOOKUP(AT147,Depths,_xlfn.XLOOKUP($G147,Structures,StructureDamages),,-1))/(MIN(IF(Depths&gt;AT147,Depths))-MAX(IF(Depths&lt;AT147,Depths))))</f>
        <v>#N/A</v>
      </c>
      <c r="BF302" s="87" t="e" cm="1">
        <f t="array" ref="BF302">IF(AU147="no inundation",0,_xlfn.XLOOKUP(AU147,Depths,_xlfn.XLOOKUP($G147,Structures,StructureDamages),,-1)+(AU147-MAX(IF(Depths&lt;AU147,Depths)))*(_xlfn.XLOOKUP(AU147,Depths,_xlfn.XLOOKUP($G147,Structures,StructureDamages),,1)-_xlfn.XLOOKUP(AU147,Depths,_xlfn.XLOOKUP($G147,Structures,StructureDamages),,-1))/(MIN(IF(Depths&gt;AU147,Depths))-MAX(IF(Depths&lt;AU147,Depths))))</f>
        <v>#N/A</v>
      </c>
      <c r="BG302" s="87" t="e" cm="1">
        <f t="array" ref="BG302">IF(AV147="no inundation",0,_xlfn.XLOOKUP(AV147,Depths,_xlfn.XLOOKUP($G147,Structures,StructureDamages),,-1)+(AV147-MAX(IF(Depths&lt;AV147,Depths)))*(_xlfn.XLOOKUP(AV147,Depths,_xlfn.XLOOKUP($G147,Structures,StructureDamages),,1)-_xlfn.XLOOKUP(AV147,Depths,_xlfn.XLOOKUP($G147,Structures,StructureDamages),,-1))/(MIN(IF(Depths&gt;AV147,Depths))-MAX(IF(Depths&lt;AV147,Depths))))</f>
        <v>#N/A</v>
      </c>
      <c r="BH302" s="87" t="e" cm="1">
        <f t="array" ref="BH302">IF(AW147="no inundation",0,_xlfn.XLOOKUP(AW147,Depths,_xlfn.XLOOKUP($G147,Structures,StructureDamages),,-1)+(AW147-MAX(IF(Depths&lt;AW147,Depths)))*(_xlfn.XLOOKUP(AW147,Depths,_xlfn.XLOOKUP($G147,Structures,StructureDamages),,1)-_xlfn.XLOOKUP(AW147,Depths,_xlfn.XLOOKUP($G147,Structures,StructureDamages),,-1))/(MIN(IF(Depths&gt;AW147,Depths))-MAX(IF(Depths&lt;AW147,Depths))))</f>
        <v>#N/A</v>
      </c>
      <c r="BI302" s="87" t="e" cm="1">
        <f t="array" ref="BI302">IF(AX147="no inundation",0,_xlfn.XLOOKUP(AX147,Depths,_xlfn.XLOOKUP($G147,Structures,StructureDamages),,-1)+(AX147-MAX(IF(Depths&lt;AX147,Depths)))*(_xlfn.XLOOKUP(AX147,Depths,_xlfn.XLOOKUP($G147,Structures,StructureDamages),,1)-_xlfn.XLOOKUP(AX147,Depths,_xlfn.XLOOKUP($G147,Structures,StructureDamages),,-1))/(MIN(IF(Depths&gt;AX147,Depths))-MAX(IF(Depths&lt;AX147,Depths))))</f>
        <v>#N/A</v>
      </c>
      <c r="BJ302" s="87" t="e" cm="1">
        <f t="array" ref="BJ302">IF(AY147="no inundation",0,_xlfn.XLOOKUP(AY147,Depths,_xlfn.XLOOKUP($G147,Structures,StructureDamages),,-1)+(AY147-MAX(IF(Depths&lt;AY147,Depths)))*(_xlfn.XLOOKUP(AY147,Depths,_xlfn.XLOOKUP($G147,Structures,StructureDamages),,1)-_xlfn.XLOOKUP(AY147,Depths,_xlfn.XLOOKUP($G147,Structures,StructureDamages),,-1))/(MIN(IF(Depths&gt;AY147,Depths))-MAX(IF(Depths&lt;AY147,Depths))))</f>
        <v>#N/A</v>
      </c>
      <c r="BK302" s="87" t="e" cm="1">
        <f t="array" ref="BK302">IF(AZ147="no inundation",0,_xlfn.XLOOKUP(AZ147,Depths,_xlfn.XLOOKUP($G147,Structures,StructureDamages),,-1)+(AZ147-MAX(IF(Depths&lt;AZ147,Depths)))*(_xlfn.XLOOKUP(AZ147,Depths,_xlfn.XLOOKUP($G147,Structures,StructureDamages),,1)-_xlfn.XLOOKUP(AZ147,Depths,_xlfn.XLOOKUP($G147,Structures,StructureDamages),,-1))/(MIN(IF(Depths&gt;AZ147,Depths))-MAX(IF(Depths&lt;AZ147,Depths))))</f>
        <v>#N/A</v>
      </c>
      <c r="BL302" s="87" t="e" cm="1">
        <f t="array" ref="BL302">IF(BA147="no inundation",0,_xlfn.XLOOKUP(BA147,Depths,_xlfn.XLOOKUP($G147,Structures,StructureDamages),,-1)+(BA147-MAX(IF(Depths&lt;BA147,Depths)))*(_xlfn.XLOOKUP(BA147,Depths,_xlfn.XLOOKUP($G147,Structures,StructureDamages),,1)-_xlfn.XLOOKUP(BA147,Depths,_xlfn.XLOOKUP($G147,Structures,StructureDamages),,-1))/(MIN(IF(Depths&gt;BA147,Depths))-MAX(IF(Depths&lt;BA147,Depths))))</f>
        <v>#N/A</v>
      </c>
      <c r="BM302" s="87" t="e" cm="1">
        <f t="array" ref="BM302">IF(BB147="no inundation",0,_xlfn.XLOOKUP(BB147,Depths,_xlfn.XLOOKUP($G147,Structures,StructureDamages),,-1)+(BB147-MAX(IF(Depths&lt;BB147,Depths)))*(_xlfn.XLOOKUP(BB147,Depths,_xlfn.XLOOKUP($G147,Structures,StructureDamages),,1)-_xlfn.XLOOKUP(BB147,Depths,_xlfn.XLOOKUP($G147,Structures,StructureDamages),,-1))/(MIN(IF(Depths&gt;BB147,Depths))-MAX(IF(Depths&lt;BB147,Depths))))</f>
        <v>#N/A</v>
      </c>
      <c r="BN302" s="157" t="e" cm="1">
        <f t="array" ref="BN302">IF(BC147="no inundation",0,_xlfn.XLOOKUP(BC147,Depths,_xlfn.XLOOKUP($G147,Structures,StructureDamages),,-1)+(BC147-MAX(IF(Depths&lt;BC147,Depths)))*(_xlfn.XLOOKUP(BC147,Depths,_xlfn.XLOOKUP($G147,Structures,StructureDamages),,1)-_xlfn.XLOOKUP(BC147,Depths,_xlfn.XLOOKUP($G147,Structures,StructureDamages),,-1))/(MIN(IF(Depths&gt;BC147,Depths))-MAX(IF(Depths&lt;BC147,Depths))))</f>
        <v>#N/A</v>
      </c>
      <c r="BO302" s="167"/>
      <c r="BP302" s="166" t="e" cm="1">
        <f t="array" ref="BP302">IF(AT147="no inundation",0,_xlfn.XLOOKUP(AT147,Depths,_xlfn.XLOOKUP($G147,Structures,ContentDamages),,-1)+(AT147-MAX(IF(Depths&lt;AT147,Depths)))*(_xlfn.XLOOKUP(AT147,Depths,_xlfn.XLOOKUP($G147,Structures,ContentDamages),,1)-_xlfn.XLOOKUP(AT147,Depths,_xlfn.XLOOKUP($G147,Structures,ContentDamages),,-1))/(MIN(IF(Depths&gt;AT147,Depths))-MAX(IF(Depths&lt;AT147,Depths))))</f>
        <v>#N/A</v>
      </c>
      <c r="BQ302" s="87" t="e" cm="1">
        <f t="array" ref="BQ302">IF(AU147="no inundation",0,_xlfn.XLOOKUP(AU147,Depths,_xlfn.XLOOKUP($G147,Structures,ContentDamages),,-1)+(AU147-MAX(IF(Depths&lt;AU147,Depths)))*(_xlfn.XLOOKUP(AU147,Depths,_xlfn.XLOOKUP($G147,Structures,ContentDamages),,1)-_xlfn.XLOOKUP(AU147,Depths,_xlfn.XLOOKUP($G147,Structures,ContentDamages),,-1))/(MIN(IF(Depths&gt;AU147,Depths))-MAX(IF(Depths&lt;AU147,Depths))))</f>
        <v>#N/A</v>
      </c>
      <c r="BR302" s="87" t="e" cm="1">
        <f t="array" ref="BR302">IF(AV147="no inundation",0,_xlfn.XLOOKUP(AV147,Depths,_xlfn.XLOOKUP($G147,Structures,ContentDamages),,-1)+(AV147-MAX(IF(Depths&lt;AV147,Depths)))*(_xlfn.XLOOKUP(AV147,Depths,_xlfn.XLOOKUP($G147,Structures,ContentDamages),,1)-_xlfn.XLOOKUP(AV147,Depths,_xlfn.XLOOKUP($G147,Structures,ContentDamages),,-1))/(MIN(IF(Depths&gt;AV147,Depths))-MAX(IF(Depths&lt;AV147,Depths))))</f>
        <v>#N/A</v>
      </c>
      <c r="BS302" s="87" t="e" cm="1">
        <f t="array" ref="BS302">IF(AW147="no inundation",0,_xlfn.XLOOKUP(AW147,Depths,_xlfn.XLOOKUP($G147,Structures,ContentDamages),,-1)+(AW147-MAX(IF(Depths&lt;AW147,Depths)))*(_xlfn.XLOOKUP(AW147,Depths,_xlfn.XLOOKUP($G147,Structures,ContentDamages),,1)-_xlfn.XLOOKUP(AW147,Depths,_xlfn.XLOOKUP($G147,Structures,ContentDamages),,-1))/(MIN(IF(Depths&gt;AW147,Depths))-MAX(IF(Depths&lt;AW147,Depths))))</f>
        <v>#N/A</v>
      </c>
      <c r="BT302" s="87" t="e" cm="1">
        <f t="array" ref="BT302">IF(AX147="no inundation",0,_xlfn.XLOOKUP(AX147,Depths,_xlfn.XLOOKUP($G147,Structures,ContentDamages),,-1)+(AX147-MAX(IF(Depths&lt;AX147,Depths)))*(_xlfn.XLOOKUP(AX147,Depths,_xlfn.XLOOKUP($G147,Structures,ContentDamages),,1)-_xlfn.XLOOKUP(AX147,Depths,_xlfn.XLOOKUP($G147,Structures,ContentDamages),,-1))/(MIN(IF(Depths&gt;AX147,Depths))-MAX(IF(Depths&lt;AX147,Depths))))</f>
        <v>#N/A</v>
      </c>
      <c r="BU302" s="87" t="e" cm="1">
        <f t="array" ref="BU302">IF(AY147="no inundation",0,_xlfn.XLOOKUP(AY147,Depths,_xlfn.XLOOKUP($G147,Structures,ContentDamages),,-1)+(AY147-MAX(IF(Depths&lt;AY147,Depths)))*(_xlfn.XLOOKUP(AY147,Depths,_xlfn.XLOOKUP($G147,Structures,ContentDamages),,1)-_xlfn.XLOOKUP(AY147,Depths,_xlfn.XLOOKUP($G147,Structures,ContentDamages),,-1))/(MIN(IF(Depths&gt;AY147,Depths))-MAX(IF(Depths&lt;AY147,Depths))))</f>
        <v>#N/A</v>
      </c>
      <c r="BV302" s="87" t="e" cm="1">
        <f t="array" ref="BV302">IF(AZ147="no inundation",0,_xlfn.XLOOKUP(AZ147,Depths,_xlfn.XLOOKUP($G147,Structures,ContentDamages),,-1)+(AZ147-MAX(IF(Depths&lt;AZ147,Depths)))*(_xlfn.XLOOKUP(AZ147,Depths,_xlfn.XLOOKUP($G147,Structures,ContentDamages),,1)-_xlfn.XLOOKUP(AZ147,Depths,_xlfn.XLOOKUP($G147,Structures,ContentDamages),,-1))/(MIN(IF(Depths&gt;AZ147,Depths))-MAX(IF(Depths&lt;AZ147,Depths))))</f>
        <v>#N/A</v>
      </c>
      <c r="BW302" s="87" t="e" cm="1">
        <f t="array" ref="BW302">IF(BA147="no inundation",0,_xlfn.XLOOKUP(BA147,Depths,_xlfn.XLOOKUP($G147,Structures,ContentDamages),,-1)+(BA147-MAX(IF(Depths&lt;BA147,Depths)))*(_xlfn.XLOOKUP(BA147,Depths,_xlfn.XLOOKUP($G147,Structures,ContentDamages),,1)-_xlfn.XLOOKUP(BA147,Depths,_xlfn.XLOOKUP($G147,Structures,ContentDamages),,-1))/(MIN(IF(Depths&gt;BA147,Depths))-MAX(IF(Depths&lt;BA147,Depths))))</f>
        <v>#N/A</v>
      </c>
      <c r="BX302" s="87" t="e" cm="1">
        <f t="array" ref="BX302">IF(BB147="no inundation",0,_xlfn.XLOOKUP(BB147,Depths,_xlfn.XLOOKUP($G147,Structures,ContentDamages),,-1)+(BB147-MAX(IF(Depths&lt;BB147,Depths)))*(_xlfn.XLOOKUP(BB147,Depths,_xlfn.XLOOKUP($G147,Structures,ContentDamages),,1)-_xlfn.XLOOKUP(BB147,Depths,_xlfn.XLOOKUP($G147,Structures,ContentDamages),,-1))/(MIN(IF(Depths&gt;BB147,Depths))-MAX(IF(Depths&lt;BB147,Depths))))</f>
        <v>#N/A</v>
      </c>
      <c r="BY302" s="157" t="e" cm="1">
        <f t="array" ref="BY302">IF(BC147="no inundation",0,_xlfn.XLOOKUP(BC147,Depths,_xlfn.XLOOKUP($G147,Structures,ContentDamages),,-1)+(BC147-MAX(IF(Depths&lt;BC147,Depths)))*(_xlfn.XLOOKUP(BC147,Depths,_xlfn.XLOOKUP($G147,Structures,ContentDamages),,1)-_xlfn.XLOOKUP(BC147,Depths,_xlfn.XLOOKUP($G147,Structures,ContentDamages),,-1))/(MIN(IF(Depths&gt;BC147,Depths))-MAX(IF(Depths&lt;BC147,Depths))))</f>
        <v>#N/A</v>
      </c>
    </row>
    <row r="303" spans="21:77" x14ac:dyDescent="0.35">
      <c r="U303" s="2"/>
      <c r="W303" s="144"/>
      <c r="AI303" s="2"/>
      <c r="AJ303" s="2"/>
      <c r="AK303" s="2"/>
      <c r="AL303" s="2"/>
      <c r="AM303" s="2"/>
      <c r="AN303" s="2"/>
      <c r="AO303" s="2"/>
      <c r="AP303" s="2"/>
      <c r="AQ303" s="2"/>
      <c r="AR303" s="2"/>
      <c r="AS303" s="2"/>
      <c r="BC303" s="166" t="str">
        <f t="shared" si="199"/>
        <v>None</v>
      </c>
      <c r="BD303" s="157"/>
      <c r="BE303" s="166" t="e" cm="1">
        <f t="array" ref="BE303">IF(AT148="no inundation",0,_xlfn.XLOOKUP(AT148,Depths,_xlfn.XLOOKUP($G148,Structures,StructureDamages),,-1)+(AT148-MAX(IF(Depths&lt;AT148,Depths)))*(_xlfn.XLOOKUP(AT148,Depths,_xlfn.XLOOKUP($G148,Structures,StructureDamages),,1)-_xlfn.XLOOKUP(AT148,Depths,_xlfn.XLOOKUP($G148,Structures,StructureDamages),,-1))/(MIN(IF(Depths&gt;AT148,Depths))-MAX(IF(Depths&lt;AT148,Depths))))</f>
        <v>#N/A</v>
      </c>
      <c r="BF303" s="87" t="e" cm="1">
        <f t="array" ref="BF303">IF(AU148="no inundation",0,_xlfn.XLOOKUP(AU148,Depths,_xlfn.XLOOKUP($G148,Structures,StructureDamages),,-1)+(AU148-MAX(IF(Depths&lt;AU148,Depths)))*(_xlfn.XLOOKUP(AU148,Depths,_xlfn.XLOOKUP($G148,Structures,StructureDamages),,1)-_xlfn.XLOOKUP(AU148,Depths,_xlfn.XLOOKUP($G148,Structures,StructureDamages),,-1))/(MIN(IF(Depths&gt;AU148,Depths))-MAX(IF(Depths&lt;AU148,Depths))))</f>
        <v>#N/A</v>
      </c>
      <c r="BG303" s="87" t="e" cm="1">
        <f t="array" ref="BG303">IF(AV148="no inundation",0,_xlfn.XLOOKUP(AV148,Depths,_xlfn.XLOOKUP($G148,Structures,StructureDamages),,-1)+(AV148-MAX(IF(Depths&lt;AV148,Depths)))*(_xlfn.XLOOKUP(AV148,Depths,_xlfn.XLOOKUP($G148,Structures,StructureDamages),,1)-_xlfn.XLOOKUP(AV148,Depths,_xlfn.XLOOKUP($G148,Structures,StructureDamages),,-1))/(MIN(IF(Depths&gt;AV148,Depths))-MAX(IF(Depths&lt;AV148,Depths))))</f>
        <v>#N/A</v>
      </c>
      <c r="BH303" s="87" t="e" cm="1">
        <f t="array" ref="BH303">IF(AW148="no inundation",0,_xlfn.XLOOKUP(AW148,Depths,_xlfn.XLOOKUP($G148,Structures,StructureDamages),,-1)+(AW148-MAX(IF(Depths&lt;AW148,Depths)))*(_xlfn.XLOOKUP(AW148,Depths,_xlfn.XLOOKUP($G148,Structures,StructureDamages),,1)-_xlfn.XLOOKUP(AW148,Depths,_xlfn.XLOOKUP($G148,Structures,StructureDamages),,-1))/(MIN(IF(Depths&gt;AW148,Depths))-MAX(IF(Depths&lt;AW148,Depths))))</f>
        <v>#N/A</v>
      </c>
      <c r="BI303" s="87" t="e" cm="1">
        <f t="array" ref="BI303">IF(AX148="no inundation",0,_xlfn.XLOOKUP(AX148,Depths,_xlfn.XLOOKUP($G148,Structures,StructureDamages),,-1)+(AX148-MAX(IF(Depths&lt;AX148,Depths)))*(_xlfn.XLOOKUP(AX148,Depths,_xlfn.XLOOKUP($G148,Structures,StructureDamages),,1)-_xlfn.XLOOKUP(AX148,Depths,_xlfn.XLOOKUP($G148,Structures,StructureDamages),,-1))/(MIN(IF(Depths&gt;AX148,Depths))-MAX(IF(Depths&lt;AX148,Depths))))</f>
        <v>#N/A</v>
      </c>
      <c r="BJ303" s="87" t="e" cm="1">
        <f t="array" ref="BJ303">IF(AY148="no inundation",0,_xlfn.XLOOKUP(AY148,Depths,_xlfn.XLOOKUP($G148,Structures,StructureDamages),,-1)+(AY148-MAX(IF(Depths&lt;AY148,Depths)))*(_xlfn.XLOOKUP(AY148,Depths,_xlfn.XLOOKUP($G148,Structures,StructureDamages),,1)-_xlfn.XLOOKUP(AY148,Depths,_xlfn.XLOOKUP($G148,Structures,StructureDamages),,-1))/(MIN(IF(Depths&gt;AY148,Depths))-MAX(IF(Depths&lt;AY148,Depths))))</f>
        <v>#N/A</v>
      </c>
      <c r="BK303" s="87" t="e" cm="1">
        <f t="array" ref="BK303">IF(AZ148="no inundation",0,_xlfn.XLOOKUP(AZ148,Depths,_xlfn.XLOOKUP($G148,Structures,StructureDamages),,-1)+(AZ148-MAX(IF(Depths&lt;AZ148,Depths)))*(_xlfn.XLOOKUP(AZ148,Depths,_xlfn.XLOOKUP($G148,Structures,StructureDamages),,1)-_xlfn.XLOOKUP(AZ148,Depths,_xlfn.XLOOKUP($G148,Structures,StructureDamages),,-1))/(MIN(IF(Depths&gt;AZ148,Depths))-MAX(IF(Depths&lt;AZ148,Depths))))</f>
        <v>#N/A</v>
      </c>
      <c r="BL303" s="87" t="e" cm="1">
        <f t="array" ref="BL303">IF(BA148="no inundation",0,_xlfn.XLOOKUP(BA148,Depths,_xlfn.XLOOKUP($G148,Structures,StructureDamages),,-1)+(BA148-MAX(IF(Depths&lt;BA148,Depths)))*(_xlfn.XLOOKUP(BA148,Depths,_xlfn.XLOOKUP($G148,Structures,StructureDamages),,1)-_xlfn.XLOOKUP(BA148,Depths,_xlfn.XLOOKUP($G148,Structures,StructureDamages),,-1))/(MIN(IF(Depths&gt;BA148,Depths))-MAX(IF(Depths&lt;BA148,Depths))))</f>
        <v>#N/A</v>
      </c>
      <c r="BM303" s="87" t="e" cm="1">
        <f t="array" ref="BM303">IF(BB148="no inundation",0,_xlfn.XLOOKUP(BB148,Depths,_xlfn.XLOOKUP($G148,Structures,StructureDamages),,-1)+(BB148-MAX(IF(Depths&lt;BB148,Depths)))*(_xlfn.XLOOKUP(BB148,Depths,_xlfn.XLOOKUP($G148,Structures,StructureDamages),,1)-_xlfn.XLOOKUP(BB148,Depths,_xlfn.XLOOKUP($G148,Structures,StructureDamages),,-1))/(MIN(IF(Depths&gt;BB148,Depths))-MAX(IF(Depths&lt;BB148,Depths))))</f>
        <v>#N/A</v>
      </c>
      <c r="BN303" s="157" t="e" cm="1">
        <f t="array" ref="BN303">IF(BC148="no inundation",0,_xlfn.XLOOKUP(BC148,Depths,_xlfn.XLOOKUP($G148,Structures,StructureDamages),,-1)+(BC148-MAX(IF(Depths&lt;BC148,Depths)))*(_xlfn.XLOOKUP(BC148,Depths,_xlfn.XLOOKUP($G148,Structures,StructureDamages),,1)-_xlfn.XLOOKUP(BC148,Depths,_xlfn.XLOOKUP($G148,Structures,StructureDamages),,-1))/(MIN(IF(Depths&gt;BC148,Depths))-MAX(IF(Depths&lt;BC148,Depths))))</f>
        <v>#N/A</v>
      </c>
      <c r="BO303" s="167"/>
      <c r="BP303" s="166" t="e" cm="1">
        <f t="array" ref="BP303">IF(AT148="no inundation",0,_xlfn.XLOOKUP(AT148,Depths,_xlfn.XLOOKUP($G148,Structures,ContentDamages),,-1)+(AT148-MAX(IF(Depths&lt;AT148,Depths)))*(_xlfn.XLOOKUP(AT148,Depths,_xlfn.XLOOKUP($G148,Structures,ContentDamages),,1)-_xlfn.XLOOKUP(AT148,Depths,_xlfn.XLOOKUP($G148,Structures,ContentDamages),,-1))/(MIN(IF(Depths&gt;AT148,Depths))-MAX(IF(Depths&lt;AT148,Depths))))</f>
        <v>#N/A</v>
      </c>
      <c r="BQ303" s="87" t="e" cm="1">
        <f t="array" ref="BQ303">IF(AU148="no inundation",0,_xlfn.XLOOKUP(AU148,Depths,_xlfn.XLOOKUP($G148,Structures,ContentDamages),,-1)+(AU148-MAX(IF(Depths&lt;AU148,Depths)))*(_xlfn.XLOOKUP(AU148,Depths,_xlfn.XLOOKUP($G148,Structures,ContentDamages),,1)-_xlfn.XLOOKUP(AU148,Depths,_xlfn.XLOOKUP($G148,Structures,ContentDamages),,-1))/(MIN(IF(Depths&gt;AU148,Depths))-MAX(IF(Depths&lt;AU148,Depths))))</f>
        <v>#N/A</v>
      </c>
      <c r="BR303" s="87" t="e" cm="1">
        <f t="array" ref="BR303">IF(AV148="no inundation",0,_xlfn.XLOOKUP(AV148,Depths,_xlfn.XLOOKUP($G148,Structures,ContentDamages),,-1)+(AV148-MAX(IF(Depths&lt;AV148,Depths)))*(_xlfn.XLOOKUP(AV148,Depths,_xlfn.XLOOKUP($G148,Structures,ContentDamages),,1)-_xlfn.XLOOKUP(AV148,Depths,_xlfn.XLOOKUP($G148,Structures,ContentDamages),,-1))/(MIN(IF(Depths&gt;AV148,Depths))-MAX(IF(Depths&lt;AV148,Depths))))</f>
        <v>#N/A</v>
      </c>
      <c r="BS303" s="87" t="e" cm="1">
        <f t="array" ref="BS303">IF(AW148="no inundation",0,_xlfn.XLOOKUP(AW148,Depths,_xlfn.XLOOKUP($G148,Structures,ContentDamages),,-1)+(AW148-MAX(IF(Depths&lt;AW148,Depths)))*(_xlfn.XLOOKUP(AW148,Depths,_xlfn.XLOOKUP($G148,Structures,ContentDamages),,1)-_xlfn.XLOOKUP(AW148,Depths,_xlfn.XLOOKUP($G148,Structures,ContentDamages),,-1))/(MIN(IF(Depths&gt;AW148,Depths))-MAX(IF(Depths&lt;AW148,Depths))))</f>
        <v>#N/A</v>
      </c>
      <c r="BT303" s="87" t="e" cm="1">
        <f t="array" ref="BT303">IF(AX148="no inundation",0,_xlfn.XLOOKUP(AX148,Depths,_xlfn.XLOOKUP($G148,Structures,ContentDamages),,-1)+(AX148-MAX(IF(Depths&lt;AX148,Depths)))*(_xlfn.XLOOKUP(AX148,Depths,_xlfn.XLOOKUP($G148,Structures,ContentDamages),,1)-_xlfn.XLOOKUP(AX148,Depths,_xlfn.XLOOKUP($G148,Structures,ContentDamages),,-1))/(MIN(IF(Depths&gt;AX148,Depths))-MAX(IF(Depths&lt;AX148,Depths))))</f>
        <v>#N/A</v>
      </c>
      <c r="BU303" s="87" t="e" cm="1">
        <f t="array" ref="BU303">IF(AY148="no inundation",0,_xlfn.XLOOKUP(AY148,Depths,_xlfn.XLOOKUP($G148,Structures,ContentDamages),,-1)+(AY148-MAX(IF(Depths&lt;AY148,Depths)))*(_xlfn.XLOOKUP(AY148,Depths,_xlfn.XLOOKUP($G148,Structures,ContentDamages),,1)-_xlfn.XLOOKUP(AY148,Depths,_xlfn.XLOOKUP($G148,Structures,ContentDamages),,-1))/(MIN(IF(Depths&gt;AY148,Depths))-MAX(IF(Depths&lt;AY148,Depths))))</f>
        <v>#N/A</v>
      </c>
      <c r="BV303" s="87" t="e" cm="1">
        <f t="array" ref="BV303">IF(AZ148="no inundation",0,_xlfn.XLOOKUP(AZ148,Depths,_xlfn.XLOOKUP($G148,Structures,ContentDamages),,-1)+(AZ148-MAX(IF(Depths&lt;AZ148,Depths)))*(_xlfn.XLOOKUP(AZ148,Depths,_xlfn.XLOOKUP($G148,Structures,ContentDamages),,1)-_xlfn.XLOOKUP(AZ148,Depths,_xlfn.XLOOKUP($G148,Structures,ContentDamages),,-1))/(MIN(IF(Depths&gt;AZ148,Depths))-MAX(IF(Depths&lt;AZ148,Depths))))</f>
        <v>#N/A</v>
      </c>
      <c r="BW303" s="87" t="e" cm="1">
        <f t="array" ref="BW303">IF(BA148="no inundation",0,_xlfn.XLOOKUP(BA148,Depths,_xlfn.XLOOKUP($G148,Structures,ContentDamages),,-1)+(BA148-MAX(IF(Depths&lt;BA148,Depths)))*(_xlfn.XLOOKUP(BA148,Depths,_xlfn.XLOOKUP($G148,Structures,ContentDamages),,1)-_xlfn.XLOOKUP(BA148,Depths,_xlfn.XLOOKUP($G148,Structures,ContentDamages),,-1))/(MIN(IF(Depths&gt;BA148,Depths))-MAX(IF(Depths&lt;BA148,Depths))))</f>
        <v>#N/A</v>
      </c>
      <c r="BX303" s="87" t="e" cm="1">
        <f t="array" ref="BX303">IF(BB148="no inundation",0,_xlfn.XLOOKUP(BB148,Depths,_xlfn.XLOOKUP($G148,Structures,ContentDamages),,-1)+(BB148-MAX(IF(Depths&lt;BB148,Depths)))*(_xlfn.XLOOKUP(BB148,Depths,_xlfn.XLOOKUP($G148,Structures,ContentDamages),,1)-_xlfn.XLOOKUP(BB148,Depths,_xlfn.XLOOKUP($G148,Structures,ContentDamages),,-1))/(MIN(IF(Depths&gt;BB148,Depths))-MAX(IF(Depths&lt;BB148,Depths))))</f>
        <v>#N/A</v>
      </c>
      <c r="BY303" s="157" t="e" cm="1">
        <f t="array" ref="BY303">IF(BC148="no inundation",0,_xlfn.XLOOKUP(BC148,Depths,_xlfn.XLOOKUP($G148,Structures,ContentDamages),,-1)+(BC148-MAX(IF(Depths&lt;BC148,Depths)))*(_xlfn.XLOOKUP(BC148,Depths,_xlfn.XLOOKUP($G148,Structures,ContentDamages),,1)-_xlfn.XLOOKUP(BC148,Depths,_xlfn.XLOOKUP($G148,Structures,ContentDamages),,-1))/(MIN(IF(Depths&gt;BC148,Depths))-MAX(IF(Depths&lt;BC148,Depths))))</f>
        <v>#N/A</v>
      </c>
    </row>
    <row r="304" spans="21:77" x14ac:dyDescent="0.35">
      <c r="U304" s="2"/>
      <c r="W304" s="144"/>
      <c r="AI304" s="2"/>
      <c r="AJ304" s="2"/>
      <c r="AK304" s="2"/>
      <c r="AL304" s="2"/>
      <c r="AM304" s="2"/>
      <c r="AN304" s="2"/>
      <c r="AO304" s="2"/>
      <c r="AP304" s="2"/>
      <c r="AQ304" s="2"/>
      <c r="AR304" s="2"/>
      <c r="AS304" s="2"/>
      <c r="BC304" s="166" t="str">
        <f t="shared" si="199"/>
        <v>None</v>
      </c>
      <c r="BD304" s="157"/>
      <c r="BE304" s="166" t="e" cm="1">
        <f t="array" ref="BE304">IF(AT149="no inundation",0,_xlfn.XLOOKUP(AT149,Depths,_xlfn.XLOOKUP($G149,Structures,StructureDamages),,-1)+(AT149-MAX(IF(Depths&lt;AT149,Depths)))*(_xlfn.XLOOKUP(AT149,Depths,_xlfn.XLOOKUP($G149,Structures,StructureDamages),,1)-_xlfn.XLOOKUP(AT149,Depths,_xlfn.XLOOKUP($G149,Structures,StructureDamages),,-1))/(MIN(IF(Depths&gt;AT149,Depths))-MAX(IF(Depths&lt;AT149,Depths))))</f>
        <v>#N/A</v>
      </c>
      <c r="BF304" s="87" t="e" cm="1">
        <f t="array" ref="BF304">IF(AU149="no inundation",0,_xlfn.XLOOKUP(AU149,Depths,_xlfn.XLOOKUP($G149,Structures,StructureDamages),,-1)+(AU149-MAX(IF(Depths&lt;AU149,Depths)))*(_xlfn.XLOOKUP(AU149,Depths,_xlfn.XLOOKUP($G149,Structures,StructureDamages),,1)-_xlfn.XLOOKUP(AU149,Depths,_xlfn.XLOOKUP($G149,Structures,StructureDamages),,-1))/(MIN(IF(Depths&gt;AU149,Depths))-MAX(IF(Depths&lt;AU149,Depths))))</f>
        <v>#N/A</v>
      </c>
      <c r="BG304" s="87" t="e" cm="1">
        <f t="array" ref="BG304">IF(AV149="no inundation",0,_xlfn.XLOOKUP(AV149,Depths,_xlfn.XLOOKUP($G149,Structures,StructureDamages),,-1)+(AV149-MAX(IF(Depths&lt;AV149,Depths)))*(_xlfn.XLOOKUP(AV149,Depths,_xlfn.XLOOKUP($G149,Structures,StructureDamages),,1)-_xlfn.XLOOKUP(AV149,Depths,_xlfn.XLOOKUP($G149,Structures,StructureDamages),,-1))/(MIN(IF(Depths&gt;AV149,Depths))-MAX(IF(Depths&lt;AV149,Depths))))</f>
        <v>#N/A</v>
      </c>
      <c r="BH304" s="87" t="e" cm="1">
        <f t="array" ref="BH304">IF(AW149="no inundation",0,_xlfn.XLOOKUP(AW149,Depths,_xlfn.XLOOKUP($G149,Structures,StructureDamages),,-1)+(AW149-MAX(IF(Depths&lt;AW149,Depths)))*(_xlfn.XLOOKUP(AW149,Depths,_xlfn.XLOOKUP($G149,Structures,StructureDamages),,1)-_xlfn.XLOOKUP(AW149,Depths,_xlfn.XLOOKUP($G149,Structures,StructureDamages),,-1))/(MIN(IF(Depths&gt;AW149,Depths))-MAX(IF(Depths&lt;AW149,Depths))))</f>
        <v>#N/A</v>
      </c>
      <c r="BI304" s="87" t="e" cm="1">
        <f t="array" ref="BI304">IF(AX149="no inundation",0,_xlfn.XLOOKUP(AX149,Depths,_xlfn.XLOOKUP($G149,Structures,StructureDamages),,-1)+(AX149-MAX(IF(Depths&lt;AX149,Depths)))*(_xlfn.XLOOKUP(AX149,Depths,_xlfn.XLOOKUP($G149,Structures,StructureDamages),,1)-_xlfn.XLOOKUP(AX149,Depths,_xlfn.XLOOKUP($G149,Structures,StructureDamages),,-1))/(MIN(IF(Depths&gt;AX149,Depths))-MAX(IF(Depths&lt;AX149,Depths))))</f>
        <v>#N/A</v>
      </c>
      <c r="BJ304" s="87" t="e" cm="1">
        <f t="array" ref="BJ304">IF(AY149="no inundation",0,_xlfn.XLOOKUP(AY149,Depths,_xlfn.XLOOKUP($G149,Structures,StructureDamages),,-1)+(AY149-MAX(IF(Depths&lt;AY149,Depths)))*(_xlfn.XLOOKUP(AY149,Depths,_xlfn.XLOOKUP($G149,Structures,StructureDamages),,1)-_xlfn.XLOOKUP(AY149,Depths,_xlfn.XLOOKUP($G149,Structures,StructureDamages),,-1))/(MIN(IF(Depths&gt;AY149,Depths))-MAX(IF(Depths&lt;AY149,Depths))))</f>
        <v>#N/A</v>
      </c>
      <c r="BK304" s="87" t="e" cm="1">
        <f t="array" ref="BK304">IF(AZ149="no inundation",0,_xlfn.XLOOKUP(AZ149,Depths,_xlfn.XLOOKUP($G149,Structures,StructureDamages),,-1)+(AZ149-MAX(IF(Depths&lt;AZ149,Depths)))*(_xlfn.XLOOKUP(AZ149,Depths,_xlfn.XLOOKUP($G149,Structures,StructureDamages),,1)-_xlfn.XLOOKUP(AZ149,Depths,_xlfn.XLOOKUP($G149,Structures,StructureDamages),,-1))/(MIN(IF(Depths&gt;AZ149,Depths))-MAX(IF(Depths&lt;AZ149,Depths))))</f>
        <v>#N/A</v>
      </c>
      <c r="BL304" s="87" t="e" cm="1">
        <f t="array" ref="BL304">IF(BA149="no inundation",0,_xlfn.XLOOKUP(BA149,Depths,_xlfn.XLOOKUP($G149,Structures,StructureDamages),,-1)+(BA149-MAX(IF(Depths&lt;BA149,Depths)))*(_xlfn.XLOOKUP(BA149,Depths,_xlfn.XLOOKUP($G149,Structures,StructureDamages),,1)-_xlfn.XLOOKUP(BA149,Depths,_xlfn.XLOOKUP($G149,Structures,StructureDamages),,-1))/(MIN(IF(Depths&gt;BA149,Depths))-MAX(IF(Depths&lt;BA149,Depths))))</f>
        <v>#N/A</v>
      </c>
      <c r="BM304" s="87" t="e" cm="1">
        <f t="array" ref="BM304">IF(BB149="no inundation",0,_xlfn.XLOOKUP(BB149,Depths,_xlfn.XLOOKUP($G149,Structures,StructureDamages),,-1)+(BB149-MAX(IF(Depths&lt;BB149,Depths)))*(_xlfn.XLOOKUP(BB149,Depths,_xlfn.XLOOKUP($G149,Structures,StructureDamages),,1)-_xlfn.XLOOKUP(BB149,Depths,_xlfn.XLOOKUP($G149,Structures,StructureDamages),,-1))/(MIN(IF(Depths&gt;BB149,Depths))-MAX(IF(Depths&lt;BB149,Depths))))</f>
        <v>#N/A</v>
      </c>
      <c r="BN304" s="157" t="e" cm="1">
        <f t="array" ref="BN304">IF(BC149="no inundation",0,_xlfn.XLOOKUP(BC149,Depths,_xlfn.XLOOKUP($G149,Structures,StructureDamages),,-1)+(BC149-MAX(IF(Depths&lt;BC149,Depths)))*(_xlfn.XLOOKUP(BC149,Depths,_xlfn.XLOOKUP($G149,Structures,StructureDamages),,1)-_xlfn.XLOOKUP(BC149,Depths,_xlfn.XLOOKUP($G149,Structures,StructureDamages),,-1))/(MIN(IF(Depths&gt;BC149,Depths))-MAX(IF(Depths&lt;BC149,Depths))))</f>
        <v>#N/A</v>
      </c>
      <c r="BO304" s="167"/>
      <c r="BP304" s="166" t="e" cm="1">
        <f t="array" ref="BP304">IF(AT149="no inundation",0,_xlfn.XLOOKUP(AT149,Depths,_xlfn.XLOOKUP($G149,Structures,ContentDamages),,-1)+(AT149-MAX(IF(Depths&lt;AT149,Depths)))*(_xlfn.XLOOKUP(AT149,Depths,_xlfn.XLOOKUP($G149,Structures,ContentDamages),,1)-_xlfn.XLOOKUP(AT149,Depths,_xlfn.XLOOKUP($G149,Structures,ContentDamages),,-1))/(MIN(IF(Depths&gt;AT149,Depths))-MAX(IF(Depths&lt;AT149,Depths))))</f>
        <v>#N/A</v>
      </c>
      <c r="BQ304" s="87" t="e" cm="1">
        <f t="array" ref="BQ304">IF(AU149="no inundation",0,_xlfn.XLOOKUP(AU149,Depths,_xlfn.XLOOKUP($G149,Structures,ContentDamages),,-1)+(AU149-MAX(IF(Depths&lt;AU149,Depths)))*(_xlfn.XLOOKUP(AU149,Depths,_xlfn.XLOOKUP($G149,Structures,ContentDamages),,1)-_xlfn.XLOOKUP(AU149,Depths,_xlfn.XLOOKUP($G149,Structures,ContentDamages),,-1))/(MIN(IF(Depths&gt;AU149,Depths))-MAX(IF(Depths&lt;AU149,Depths))))</f>
        <v>#N/A</v>
      </c>
      <c r="BR304" s="87" t="e" cm="1">
        <f t="array" ref="BR304">IF(AV149="no inundation",0,_xlfn.XLOOKUP(AV149,Depths,_xlfn.XLOOKUP($G149,Structures,ContentDamages),,-1)+(AV149-MAX(IF(Depths&lt;AV149,Depths)))*(_xlfn.XLOOKUP(AV149,Depths,_xlfn.XLOOKUP($G149,Structures,ContentDamages),,1)-_xlfn.XLOOKUP(AV149,Depths,_xlfn.XLOOKUP($G149,Structures,ContentDamages),,-1))/(MIN(IF(Depths&gt;AV149,Depths))-MAX(IF(Depths&lt;AV149,Depths))))</f>
        <v>#N/A</v>
      </c>
      <c r="BS304" s="87" t="e" cm="1">
        <f t="array" ref="BS304">IF(AW149="no inundation",0,_xlfn.XLOOKUP(AW149,Depths,_xlfn.XLOOKUP($G149,Structures,ContentDamages),,-1)+(AW149-MAX(IF(Depths&lt;AW149,Depths)))*(_xlfn.XLOOKUP(AW149,Depths,_xlfn.XLOOKUP($G149,Structures,ContentDamages),,1)-_xlfn.XLOOKUP(AW149,Depths,_xlfn.XLOOKUP($G149,Structures,ContentDamages),,-1))/(MIN(IF(Depths&gt;AW149,Depths))-MAX(IF(Depths&lt;AW149,Depths))))</f>
        <v>#N/A</v>
      </c>
      <c r="BT304" s="87" t="e" cm="1">
        <f t="array" ref="BT304">IF(AX149="no inundation",0,_xlfn.XLOOKUP(AX149,Depths,_xlfn.XLOOKUP($G149,Structures,ContentDamages),,-1)+(AX149-MAX(IF(Depths&lt;AX149,Depths)))*(_xlfn.XLOOKUP(AX149,Depths,_xlfn.XLOOKUP($G149,Structures,ContentDamages),,1)-_xlfn.XLOOKUP(AX149,Depths,_xlfn.XLOOKUP($G149,Structures,ContentDamages),,-1))/(MIN(IF(Depths&gt;AX149,Depths))-MAX(IF(Depths&lt;AX149,Depths))))</f>
        <v>#N/A</v>
      </c>
      <c r="BU304" s="87" t="e" cm="1">
        <f t="array" ref="BU304">IF(AY149="no inundation",0,_xlfn.XLOOKUP(AY149,Depths,_xlfn.XLOOKUP($G149,Structures,ContentDamages),,-1)+(AY149-MAX(IF(Depths&lt;AY149,Depths)))*(_xlfn.XLOOKUP(AY149,Depths,_xlfn.XLOOKUP($G149,Structures,ContentDamages),,1)-_xlfn.XLOOKUP(AY149,Depths,_xlfn.XLOOKUP($G149,Structures,ContentDamages),,-1))/(MIN(IF(Depths&gt;AY149,Depths))-MAX(IF(Depths&lt;AY149,Depths))))</f>
        <v>#N/A</v>
      </c>
      <c r="BV304" s="87" t="e" cm="1">
        <f t="array" ref="BV304">IF(AZ149="no inundation",0,_xlfn.XLOOKUP(AZ149,Depths,_xlfn.XLOOKUP($G149,Structures,ContentDamages),,-1)+(AZ149-MAX(IF(Depths&lt;AZ149,Depths)))*(_xlfn.XLOOKUP(AZ149,Depths,_xlfn.XLOOKUP($G149,Structures,ContentDamages),,1)-_xlfn.XLOOKUP(AZ149,Depths,_xlfn.XLOOKUP($G149,Structures,ContentDamages),,-1))/(MIN(IF(Depths&gt;AZ149,Depths))-MAX(IF(Depths&lt;AZ149,Depths))))</f>
        <v>#N/A</v>
      </c>
      <c r="BW304" s="87" t="e" cm="1">
        <f t="array" ref="BW304">IF(BA149="no inundation",0,_xlfn.XLOOKUP(BA149,Depths,_xlfn.XLOOKUP($G149,Structures,ContentDamages),,-1)+(BA149-MAX(IF(Depths&lt;BA149,Depths)))*(_xlfn.XLOOKUP(BA149,Depths,_xlfn.XLOOKUP($G149,Structures,ContentDamages),,1)-_xlfn.XLOOKUP(BA149,Depths,_xlfn.XLOOKUP($G149,Structures,ContentDamages),,-1))/(MIN(IF(Depths&gt;BA149,Depths))-MAX(IF(Depths&lt;BA149,Depths))))</f>
        <v>#N/A</v>
      </c>
      <c r="BX304" s="87" t="e" cm="1">
        <f t="array" ref="BX304">IF(BB149="no inundation",0,_xlfn.XLOOKUP(BB149,Depths,_xlfn.XLOOKUP($G149,Structures,ContentDamages),,-1)+(BB149-MAX(IF(Depths&lt;BB149,Depths)))*(_xlfn.XLOOKUP(BB149,Depths,_xlfn.XLOOKUP($G149,Structures,ContentDamages),,1)-_xlfn.XLOOKUP(BB149,Depths,_xlfn.XLOOKUP($G149,Structures,ContentDamages),,-1))/(MIN(IF(Depths&gt;BB149,Depths))-MAX(IF(Depths&lt;BB149,Depths))))</f>
        <v>#N/A</v>
      </c>
      <c r="BY304" s="157" t="e" cm="1">
        <f t="array" ref="BY304">IF(BC149="no inundation",0,_xlfn.XLOOKUP(BC149,Depths,_xlfn.XLOOKUP($G149,Structures,ContentDamages),,-1)+(BC149-MAX(IF(Depths&lt;BC149,Depths)))*(_xlfn.XLOOKUP(BC149,Depths,_xlfn.XLOOKUP($G149,Structures,ContentDamages),,1)-_xlfn.XLOOKUP(BC149,Depths,_xlfn.XLOOKUP($G149,Structures,ContentDamages),,-1))/(MIN(IF(Depths&gt;BC149,Depths))-MAX(IF(Depths&lt;BC149,Depths))))</f>
        <v>#N/A</v>
      </c>
    </row>
    <row r="305" spans="21:89" x14ac:dyDescent="0.35">
      <c r="U305" s="2"/>
      <c r="W305" s="144"/>
      <c r="AI305" s="2"/>
      <c r="AJ305" s="2"/>
      <c r="AK305" s="2"/>
      <c r="AL305" s="2"/>
      <c r="AM305" s="2"/>
      <c r="AN305" s="2"/>
      <c r="AO305" s="2"/>
      <c r="AP305" s="2"/>
      <c r="AQ305" s="2"/>
      <c r="AR305" s="2"/>
      <c r="AS305" s="2"/>
      <c r="BC305" s="166" t="str">
        <f t="shared" si="199"/>
        <v>None</v>
      </c>
      <c r="BD305" s="157"/>
      <c r="BE305" s="166" t="e" cm="1">
        <f t="array" ref="BE305">IF(AT150="no inundation",0,_xlfn.XLOOKUP(AT150,Depths,_xlfn.XLOOKUP($G150,Structures,StructureDamages),,-1)+(AT150-MAX(IF(Depths&lt;AT150,Depths)))*(_xlfn.XLOOKUP(AT150,Depths,_xlfn.XLOOKUP($G150,Structures,StructureDamages),,1)-_xlfn.XLOOKUP(AT150,Depths,_xlfn.XLOOKUP($G150,Structures,StructureDamages),,-1))/(MIN(IF(Depths&gt;AT150,Depths))-MAX(IF(Depths&lt;AT150,Depths))))</f>
        <v>#N/A</v>
      </c>
      <c r="BF305" s="87" t="e" cm="1">
        <f t="array" ref="BF305">IF(AU150="no inundation",0,_xlfn.XLOOKUP(AU150,Depths,_xlfn.XLOOKUP($G150,Structures,StructureDamages),,-1)+(AU150-MAX(IF(Depths&lt;AU150,Depths)))*(_xlfn.XLOOKUP(AU150,Depths,_xlfn.XLOOKUP($G150,Structures,StructureDamages),,1)-_xlfn.XLOOKUP(AU150,Depths,_xlfn.XLOOKUP($G150,Structures,StructureDamages),,-1))/(MIN(IF(Depths&gt;AU150,Depths))-MAX(IF(Depths&lt;AU150,Depths))))</f>
        <v>#N/A</v>
      </c>
      <c r="BG305" s="87" t="e" cm="1">
        <f t="array" ref="BG305">IF(AV150="no inundation",0,_xlfn.XLOOKUP(AV150,Depths,_xlfn.XLOOKUP($G150,Structures,StructureDamages),,-1)+(AV150-MAX(IF(Depths&lt;AV150,Depths)))*(_xlfn.XLOOKUP(AV150,Depths,_xlfn.XLOOKUP($G150,Structures,StructureDamages),,1)-_xlfn.XLOOKUP(AV150,Depths,_xlfn.XLOOKUP($G150,Structures,StructureDamages),,-1))/(MIN(IF(Depths&gt;AV150,Depths))-MAX(IF(Depths&lt;AV150,Depths))))</f>
        <v>#N/A</v>
      </c>
      <c r="BH305" s="87" t="e" cm="1">
        <f t="array" ref="BH305">IF(AW150="no inundation",0,_xlfn.XLOOKUP(AW150,Depths,_xlfn.XLOOKUP($G150,Structures,StructureDamages),,-1)+(AW150-MAX(IF(Depths&lt;AW150,Depths)))*(_xlfn.XLOOKUP(AW150,Depths,_xlfn.XLOOKUP($G150,Structures,StructureDamages),,1)-_xlfn.XLOOKUP(AW150,Depths,_xlfn.XLOOKUP($G150,Structures,StructureDamages),,-1))/(MIN(IF(Depths&gt;AW150,Depths))-MAX(IF(Depths&lt;AW150,Depths))))</f>
        <v>#N/A</v>
      </c>
      <c r="BI305" s="87" t="e" cm="1">
        <f t="array" ref="BI305">IF(AX150="no inundation",0,_xlfn.XLOOKUP(AX150,Depths,_xlfn.XLOOKUP($G150,Structures,StructureDamages),,-1)+(AX150-MAX(IF(Depths&lt;AX150,Depths)))*(_xlfn.XLOOKUP(AX150,Depths,_xlfn.XLOOKUP($G150,Structures,StructureDamages),,1)-_xlfn.XLOOKUP(AX150,Depths,_xlfn.XLOOKUP($G150,Structures,StructureDamages),,-1))/(MIN(IF(Depths&gt;AX150,Depths))-MAX(IF(Depths&lt;AX150,Depths))))</f>
        <v>#N/A</v>
      </c>
      <c r="BJ305" s="87" t="e" cm="1">
        <f t="array" ref="BJ305">IF(AY150="no inundation",0,_xlfn.XLOOKUP(AY150,Depths,_xlfn.XLOOKUP($G150,Structures,StructureDamages),,-1)+(AY150-MAX(IF(Depths&lt;AY150,Depths)))*(_xlfn.XLOOKUP(AY150,Depths,_xlfn.XLOOKUP($G150,Structures,StructureDamages),,1)-_xlfn.XLOOKUP(AY150,Depths,_xlfn.XLOOKUP($G150,Structures,StructureDamages),,-1))/(MIN(IF(Depths&gt;AY150,Depths))-MAX(IF(Depths&lt;AY150,Depths))))</f>
        <v>#N/A</v>
      </c>
      <c r="BK305" s="87" t="e" cm="1">
        <f t="array" ref="BK305">IF(AZ150="no inundation",0,_xlfn.XLOOKUP(AZ150,Depths,_xlfn.XLOOKUP($G150,Structures,StructureDamages),,-1)+(AZ150-MAX(IF(Depths&lt;AZ150,Depths)))*(_xlfn.XLOOKUP(AZ150,Depths,_xlfn.XLOOKUP($G150,Structures,StructureDamages),,1)-_xlfn.XLOOKUP(AZ150,Depths,_xlfn.XLOOKUP($G150,Structures,StructureDamages),,-1))/(MIN(IF(Depths&gt;AZ150,Depths))-MAX(IF(Depths&lt;AZ150,Depths))))</f>
        <v>#N/A</v>
      </c>
      <c r="BL305" s="87" t="e" cm="1">
        <f t="array" ref="BL305">IF(BA150="no inundation",0,_xlfn.XLOOKUP(BA150,Depths,_xlfn.XLOOKUP($G150,Structures,StructureDamages),,-1)+(BA150-MAX(IF(Depths&lt;BA150,Depths)))*(_xlfn.XLOOKUP(BA150,Depths,_xlfn.XLOOKUP($G150,Structures,StructureDamages),,1)-_xlfn.XLOOKUP(BA150,Depths,_xlfn.XLOOKUP($G150,Structures,StructureDamages),,-1))/(MIN(IF(Depths&gt;BA150,Depths))-MAX(IF(Depths&lt;BA150,Depths))))</f>
        <v>#N/A</v>
      </c>
      <c r="BM305" s="87" t="e" cm="1">
        <f t="array" ref="BM305">IF(BB150="no inundation",0,_xlfn.XLOOKUP(BB150,Depths,_xlfn.XLOOKUP($G150,Structures,StructureDamages),,-1)+(BB150-MAX(IF(Depths&lt;BB150,Depths)))*(_xlfn.XLOOKUP(BB150,Depths,_xlfn.XLOOKUP($G150,Structures,StructureDamages),,1)-_xlfn.XLOOKUP(BB150,Depths,_xlfn.XLOOKUP($G150,Structures,StructureDamages),,-1))/(MIN(IF(Depths&gt;BB150,Depths))-MAX(IF(Depths&lt;BB150,Depths))))</f>
        <v>#N/A</v>
      </c>
      <c r="BN305" s="157" t="e" cm="1">
        <f t="array" ref="BN305">IF(BC150="no inundation",0,_xlfn.XLOOKUP(BC150,Depths,_xlfn.XLOOKUP($G150,Structures,StructureDamages),,-1)+(BC150-MAX(IF(Depths&lt;BC150,Depths)))*(_xlfn.XLOOKUP(BC150,Depths,_xlfn.XLOOKUP($G150,Structures,StructureDamages),,1)-_xlfn.XLOOKUP(BC150,Depths,_xlfn.XLOOKUP($G150,Structures,StructureDamages),,-1))/(MIN(IF(Depths&gt;BC150,Depths))-MAX(IF(Depths&lt;BC150,Depths))))</f>
        <v>#N/A</v>
      </c>
      <c r="BO305" s="167"/>
      <c r="BP305" s="166" t="e" cm="1">
        <f t="array" ref="BP305">IF(AT150="no inundation",0,_xlfn.XLOOKUP(AT150,Depths,_xlfn.XLOOKUP($G150,Structures,ContentDamages),,-1)+(AT150-MAX(IF(Depths&lt;AT150,Depths)))*(_xlfn.XLOOKUP(AT150,Depths,_xlfn.XLOOKUP($G150,Structures,ContentDamages),,1)-_xlfn.XLOOKUP(AT150,Depths,_xlfn.XLOOKUP($G150,Structures,ContentDamages),,-1))/(MIN(IF(Depths&gt;AT150,Depths))-MAX(IF(Depths&lt;AT150,Depths))))</f>
        <v>#N/A</v>
      </c>
      <c r="BQ305" s="87" t="e" cm="1">
        <f t="array" ref="BQ305">IF(AU150="no inundation",0,_xlfn.XLOOKUP(AU150,Depths,_xlfn.XLOOKUP($G150,Structures,ContentDamages),,-1)+(AU150-MAX(IF(Depths&lt;AU150,Depths)))*(_xlfn.XLOOKUP(AU150,Depths,_xlfn.XLOOKUP($G150,Structures,ContentDamages),,1)-_xlfn.XLOOKUP(AU150,Depths,_xlfn.XLOOKUP($G150,Structures,ContentDamages),,-1))/(MIN(IF(Depths&gt;AU150,Depths))-MAX(IF(Depths&lt;AU150,Depths))))</f>
        <v>#N/A</v>
      </c>
      <c r="BR305" s="87" t="e" cm="1">
        <f t="array" ref="BR305">IF(AV150="no inundation",0,_xlfn.XLOOKUP(AV150,Depths,_xlfn.XLOOKUP($G150,Structures,ContentDamages),,-1)+(AV150-MAX(IF(Depths&lt;AV150,Depths)))*(_xlfn.XLOOKUP(AV150,Depths,_xlfn.XLOOKUP($G150,Structures,ContentDamages),,1)-_xlfn.XLOOKUP(AV150,Depths,_xlfn.XLOOKUP($G150,Structures,ContentDamages),,-1))/(MIN(IF(Depths&gt;AV150,Depths))-MAX(IF(Depths&lt;AV150,Depths))))</f>
        <v>#N/A</v>
      </c>
      <c r="BS305" s="87" t="e" cm="1">
        <f t="array" ref="BS305">IF(AW150="no inundation",0,_xlfn.XLOOKUP(AW150,Depths,_xlfn.XLOOKUP($G150,Structures,ContentDamages),,-1)+(AW150-MAX(IF(Depths&lt;AW150,Depths)))*(_xlfn.XLOOKUP(AW150,Depths,_xlfn.XLOOKUP($G150,Structures,ContentDamages),,1)-_xlfn.XLOOKUP(AW150,Depths,_xlfn.XLOOKUP($G150,Structures,ContentDamages),,-1))/(MIN(IF(Depths&gt;AW150,Depths))-MAX(IF(Depths&lt;AW150,Depths))))</f>
        <v>#N/A</v>
      </c>
      <c r="BT305" s="87" t="e" cm="1">
        <f t="array" ref="BT305">IF(AX150="no inundation",0,_xlfn.XLOOKUP(AX150,Depths,_xlfn.XLOOKUP($G150,Structures,ContentDamages),,-1)+(AX150-MAX(IF(Depths&lt;AX150,Depths)))*(_xlfn.XLOOKUP(AX150,Depths,_xlfn.XLOOKUP($G150,Structures,ContentDamages),,1)-_xlfn.XLOOKUP(AX150,Depths,_xlfn.XLOOKUP($G150,Structures,ContentDamages),,-1))/(MIN(IF(Depths&gt;AX150,Depths))-MAX(IF(Depths&lt;AX150,Depths))))</f>
        <v>#N/A</v>
      </c>
      <c r="BU305" s="87" t="e" cm="1">
        <f t="array" ref="BU305">IF(AY150="no inundation",0,_xlfn.XLOOKUP(AY150,Depths,_xlfn.XLOOKUP($G150,Structures,ContentDamages),,-1)+(AY150-MAX(IF(Depths&lt;AY150,Depths)))*(_xlfn.XLOOKUP(AY150,Depths,_xlfn.XLOOKUP($G150,Structures,ContentDamages),,1)-_xlfn.XLOOKUP(AY150,Depths,_xlfn.XLOOKUP($G150,Structures,ContentDamages),,-1))/(MIN(IF(Depths&gt;AY150,Depths))-MAX(IF(Depths&lt;AY150,Depths))))</f>
        <v>#N/A</v>
      </c>
      <c r="BV305" s="87" t="e" cm="1">
        <f t="array" ref="BV305">IF(AZ150="no inundation",0,_xlfn.XLOOKUP(AZ150,Depths,_xlfn.XLOOKUP($G150,Structures,ContentDamages),,-1)+(AZ150-MAX(IF(Depths&lt;AZ150,Depths)))*(_xlfn.XLOOKUP(AZ150,Depths,_xlfn.XLOOKUP($G150,Structures,ContentDamages),,1)-_xlfn.XLOOKUP(AZ150,Depths,_xlfn.XLOOKUP($G150,Structures,ContentDamages),,-1))/(MIN(IF(Depths&gt;AZ150,Depths))-MAX(IF(Depths&lt;AZ150,Depths))))</f>
        <v>#N/A</v>
      </c>
      <c r="BW305" s="87" t="e" cm="1">
        <f t="array" ref="BW305">IF(BA150="no inundation",0,_xlfn.XLOOKUP(BA150,Depths,_xlfn.XLOOKUP($G150,Structures,ContentDamages),,-1)+(BA150-MAX(IF(Depths&lt;BA150,Depths)))*(_xlfn.XLOOKUP(BA150,Depths,_xlfn.XLOOKUP($G150,Structures,ContentDamages),,1)-_xlfn.XLOOKUP(BA150,Depths,_xlfn.XLOOKUP($G150,Structures,ContentDamages),,-1))/(MIN(IF(Depths&gt;BA150,Depths))-MAX(IF(Depths&lt;BA150,Depths))))</f>
        <v>#N/A</v>
      </c>
      <c r="BX305" s="87" t="e" cm="1">
        <f t="array" ref="BX305">IF(BB150="no inundation",0,_xlfn.XLOOKUP(BB150,Depths,_xlfn.XLOOKUP($G150,Structures,ContentDamages),,-1)+(BB150-MAX(IF(Depths&lt;BB150,Depths)))*(_xlfn.XLOOKUP(BB150,Depths,_xlfn.XLOOKUP($G150,Structures,ContentDamages),,1)-_xlfn.XLOOKUP(BB150,Depths,_xlfn.XLOOKUP($G150,Structures,ContentDamages),,-1))/(MIN(IF(Depths&gt;BB150,Depths))-MAX(IF(Depths&lt;BB150,Depths))))</f>
        <v>#N/A</v>
      </c>
      <c r="BY305" s="157" t="e" cm="1">
        <f t="array" ref="BY305">IF(BC150="no inundation",0,_xlfn.XLOOKUP(BC150,Depths,_xlfn.XLOOKUP($G150,Structures,ContentDamages),,-1)+(BC150-MAX(IF(Depths&lt;BC150,Depths)))*(_xlfn.XLOOKUP(BC150,Depths,_xlfn.XLOOKUP($G150,Structures,ContentDamages),,1)-_xlfn.XLOOKUP(BC150,Depths,_xlfn.XLOOKUP($G150,Structures,ContentDamages),,-1))/(MIN(IF(Depths&gt;BC150,Depths))-MAX(IF(Depths&lt;BC150,Depths))))</f>
        <v>#N/A</v>
      </c>
    </row>
    <row r="306" spans="21:89" x14ac:dyDescent="0.35">
      <c r="U306" s="2"/>
      <c r="W306" s="144"/>
      <c r="AI306" s="2"/>
      <c r="AJ306" s="2"/>
      <c r="AK306" s="2"/>
      <c r="AL306" s="2"/>
      <c r="AM306" s="2"/>
      <c r="AN306" s="2"/>
      <c r="AO306" s="2"/>
      <c r="AP306" s="2"/>
      <c r="AQ306" s="2"/>
      <c r="AR306" s="2"/>
      <c r="AS306" s="2"/>
      <c r="BC306" s="166" t="str">
        <f t="shared" si="199"/>
        <v>None</v>
      </c>
      <c r="BD306" s="157"/>
      <c r="BE306" s="166" t="e" cm="1">
        <f t="array" ref="BE306">IF(AT151="no inundation",0,_xlfn.XLOOKUP(AT151,Depths,_xlfn.XLOOKUP($G151,Structures,StructureDamages),,-1)+(AT151-MAX(IF(Depths&lt;AT151,Depths)))*(_xlfn.XLOOKUP(AT151,Depths,_xlfn.XLOOKUP($G151,Structures,StructureDamages),,1)-_xlfn.XLOOKUP(AT151,Depths,_xlfn.XLOOKUP($G151,Structures,StructureDamages),,-1))/(MIN(IF(Depths&gt;AT151,Depths))-MAX(IF(Depths&lt;AT151,Depths))))</f>
        <v>#N/A</v>
      </c>
      <c r="BF306" s="87" t="e" cm="1">
        <f t="array" ref="BF306">IF(AU151="no inundation",0,_xlfn.XLOOKUP(AU151,Depths,_xlfn.XLOOKUP($G151,Structures,StructureDamages),,-1)+(AU151-MAX(IF(Depths&lt;AU151,Depths)))*(_xlfn.XLOOKUP(AU151,Depths,_xlfn.XLOOKUP($G151,Structures,StructureDamages),,1)-_xlfn.XLOOKUP(AU151,Depths,_xlfn.XLOOKUP($G151,Structures,StructureDamages),,-1))/(MIN(IF(Depths&gt;AU151,Depths))-MAX(IF(Depths&lt;AU151,Depths))))</f>
        <v>#N/A</v>
      </c>
      <c r="BG306" s="87" t="e" cm="1">
        <f t="array" ref="BG306">IF(AV151="no inundation",0,_xlfn.XLOOKUP(AV151,Depths,_xlfn.XLOOKUP($G151,Structures,StructureDamages),,-1)+(AV151-MAX(IF(Depths&lt;AV151,Depths)))*(_xlfn.XLOOKUP(AV151,Depths,_xlfn.XLOOKUP($G151,Structures,StructureDamages),,1)-_xlfn.XLOOKUP(AV151,Depths,_xlfn.XLOOKUP($G151,Structures,StructureDamages),,-1))/(MIN(IF(Depths&gt;AV151,Depths))-MAX(IF(Depths&lt;AV151,Depths))))</f>
        <v>#N/A</v>
      </c>
      <c r="BH306" s="87" t="e" cm="1">
        <f t="array" ref="BH306">IF(AW151="no inundation",0,_xlfn.XLOOKUP(AW151,Depths,_xlfn.XLOOKUP($G151,Structures,StructureDamages),,-1)+(AW151-MAX(IF(Depths&lt;AW151,Depths)))*(_xlfn.XLOOKUP(AW151,Depths,_xlfn.XLOOKUP($G151,Structures,StructureDamages),,1)-_xlfn.XLOOKUP(AW151,Depths,_xlfn.XLOOKUP($G151,Structures,StructureDamages),,-1))/(MIN(IF(Depths&gt;AW151,Depths))-MAX(IF(Depths&lt;AW151,Depths))))</f>
        <v>#N/A</v>
      </c>
      <c r="BI306" s="87" t="e" cm="1">
        <f t="array" ref="BI306">IF(AX151="no inundation",0,_xlfn.XLOOKUP(AX151,Depths,_xlfn.XLOOKUP($G151,Structures,StructureDamages),,-1)+(AX151-MAX(IF(Depths&lt;AX151,Depths)))*(_xlfn.XLOOKUP(AX151,Depths,_xlfn.XLOOKUP($G151,Structures,StructureDamages),,1)-_xlfn.XLOOKUP(AX151,Depths,_xlfn.XLOOKUP($G151,Structures,StructureDamages),,-1))/(MIN(IF(Depths&gt;AX151,Depths))-MAX(IF(Depths&lt;AX151,Depths))))</f>
        <v>#N/A</v>
      </c>
      <c r="BJ306" s="87" t="e" cm="1">
        <f t="array" ref="BJ306">IF(AY151="no inundation",0,_xlfn.XLOOKUP(AY151,Depths,_xlfn.XLOOKUP($G151,Structures,StructureDamages),,-1)+(AY151-MAX(IF(Depths&lt;AY151,Depths)))*(_xlfn.XLOOKUP(AY151,Depths,_xlfn.XLOOKUP($G151,Structures,StructureDamages),,1)-_xlfn.XLOOKUP(AY151,Depths,_xlfn.XLOOKUP($G151,Structures,StructureDamages),,-1))/(MIN(IF(Depths&gt;AY151,Depths))-MAX(IF(Depths&lt;AY151,Depths))))</f>
        <v>#N/A</v>
      </c>
      <c r="BK306" s="87" t="e" cm="1">
        <f t="array" ref="BK306">IF(AZ151="no inundation",0,_xlfn.XLOOKUP(AZ151,Depths,_xlfn.XLOOKUP($G151,Structures,StructureDamages),,-1)+(AZ151-MAX(IF(Depths&lt;AZ151,Depths)))*(_xlfn.XLOOKUP(AZ151,Depths,_xlfn.XLOOKUP($G151,Structures,StructureDamages),,1)-_xlfn.XLOOKUP(AZ151,Depths,_xlfn.XLOOKUP($G151,Structures,StructureDamages),,-1))/(MIN(IF(Depths&gt;AZ151,Depths))-MAX(IF(Depths&lt;AZ151,Depths))))</f>
        <v>#N/A</v>
      </c>
      <c r="BL306" s="87" t="e" cm="1">
        <f t="array" ref="BL306">IF(BA151="no inundation",0,_xlfn.XLOOKUP(BA151,Depths,_xlfn.XLOOKUP($G151,Structures,StructureDamages),,-1)+(BA151-MAX(IF(Depths&lt;BA151,Depths)))*(_xlfn.XLOOKUP(BA151,Depths,_xlfn.XLOOKUP($G151,Structures,StructureDamages),,1)-_xlfn.XLOOKUP(BA151,Depths,_xlfn.XLOOKUP($G151,Structures,StructureDamages),,-1))/(MIN(IF(Depths&gt;BA151,Depths))-MAX(IF(Depths&lt;BA151,Depths))))</f>
        <v>#N/A</v>
      </c>
      <c r="BM306" s="87" t="e" cm="1">
        <f t="array" ref="BM306">IF(BB151="no inundation",0,_xlfn.XLOOKUP(BB151,Depths,_xlfn.XLOOKUP($G151,Structures,StructureDamages),,-1)+(BB151-MAX(IF(Depths&lt;BB151,Depths)))*(_xlfn.XLOOKUP(BB151,Depths,_xlfn.XLOOKUP($G151,Structures,StructureDamages),,1)-_xlfn.XLOOKUP(BB151,Depths,_xlfn.XLOOKUP($G151,Structures,StructureDamages),,-1))/(MIN(IF(Depths&gt;BB151,Depths))-MAX(IF(Depths&lt;BB151,Depths))))</f>
        <v>#N/A</v>
      </c>
      <c r="BN306" s="157" t="e" cm="1">
        <f t="array" ref="BN306">IF(BC151="no inundation",0,_xlfn.XLOOKUP(BC151,Depths,_xlfn.XLOOKUP($G151,Structures,StructureDamages),,-1)+(BC151-MAX(IF(Depths&lt;BC151,Depths)))*(_xlfn.XLOOKUP(BC151,Depths,_xlfn.XLOOKUP($G151,Structures,StructureDamages),,1)-_xlfn.XLOOKUP(BC151,Depths,_xlfn.XLOOKUP($G151,Structures,StructureDamages),,-1))/(MIN(IF(Depths&gt;BC151,Depths))-MAX(IF(Depths&lt;BC151,Depths))))</f>
        <v>#N/A</v>
      </c>
      <c r="BO306" s="167"/>
      <c r="BP306" s="166" t="e" cm="1">
        <f t="array" ref="BP306">IF(AT151="no inundation",0,_xlfn.XLOOKUP(AT151,Depths,_xlfn.XLOOKUP($G151,Structures,ContentDamages),,-1)+(AT151-MAX(IF(Depths&lt;AT151,Depths)))*(_xlfn.XLOOKUP(AT151,Depths,_xlfn.XLOOKUP($G151,Structures,ContentDamages),,1)-_xlfn.XLOOKUP(AT151,Depths,_xlfn.XLOOKUP($G151,Structures,ContentDamages),,-1))/(MIN(IF(Depths&gt;AT151,Depths))-MAX(IF(Depths&lt;AT151,Depths))))</f>
        <v>#N/A</v>
      </c>
      <c r="BQ306" s="87" t="e" cm="1">
        <f t="array" ref="BQ306">IF(AU151="no inundation",0,_xlfn.XLOOKUP(AU151,Depths,_xlfn.XLOOKUP($G151,Structures,ContentDamages),,-1)+(AU151-MAX(IF(Depths&lt;AU151,Depths)))*(_xlfn.XLOOKUP(AU151,Depths,_xlfn.XLOOKUP($G151,Structures,ContentDamages),,1)-_xlfn.XLOOKUP(AU151,Depths,_xlfn.XLOOKUP($G151,Structures,ContentDamages),,-1))/(MIN(IF(Depths&gt;AU151,Depths))-MAX(IF(Depths&lt;AU151,Depths))))</f>
        <v>#N/A</v>
      </c>
      <c r="BR306" s="87" t="e" cm="1">
        <f t="array" ref="BR306">IF(AV151="no inundation",0,_xlfn.XLOOKUP(AV151,Depths,_xlfn.XLOOKUP($G151,Structures,ContentDamages),,-1)+(AV151-MAX(IF(Depths&lt;AV151,Depths)))*(_xlfn.XLOOKUP(AV151,Depths,_xlfn.XLOOKUP($G151,Structures,ContentDamages),,1)-_xlfn.XLOOKUP(AV151,Depths,_xlfn.XLOOKUP($G151,Structures,ContentDamages),,-1))/(MIN(IF(Depths&gt;AV151,Depths))-MAX(IF(Depths&lt;AV151,Depths))))</f>
        <v>#N/A</v>
      </c>
      <c r="BS306" s="87" t="e" cm="1">
        <f t="array" ref="BS306">IF(AW151="no inundation",0,_xlfn.XLOOKUP(AW151,Depths,_xlfn.XLOOKUP($G151,Structures,ContentDamages),,-1)+(AW151-MAX(IF(Depths&lt;AW151,Depths)))*(_xlfn.XLOOKUP(AW151,Depths,_xlfn.XLOOKUP($G151,Structures,ContentDamages),,1)-_xlfn.XLOOKUP(AW151,Depths,_xlfn.XLOOKUP($G151,Structures,ContentDamages),,-1))/(MIN(IF(Depths&gt;AW151,Depths))-MAX(IF(Depths&lt;AW151,Depths))))</f>
        <v>#N/A</v>
      </c>
      <c r="BT306" s="87" t="e" cm="1">
        <f t="array" ref="BT306">IF(AX151="no inundation",0,_xlfn.XLOOKUP(AX151,Depths,_xlfn.XLOOKUP($G151,Structures,ContentDamages),,-1)+(AX151-MAX(IF(Depths&lt;AX151,Depths)))*(_xlfn.XLOOKUP(AX151,Depths,_xlfn.XLOOKUP($G151,Structures,ContentDamages),,1)-_xlfn.XLOOKUP(AX151,Depths,_xlfn.XLOOKUP($G151,Structures,ContentDamages),,-1))/(MIN(IF(Depths&gt;AX151,Depths))-MAX(IF(Depths&lt;AX151,Depths))))</f>
        <v>#N/A</v>
      </c>
      <c r="BU306" s="87" t="e" cm="1">
        <f t="array" ref="BU306">IF(AY151="no inundation",0,_xlfn.XLOOKUP(AY151,Depths,_xlfn.XLOOKUP($G151,Structures,ContentDamages),,-1)+(AY151-MAX(IF(Depths&lt;AY151,Depths)))*(_xlfn.XLOOKUP(AY151,Depths,_xlfn.XLOOKUP($G151,Structures,ContentDamages),,1)-_xlfn.XLOOKUP(AY151,Depths,_xlfn.XLOOKUP($G151,Structures,ContentDamages),,-1))/(MIN(IF(Depths&gt;AY151,Depths))-MAX(IF(Depths&lt;AY151,Depths))))</f>
        <v>#N/A</v>
      </c>
      <c r="BV306" s="87" t="e" cm="1">
        <f t="array" ref="BV306">IF(AZ151="no inundation",0,_xlfn.XLOOKUP(AZ151,Depths,_xlfn.XLOOKUP($G151,Structures,ContentDamages),,-1)+(AZ151-MAX(IF(Depths&lt;AZ151,Depths)))*(_xlfn.XLOOKUP(AZ151,Depths,_xlfn.XLOOKUP($G151,Structures,ContentDamages),,1)-_xlfn.XLOOKUP(AZ151,Depths,_xlfn.XLOOKUP($G151,Structures,ContentDamages),,-1))/(MIN(IF(Depths&gt;AZ151,Depths))-MAX(IF(Depths&lt;AZ151,Depths))))</f>
        <v>#N/A</v>
      </c>
      <c r="BW306" s="87" t="e" cm="1">
        <f t="array" ref="BW306">IF(BA151="no inundation",0,_xlfn.XLOOKUP(BA151,Depths,_xlfn.XLOOKUP($G151,Structures,ContentDamages),,-1)+(BA151-MAX(IF(Depths&lt;BA151,Depths)))*(_xlfn.XLOOKUP(BA151,Depths,_xlfn.XLOOKUP($G151,Structures,ContentDamages),,1)-_xlfn.XLOOKUP(BA151,Depths,_xlfn.XLOOKUP($G151,Structures,ContentDamages),,-1))/(MIN(IF(Depths&gt;BA151,Depths))-MAX(IF(Depths&lt;BA151,Depths))))</f>
        <v>#N/A</v>
      </c>
      <c r="BX306" s="87" t="e" cm="1">
        <f t="array" ref="BX306">IF(BB151="no inundation",0,_xlfn.XLOOKUP(BB151,Depths,_xlfn.XLOOKUP($G151,Structures,ContentDamages),,-1)+(BB151-MAX(IF(Depths&lt;BB151,Depths)))*(_xlfn.XLOOKUP(BB151,Depths,_xlfn.XLOOKUP($G151,Structures,ContentDamages),,1)-_xlfn.XLOOKUP(BB151,Depths,_xlfn.XLOOKUP($G151,Structures,ContentDamages),,-1))/(MIN(IF(Depths&gt;BB151,Depths))-MAX(IF(Depths&lt;BB151,Depths))))</f>
        <v>#N/A</v>
      </c>
      <c r="BY306" s="157" t="e" cm="1">
        <f t="array" ref="BY306">IF(BC151="no inundation",0,_xlfn.XLOOKUP(BC151,Depths,_xlfn.XLOOKUP($G151,Structures,ContentDamages),,-1)+(BC151-MAX(IF(Depths&lt;BC151,Depths)))*(_xlfn.XLOOKUP(BC151,Depths,_xlfn.XLOOKUP($G151,Structures,ContentDamages),,1)-_xlfn.XLOOKUP(BC151,Depths,_xlfn.XLOOKUP($G151,Structures,ContentDamages),,-1))/(MIN(IF(Depths&gt;BC151,Depths))-MAX(IF(Depths&lt;BC151,Depths))))</f>
        <v>#N/A</v>
      </c>
      <c r="CA306" s="171"/>
      <c r="CB306" s="172"/>
      <c r="CC306" s="172"/>
      <c r="CD306" s="172"/>
      <c r="CE306" s="172"/>
      <c r="CF306" s="172"/>
      <c r="CG306" s="172"/>
      <c r="CH306" s="172"/>
      <c r="CI306" s="172"/>
      <c r="CJ306" s="172"/>
    </row>
    <row r="307" spans="21:89" x14ac:dyDescent="0.35">
      <c r="U307" s="2"/>
      <c r="W307" s="144"/>
      <c r="AI307" s="2"/>
      <c r="AJ307" s="2"/>
      <c r="AK307" s="2"/>
      <c r="AL307" s="2"/>
      <c r="AM307" s="2"/>
      <c r="AN307" s="2"/>
      <c r="AO307" s="2"/>
      <c r="AP307" s="2"/>
      <c r="AQ307" s="2"/>
      <c r="AR307" s="2"/>
      <c r="AS307" s="2"/>
      <c r="BC307" s="166" t="str">
        <f t="shared" si="199"/>
        <v>None</v>
      </c>
      <c r="BD307" s="157"/>
      <c r="BE307" s="166" t="e" cm="1">
        <f t="array" ref="BE307">IF(AT152="no inundation",0,_xlfn.XLOOKUP(AT152,Depths,_xlfn.XLOOKUP($G152,Structures,StructureDamages),,-1)+(AT152-MAX(IF(Depths&lt;AT152,Depths)))*(_xlfn.XLOOKUP(AT152,Depths,_xlfn.XLOOKUP($G152,Structures,StructureDamages),,1)-_xlfn.XLOOKUP(AT152,Depths,_xlfn.XLOOKUP($G152,Structures,StructureDamages),,-1))/(MIN(IF(Depths&gt;AT152,Depths))-MAX(IF(Depths&lt;AT152,Depths))))</f>
        <v>#N/A</v>
      </c>
      <c r="BF307" s="87" t="e" cm="1">
        <f t="array" ref="BF307">IF(AU152="no inundation",0,_xlfn.XLOOKUP(AU152,Depths,_xlfn.XLOOKUP($G152,Structures,StructureDamages),,-1)+(AU152-MAX(IF(Depths&lt;AU152,Depths)))*(_xlfn.XLOOKUP(AU152,Depths,_xlfn.XLOOKUP($G152,Structures,StructureDamages),,1)-_xlfn.XLOOKUP(AU152,Depths,_xlfn.XLOOKUP($G152,Structures,StructureDamages),,-1))/(MIN(IF(Depths&gt;AU152,Depths))-MAX(IF(Depths&lt;AU152,Depths))))</f>
        <v>#N/A</v>
      </c>
      <c r="BG307" s="87" t="e" cm="1">
        <f t="array" ref="BG307">IF(AV152="no inundation",0,_xlfn.XLOOKUP(AV152,Depths,_xlfn.XLOOKUP($G152,Structures,StructureDamages),,-1)+(AV152-MAX(IF(Depths&lt;AV152,Depths)))*(_xlfn.XLOOKUP(AV152,Depths,_xlfn.XLOOKUP($G152,Structures,StructureDamages),,1)-_xlfn.XLOOKUP(AV152,Depths,_xlfn.XLOOKUP($G152,Structures,StructureDamages),,-1))/(MIN(IF(Depths&gt;AV152,Depths))-MAX(IF(Depths&lt;AV152,Depths))))</f>
        <v>#N/A</v>
      </c>
      <c r="BH307" s="87" t="e" cm="1">
        <f t="array" ref="BH307">IF(AW152="no inundation",0,_xlfn.XLOOKUP(AW152,Depths,_xlfn.XLOOKUP($G152,Structures,StructureDamages),,-1)+(AW152-MAX(IF(Depths&lt;AW152,Depths)))*(_xlfn.XLOOKUP(AW152,Depths,_xlfn.XLOOKUP($G152,Structures,StructureDamages),,1)-_xlfn.XLOOKUP(AW152,Depths,_xlfn.XLOOKUP($G152,Structures,StructureDamages),,-1))/(MIN(IF(Depths&gt;AW152,Depths))-MAX(IF(Depths&lt;AW152,Depths))))</f>
        <v>#N/A</v>
      </c>
      <c r="BI307" s="87" t="e" cm="1">
        <f t="array" ref="BI307">IF(AX152="no inundation",0,_xlfn.XLOOKUP(AX152,Depths,_xlfn.XLOOKUP($G152,Structures,StructureDamages),,-1)+(AX152-MAX(IF(Depths&lt;AX152,Depths)))*(_xlfn.XLOOKUP(AX152,Depths,_xlfn.XLOOKUP($G152,Structures,StructureDamages),,1)-_xlfn.XLOOKUP(AX152,Depths,_xlfn.XLOOKUP($G152,Structures,StructureDamages),,-1))/(MIN(IF(Depths&gt;AX152,Depths))-MAX(IF(Depths&lt;AX152,Depths))))</f>
        <v>#N/A</v>
      </c>
      <c r="BJ307" s="87" t="e" cm="1">
        <f t="array" ref="BJ307">IF(AY152="no inundation",0,_xlfn.XLOOKUP(AY152,Depths,_xlfn.XLOOKUP($G152,Structures,StructureDamages),,-1)+(AY152-MAX(IF(Depths&lt;AY152,Depths)))*(_xlfn.XLOOKUP(AY152,Depths,_xlfn.XLOOKUP($G152,Structures,StructureDamages),,1)-_xlfn.XLOOKUP(AY152,Depths,_xlfn.XLOOKUP($G152,Structures,StructureDamages),,-1))/(MIN(IF(Depths&gt;AY152,Depths))-MAX(IF(Depths&lt;AY152,Depths))))</f>
        <v>#N/A</v>
      </c>
      <c r="BK307" s="87" t="e" cm="1">
        <f t="array" ref="BK307">IF(AZ152="no inundation",0,_xlfn.XLOOKUP(AZ152,Depths,_xlfn.XLOOKUP($G152,Structures,StructureDamages),,-1)+(AZ152-MAX(IF(Depths&lt;AZ152,Depths)))*(_xlfn.XLOOKUP(AZ152,Depths,_xlfn.XLOOKUP($G152,Structures,StructureDamages),,1)-_xlfn.XLOOKUP(AZ152,Depths,_xlfn.XLOOKUP($G152,Structures,StructureDamages),,-1))/(MIN(IF(Depths&gt;AZ152,Depths))-MAX(IF(Depths&lt;AZ152,Depths))))</f>
        <v>#N/A</v>
      </c>
      <c r="BL307" s="87" t="e" cm="1">
        <f t="array" ref="BL307">IF(BA152="no inundation",0,_xlfn.XLOOKUP(BA152,Depths,_xlfn.XLOOKUP($G152,Structures,StructureDamages),,-1)+(BA152-MAX(IF(Depths&lt;BA152,Depths)))*(_xlfn.XLOOKUP(BA152,Depths,_xlfn.XLOOKUP($G152,Structures,StructureDamages),,1)-_xlfn.XLOOKUP(BA152,Depths,_xlfn.XLOOKUP($G152,Structures,StructureDamages),,-1))/(MIN(IF(Depths&gt;BA152,Depths))-MAX(IF(Depths&lt;BA152,Depths))))</f>
        <v>#N/A</v>
      </c>
      <c r="BM307" s="87" t="e" cm="1">
        <f t="array" ref="BM307">IF(BB152="no inundation",0,_xlfn.XLOOKUP(BB152,Depths,_xlfn.XLOOKUP($G152,Structures,StructureDamages),,-1)+(BB152-MAX(IF(Depths&lt;BB152,Depths)))*(_xlfn.XLOOKUP(BB152,Depths,_xlfn.XLOOKUP($G152,Structures,StructureDamages),,1)-_xlfn.XLOOKUP(BB152,Depths,_xlfn.XLOOKUP($G152,Structures,StructureDamages),,-1))/(MIN(IF(Depths&gt;BB152,Depths))-MAX(IF(Depths&lt;BB152,Depths))))</f>
        <v>#N/A</v>
      </c>
      <c r="BN307" s="157" t="e" cm="1">
        <f t="array" ref="BN307">IF(BC152="no inundation",0,_xlfn.XLOOKUP(BC152,Depths,_xlfn.XLOOKUP($G152,Structures,StructureDamages),,-1)+(BC152-MAX(IF(Depths&lt;BC152,Depths)))*(_xlfn.XLOOKUP(BC152,Depths,_xlfn.XLOOKUP($G152,Structures,StructureDamages),,1)-_xlfn.XLOOKUP(BC152,Depths,_xlfn.XLOOKUP($G152,Structures,StructureDamages),,-1))/(MIN(IF(Depths&gt;BC152,Depths))-MAX(IF(Depths&lt;BC152,Depths))))</f>
        <v>#N/A</v>
      </c>
      <c r="BO307" s="167"/>
      <c r="BP307" s="166" t="e" cm="1">
        <f t="array" ref="BP307">IF(AT152="no inundation",0,_xlfn.XLOOKUP(AT152,Depths,_xlfn.XLOOKUP($G152,Structures,ContentDamages),,-1)+(AT152-MAX(IF(Depths&lt;AT152,Depths)))*(_xlfn.XLOOKUP(AT152,Depths,_xlfn.XLOOKUP($G152,Structures,ContentDamages),,1)-_xlfn.XLOOKUP(AT152,Depths,_xlfn.XLOOKUP($G152,Structures,ContentDamages),,-1))/(MIN(IF(Depths&gt;AT152,Depths))-MAX(IF(Depths&lt;AT152,Depths))))</f>
        <v>#N/A</v>
      </c>
      <c r="BQ307" s="87" t="e" cm="1">
        <f t="array" ref="BQ307">IF(AU152="no inundation",0,_xlfn.XLOOKUP(AU152,Depths,_xlfn.XLOOKUP($G152,Structures,ContentDamages),,-1)+(AU152-MAX(IF(Depths&lt;AU152,Depths)))*(_xlfn.XLOOKUP(AU152,Depths,_xlfn.XLOOKUP($G152,Structures,ContentDamages),,1)-_xlfn.XLOOKUP(AU152,Depths,_xlfn.XLOOKUP($G152,Structures,ContentDamages),,-1))/(MIN(IF(Depths&gt;AU152,Depths))-MAX(IF(Depths&lt;AU152,Depths))))</f>
        <v>#N/A</v>
      </c>
      <c r="BR307" s="87" t="e" cm="1">
        <f t="array" ref="BR307">IF(AV152="no inundation",0,_xlfn.XLOOKUP(AV152,Depths,_xlfn.XLOOKUP($G152,Structures,ContentDamages),,-1)+(AV152-MAX(IF(Depths&lt;AV152,Depths)))*(_xlfn.XLOOKUP(AV152,Depths,_xlfn.XLOOKUP($G152,Structures,ContentDamages),,1)-_xlfn.XLOOKUP(AV152,Depths,_xlfn.XLOOKUP($G152,Structures,ContentDamages),,-1))/(MIN(IF(Depths&gt;AV152,Depths))-MAX(IF(Depths&lt;AV152,Depths))))</f>
        <v>#N/A</v>
      </c>
      <c r="BS307" s="87" t="e" cm="1">
        <f t="array" ref="BS307">IF(AW152="no inundation",0,_xlfn.XLOOKUP(AW152,Depths,_xlfn.XLOOKUP($G152,Structures,ContentDamages),,-1)+(AW152-MAX(IF(Depths&lt;AW152,Depths)))*(_xlfn.XLOOKUP(AW152,Depths,_xlfn.XLOOKUP($G152,Structures,ContentDamages),,1)-_xlfn.XLOOKUP(AW152,Depths,_xlfn.XLOOKUP($G152,Structures,ContentDamages),,-1))/(MIN(IF(Depths&gt;AW152,Depths))-MAX(IF(Depths&lt;AW152,Depths))))</f>
        <v>#N/A</v>
      </c>
      <c r="BT307" s="87" t="e" cm="1">
        <f t="array" ref="BT307">IF(AX152="no inundation",0,_xlfn.XLOOKUP(AX152,Depths,_xlfn.XLOOKUP($G152,Structures,ContentDamages),,-1)+(AX152-MAX(IF(Depths&lt;AX152,Depths)))*(_xlfn.XLOOKUP(AX152,Depths,_xlfn.XLOOKUP($G152,Structures,ContentDamages),,1)-_xlfn.XLOOKUP(AX152,Depths,_xlfn.XLOOKUP($G152,Structures,ContentDamages),,-1))/(MIN(IF(Depths&gt;AX152,Depths))-MAX(IF(Depths&lt;AX152,Depths))))</f>
        <v>#N/A</v>
      </c>
      <c r="BU307" s="87" t="e" cm="1">
        <f t="array" ref="BU307">IF(AY152="no inundation",0,_xlfn.XLOOKUP(AY152,Depths,_xlfn.XLOOKUP($G152,Structures,ContentDamages),,-1)+(AY152-MAX(IF(Depths&lt;AY152,Depths)))*(_xlfn.XLOOKUP(AY152,Depths,_xlfn.XLOOKUP($G152,Structures,ContentDamages),,1)-_xlfn.XLOOKUP(AY152,Depths,_xlfn.XLOOKUP($G152,Structures,ContentDamages),,-1))/(MIN(IF(Depths&gt;AY152,Depths))-MAX(IF(Depths&lt;AY152,Depths))))</f>
        <v>#N/A</v>
      </c>
      <c r="BV307" s="87" t="e" cm="1">
        <f t="array" ref="BV307">IF(AZ152="no inundation",0,_xlfn.XLOOKUP(AZ152,Depths,_xlfn.XLOOKUP($G152,Structures,ContentDamages),,-1)+(AZ152-MAX(IF(Depths&lt;AZ152,Depths)))*(_xlfn.XLOOKUP(AZ152,Depths,_xlfn.XLOOKUP($G152,Structures,ContentDamages),,1)-_xlfn.XLOOKUP(AZ152,Depths,_xlfn.XLOOKUP($G152,Structures,ContentDamages),,-1))/(MIN(IF(Depths&gt;AZ152,Depths))-MAX(IF(Depths&lt;AZ152,Depths))))</f>
        <v>#N/A</v>
      </c>
      <c r="BW307" s="87" t="e" cm="1">
        <f t="array" ref="BW307">IF(BA152="no inundation",0,_xlfn.XLOOKUP(BA152,Depths,_xlfn.XLOOKUP($G152,Structures,ContentDamages),,-1)+(BA152-MAX(IF(Depths&lt;BA152,Depths)))*(_xlfn.XLOOKUP(BA152,Depths,_xlfn.XLOOKUP($G152,Structures,ContentDamages),,1)-_xlfn.XLOOKUP(BA152,Depths,_xlfn.XLOOKUP($G152,Structures,ContentDamages),,-1))/(MIN(IF(Depths&gt;BA152,Depths))-MAX(IF(Depths&lt;BA152,Depths))))</f>
        <v>#N/A</v>
      </c>
      <c r="BX307" s="87" t="e" cm="1">
        <f t="array" ref="BX307">IF(BB152="no inundation",0,_xlfn.XLOOKUP(BB152,Depths,_xlfn.XLOOKUP($G152,Structures,ContentDamages),,-1)+(BB152-MAX(IF(Depths&lt;BB152,Depths)))*(_xlfn.XLOOKUP(BB152,Depths,_xlfn.XLOOKUP($G152,Structures,ContentDamages),,1)-_xlfn.XLOOKUP(BB152,Depths,_xlfn.XLOOKUP($G152,Structures,ContentDamages),,-1))/(MIN(IF(Depths&gt;BB152,Depths))-MAX(IF(Depths&lt;BB152,Depths))))</f>
        <v>#N/A</v>
      </c>
      <c r="BY307" s="157" t="e" cm="1">
        <f t="array" ref="BY307">IF(BC152="no inundation",0,_xlfn.XLOOKUP(BC152,Depths,_xlfn.XLOOKUP($G152,Structures,ContentDamages),,-1)+(BC152-MAX(IF(Depths&lt;BC152,Depths)))*(_xlfn.XLOOKUP(BC152,Depths,_xlfn.XLOOKUP($G152,Structures,ContentDamages),,1)-_xlfn.XLOOKUP(BC152,Depths,_xlfn.XLOOKUP($G152,Structures,ContentDamages),,-1))/(MIN(IF(Depths&gt;BC152,Depths))-MAX(IF(Depths&lt;BC152,Depths))))</f>
        <v>#N/A</v>
      </c>
    </row>
    <row r="308" spans="21:89" x14ac:dyDescent="0.35">
      <c r="U308" s="2"/>
      <c r="W308" s="144"/>
      <c r="AI308" s="2"/>
      <c r="AJ308" s="2"/>
      <c r="AK308" s="2"/>
      <c r="AL308" s="2"/>
      <c r="AM308" s="2"/>
      <c r="AN308" s="2"/>
      <c r="AO308" s="2"/>
      <c r="AP308" s="2"/>
      <c r="AQ308" s="2"/>
      <c r="AR308" s="2"/>
      <c r="AS308" s="2"/>
      <c r="BC308" s="166" t="str">
        <f t="shared" si="199"/>
        <v>None</v>
      </c>
      <c r="BD308" s="157"/>
      <c r="BE308" s="166" t="e" cm="1">
        <f t="array" ref="BE308">IF(AT153="no inundation",0,_xlfn.XLOOKUP(AT153,Depths,_xlfn.XLOOKUP($G153,Structures,StructureDamages),,-1)+(AT153-MAX(IF(Depths&lt;AT153,Depths)))*(_xlfn.XLOOKUP(AT153,Depths,_xlfn.XLOOKUP($G153,Structures,StructureDamages),,1)-_xlfn.XLOOKUP(AT153,Depths,_xlfn.XLOOKUP($G153,Structures,StructureDamages),,-1))/(MIN(IF(Depths&gt;AT153,Depths))-MAX(IF(Depths&lt;AT153,Depths))))</f>
        <v>#N/A</v>
      </c>
      <c r="BF308" s="87" t="e" cm="1">
        <f t="array" ref="BF308">IF(AU153="no inundation",0,_xlfn.XLOOKUP(AU153,Depths,_xlfn.XLOOKUP($G153,Structures,StructureDamages),,-1)+(AU153-MAX(IF(Depths&lt;AU153,Depths)))*(_xlfn.XLOOKUP(AU153,Depths,_xlfn.XLOOKUP($G153,Structures,StructureDamages),,1)-_xlfn.XLOOKUP(AU153,Depths,_xlfn.XLOOKUP($G153,Structures,StructureDamages),,-1))/(MIN(IF(Depths&gt;AU153,Depths))-MAX(IF(Depths&lt;AU153,Depths))))</f>
        <v>#N/A</v>
      </c>
      <c r="BG308" s="87" t="e" cm="1">
        <f t="array" ref="BG308">IF(AV153="no inundation",0,_xlfn.XLOOKUP(AV153,Depths,_xlfn.XLOOKUP($G153,Structures,StructureDamages),,-1)+(AV153-MAX(IF(Depths&lt;AV153,Depths)))*(_xlfn.XLOOKUP(AV153,Depths,_xlfn.XLOOKUP($G153,Structures,StructureDamages),,1)-_xlfn.XLOOKUP(AV153,Depths,_xlfn.XLOOKUP($G153,Structures,StructureDamages),,-1))/(MIN(IF(Depths&gt;AV153,Depths))-MAX(IF(Depths&lt;AV153,Depths))))</f>
        <v>#N/A</v>
      </c>
      <c r="BH308" s="87" t="e" cm="1">
        <f t="array" ref="BH308">IF(AW153="no inundation",0,_xlfn.XLOOKUP(AW153,Depths,_xlfn.XLOOKUP($G153,Structures,StructureDamages),,-1)+(AW153-MAX(IF(Depths&lt;AW153,Depths)))*(_xlfn.XLOOKUP(AW153,Depths,_xlfn.XLOOKUP($G153,Structures,StructureDamages),,1)-_xlfn.XLOOKUP(AW153,Depths,_xlfn.XLOOKUP($G153,Structures,StructureDamages),,-1))/(MIN(IF(Depths&gt;AW153,Depths))-MAX(IF(Depths&lt;AW153,Depths))))</f>
        <v>#N/A</v>
      </c>
      <c r="BI308" s="87" t="e" cm="1">
        <f t="array" ref="BI308">IF(AX153="no inundation",0,_xlfn.XLOOKUP(AX153,Depths,_xlfn.XLOOKUP($G153,Structures,StructureDamages),,-1)+(AX153-MAX(IF(Depths&lt;AX153,Depths)))*(_xlfn.XLOOKUP(AX153,Depths,_xlfn.XLOOKUP($G153,Structures,StructureDamages),,1)-_xlfn.XLOOKUP(AX153,Depths,_xlfn.XLOOKUP($G153,Structures,StructureDamages),,-1))/(MIN(IF(Depths&gt;AX153,Depths))-MAX(IF(Depths&lt;AX153,Depths))))</f>
        <v>#N/A</v>
      </c>
      <c r="BJ308" s="87" t="e" cm="1">
        <f t="array" ref="BJ308">IF(AY153="no inundation",0,_xlfn.XLOOKUP(AY153,Depths,_xlfn.XLOOKUP($G153,Structures,StructureDamages),,-1)+(AY153-MAX(IF(Depths&lt;AY153,Depths)))*(_xlfn.XLOOKUP(AY153,Depths,_xlfn.XLOOKUP($G153,Structures,StructureDamages),,1)-_xlfn.XLOOKUP(AY153,Depths,_xlfn.XLOOKUP($G153,Structures,StructureDamages),,-1))/(MIN(IF(Depths&gt;AY153,Depths))-MAX(IF(Depths&lt;AY153,Depths))))</f>
        <v>#N/A</v>
      </c>
      <c r="BK308" s="87" t="e" cm="1">
        <f t="array" ref="BK308">IF(AZ153="no inundation",0,_xlfn.XLOOKUP(AZ153,Depths,_xlfn.XLOOKUP($G153,Structures,StructureDamages),,-1)+(AZ153-MAX(IF(Depths&lt;AZ153,Depths)))*(_xlfn.XLOOKUP(AZ153,Depths,_xlfn.XLOOKUP($G153,Structures,StructureDamages),,1)-_xlfn.XLOOKUP(AZ153,Depths,_xlfn.XLOOKUP($G153,Structures,StructureDamages),,-1))/(MIN(IF(Depths&gt;AZ153,Depths))-MAX(IF(Depths&lt;AZ153,Depths))))</f>
        <v>#N/A</v>
      </c>
      <c r="BL308" s="87" t="e" cm="1">
        <f t="array" ref="BL308">IF(BA153="no inundation",0,_xlfn.XLOOKUP(BA153,Depths,_xlfn.XLOOKUP($G153,Structures,StructureDamages),,-1)+(BA153-MAX(IF(Depths&lt;BA153,Depths)))*(_xlfn.XLOOKUP(BA153,Depths,_xlfn.XLOOKUP($G153,Structures,StructureDamages),,1)-_xlfn.XLOOKUP(BA153,Depths,_xlfn.XLOOKUP($G153,Structures,StructureDamages),,-1))/(MIN(IF(Depths&gt;BA153,Depths))-MAX(IF(Depths&lt;BA153,Depths))))</f>
        <v>#N/A</v>
      </c>
      <c r="BM308" s="87" t="e" cm="1">
        <f t="array" ref="BM308">IF(BB153="no inundation",0,_xlfn.XLOOKUP(BB153,Depths,_xlfn.XLOOKUP($G153,Structures,StructureDamages),,-1)+(BB153-MAX(IF(Depths&lt;BB153,Depths)))*(_xlfn.XLOOKUP(BB153,Depths,_xlfn.XLOOKUP($G153,Structures,StructureDamages),,1)-_xlfn.XLOOKUP(BB153,Depths,_xlfn.XLOOKUP($G153,Structures,StructureDamages),,-1))/(MIN(IF(Depths&gt;BB153,Depths))-MAX(IF(Depths&lt;BB153,Depths))))</f>
        <v>#N/A</v>
      </c>
      <c r="BN308" s="157" t="e" cm="1">
        <f t="array" ref="BN308">IF(BC153="no inundation",0,_xlfn.XLOOKUP(BC153,Depths,_xlfn.XLOOKUP($G153,Structures,StructureDamages),,-1)+(BC153-MAX(IF(Depths&lt;BC153,Depths)))*(_xlfn.XLOOKUP(BC153,Depths,_xlfn.XLOOKUP($G153,Structures,StructureDamages),,1)-_xlfn.XLOOKUP(BC153,Depths,_xlfn.XLOOKUP($G153,Structures,StructureDamages),,-1))/(MIN(IF(Depths&gt;BC153,Depths))-MAX(IF(Depths&lt;BC153,Depths))))</f>
        <v>#N/A</v>
      </c>
      <c r="BO308" s="167"/>
      <c r="BP308" s="166" t="e" cm="1">
        <f t="array" ref="BP308">IF(AT153="no inundation",0,_xlfn.XLOOKUP(AT153,Depths,_xlfn.XLOOKUP($G153,Structures,ContentDamages),,-1)+(AT153-MAX(IF(Depths&lt;AT153,Depths)))*(_xlfn.XLOOKUP(AT153,Depths,_xlfn.XLOOKUP($G153,Structures,ContentDamages),,1)-_xlfn.XLOOKUP(AT153,Depths,_xlfn.XLOOKUP($G153,Structures,ContentDamages),,-1))/(MIN(IF(Depths&gt;AT153,Depths))-MAX(IF(Depths&lt;AT153,Depths))))</f>
        <v>#N/A</v>
      </c>
      <c r="BQ308" s="87" t="e" cm="1">
        <f t="array" ref="BQ308">IF(AU153="no inundation",0,_xlfn.XLOOKUP(AU153,Depths,_xlfn.XLOOKUP($G153,Structures,ContentDamages),,-1)+(AU153-MAX(IF(Depths&lt;AU153,Depths)))*(_xlfn.XLOOKUP(AU153,Depths,_xlfn.XLOOKUP($G153,Structures,ContentDamages),,1)-_xlfn.XLOOKUP(AU153,Depths,_xlfn.XLOOKUP($G153,Structures,ContentDamages),,-1))/(MIN(IF(Depths&gt;AU153,Depths))-MAX(IF(Depths&lt;AU153,Depths))))</f>
        <v>#N/A</v>
      </c>
      <c r="BR308" s="87" t="e" cm="1">
        <f t="array" ref="BR308">IF(AV153="no inundation",0,_xlfn.XLOOKUP(AV153,Depths,_xlfn.XLOOKUP($G153,Structures,ContentDamages),,-1)+(AV153-MAX(IF(Depths&lt;AV153,Depths)))*(_xlfn.XLOOKUP(AV153,Depths,_xlfn.XLOOKUP($G153,Structures,ContentDamages),,1)-_xlfn.XLOOKUP(AV153,Depths,_xlfn.XLOOKUP($G153,Structures,ContentDamages),,-1))/(MIN(IF(Depths&gt;AV153,Depths))-MAX(IF(Depths&lt;AV153,Depths))))</f>
        <v>#N/A</v>
      </c>
      <c r="BS308" s="87" t="e" cm="1">
        <f t="array" ref="BS308">IF(AW153="no inundation",0,_xlfn.XLOOKUP(AW153,Depths,_xlfn.XLOOKUP($G153,Structures,ContentDamages),,-1)+(AW153-MAX(IF(Depths&lt;AW153,Depths)))*(_xlfn.XLOOKUP(AW153,Depths,_xlfn.XLOOKUP($G153,Structures,ContentDamages),,1)-_xlfn.XLOOKUP(AW153,Depths,_xlfn.XLOOKUP($G153,Structures,ContentDamages),,-1))/(MIN(IF(Depths&gt;AW153,Depths))-MAX(IF(Depths&lt;AW153,Depths))))</f>
        <v>#N/A</v>
      </c>
      <c r="BT308" s="87" t="e" cm="1">
        <f t="array" ref="BT308">IF(AX153="no inundation",0,_xlfn.XLOOKUP(AX153,Depths,_xlfn.XLOOKUP($G153,Structures,ContentDamages),,-1)+(AX153-MAX(IF(Depths&lt;AX153,Depths)))*(_xlfn.XLOOKUP(AX153,Depths,_xlfn.XLOOKUP($G153,Structures,ContentDamages),,1)-_xlfn.XLOOKUP(AX153,Depths,_xlfn.XLOOKUP($G153,Structures,ContentDamages),,-1))/(MIN(IF(Depths&gt;AX153,Depths))-MAX(IF(Depths&lt;AX153,Depths))))</f>
        <v>#N/A</v>
      </c>
      <c r="BU308" s="87" t="e" cm="1">
        <f t="array" ref="BU308">IF(AY153="no inundation",0,_xlfn.XLOOKUP(AY153,Depths,_xlfn.XLOOKUP($G153,Structures,ContentDamages),,-1)+(AY153-MAX(IF(Depths&lt;AY153,Depths)))*(_xlfn.XLOOKUP(AY153,Depths,_xlfn.XLOOKUP($G153,Structures,ContentDamages),,1)-_xlfn.XLOOKUP(AY153,Depths,_xlfn.XLOOKUP($G153,Structures,ContentDamages),,-1))/(MIN(IF(Depths&gt;AY153,Depths))-MAX(IF(Depths&lt;AY153,Depths))))</f>
        <v>#N/A</v>
      </c>
      <c r="BV308" s="87" t="e" cm="1">
        <f t="array" ref="BV308">IF(AZ153="no inundation",0,_xlfn.XLOOKUP(AZ153,Depths,_xlfn.XLOOKUP($G153,Structures,ContentDamages),,-1)+(AZ153-MAX(IF(Depths&lt;AZ153,Depths)))*(_xlfn.XLOOKUP(AZ153,Depths,_xlfn.XLOOKUP($G153,Structures,ContentDamages),,1)-_xlfn.XLOOKUP(AZ153,Depths,_xlfn.XLOOKUP($G153,Structures,ContentDamages),,-1))/(MIN(IF(Depths&gt;AZ153,Depths))-MAX(IF(Depths&lt;AZ153,Depths))))</f>
        <v>#N/A</v>
      </c>
      <c r="BW308" s="87" t="e" cm="1">
        <f t="array" ref="BW308">IF(BA153="no inundation",0,_xlfn.XLOOKUP(BA153,Depths,_xlfn.XLOOKUP($G153,Structures,ContentDamages),,-1)+(BA153-MAX(IF(Depths&lt;BA153,Depths)))*(_xlfn.XLOOKUP(BA153,Depths,_xlfn.XLOOKUP($G153,Structures,ContentDamages),,1)-_xlfn.XLOOKUP(BA153,Depths,_xlfn.XLOOKUP($G153,Structures,ContentDamages),,-1))/(MIN(IF(Depths&gt;BA153,Depths))-MAX(IF(Depths&lt;BA153,Depths))))</f>
        <v>#N/A</v>
      </c>
      <c r="BX308" s="87" t="e" cm="1">
        <f t="array" ref="BX308">IF(BB153="no inundation",0,_xlfn.XLOOKUP(BB153,Depths,_xlfn.XLOOKUP($G153,Structures,ContentDamages),,-1)+(BB153-MAX(IF(Depths&lt;BB153,Depths)))*(_xlfn.XLOOKUP(BB153,Depths,_xlfn.XLOOKUP($G153,Structures,ContentDamages),,1)-_xlfn.XLOOKUP(BB153,Depths,_xlfn.XLOOKUP($G153,Structures,ContentDamages),,-1))/(MIN(IF(Depths&gt;BB153,Depths))-MAX(IF(Depths&lt;BB153,Depths))))</f>
        <v>#N/A</v>
      </c>
      <c r="BY308" s="157" t="e" cm="1">
        <f t="array" ref="BY308">IF(BC153="no inundation",0,_xlfn.XLOOKUP(BC153,Depths,_xlfn.XLOOKUP($G153,Structures,ContentDamages),,-1)+(BC153-MAX(IF(Depths&lt;BC153,Depths)))*(_xlfn.XLOOKUP(BC153,Depths,_xlfn.XLOOKUP($G153,Structures,ContentDamages),,1)-_xlfn.XLOOKUP(BC153,Depths,_xlfn.XLOOKUP($G153,Structures,ContentDamages),,-1))/(MIN(IF(Depths&gt;BC153,Depths))-MAX(IF(Depths&lt;BC153,Depths))))</f>
        <v>#N/A</v>
      </c>
      <c r="CK308" s="172"/>
    </row>
    <row r="309" spans="21:89" x14ac:dyDescent="0.35">
      <c r="U309" s="2"/>
      <c r="W309" s="144"/>
      <c r="AI309" s="2"/>
      <c r="AJ309" s="2"/>
      <c r="AK309" s="2"/>
      <c r="AL309" s="2"/>
      <c r="AM309" s="2"/>
      <c r="AN309" s="2"/>
      <c r="AO309" s="2"/>
      <c r="AP309" s="2"/>
      <c r="AQ309" s="2"/>
      <c r="AR309" s="2"/>
      <c r="AS309" s="2"/>
      <c r="BC309" s="166" t="str">
        <f t="shared" si="199"/>
        <v>None</v>
      </c>
      <c r="BD309" s="157"/>
      <c r="BE309" s="166" t="e" cm="1">
        <f t="array" ref="BE309">IF(AT154="no inundation",0,_xlfn.XLOOKUP(AT154,Depths,_xlfn.XLOOKUP($G154,Structures,StructureDamages),,-1)+(AT154-MAX(IF(Depths&lt;AT154,Depths)))*(_xlfn.XLOOKUP(AT154,Depths,_xlfn.XLOOKUP($G154,Structures,StructureDamages),,1)-_xlfn.XLOOKUP(AT154,Depths,_xlfn.XLOOKUP($G154,Structures,StructureDamages),,-1))/(MIN(IF(Depths&gt;AT154,Depths))-MAX(IF(Depths&lt;AT154,Depths))))</f>
        <v>#N/A</v>
      </c>
      <c r="BF309" s="87" t="e" cm="1">
        <f t="array" ref="BF309">IF(AU154="no inundation",0,_xlfn.XLOOKUP(AU154,Depths,_xlfn.XLOOKUP($G154,Structures,StructureDamages),,-1)+(AU154-MAX(IF(Depths&lt;AU154,Depths)))*(_xlfn.XLOOKUP(AU154,Depths,_xlfn.XLOOKUP($G154,Structures,StructureDamages),,1)-_xlfn.XLOOKUP(AU154,Depths,_xlfn.XLOOKUP($G154,Structures,StructureDamages),,-1))/(MIN(IF(Depths&gt;AU154,Depths))-MAX(IF(Depths&lt;AU154,Depths))))</f>
        <v>#N/A</v>
      </c>
      <c r="BG309" s="87" t="e" cm="1">
        <f t="array" ref="BG309">IF(AV154="no inundation",0,_xlfn.XLOOKUP(AV154,Depths,_xlfn.XLOOKUP($G154,Structures,StructureDamages),,-1)+(AV154-MAX(IF(Depths&lt;AV154,Depths)))*(_xlfn.XLOOKUP(AV154,Depths,_xlfn.XLOOKUP($G154,Structures,StructureDamages),,1)-_xlfn.XLOOKUP(AV154,Depths,_xlfn.XLOOKUP($G154,Structures,StructureDamages),,-1))/(MIN(IF(Depths&gt;AV154,Depths))-MAX(IF(Depths&lt;AV154,Depths))))</f>
        <v>#N/A</v>
      </c>
      <c r="BH309" s="87" t="e" cm="1">
        <f t="array" ref="BH309">IF(AW154="no inundation",0,_xlfn.XLOOKUP(AW154,Depths,_xlfn.XLOOKUP($G154,Structures,StructureDamages),,-1)+(AW154-MAX(IF(Depths&lt;AW154,Depths)))*(_xlfn.XLOOKUP(AW154,Depths,_xlfn.XLOOKUP($G154,Structures,StructureDamages),,1)-_xlfn.XLOOKUP(AW154,Depths,_xlfn.XLOOKUP($G154,Structures,StructureDamages),,-1))/(MIN(IF(Depths&gt;AW154,Depths))-MAX(IF(Depths&lt;AW154,Depths))))</f>
        <v>#N/A</v>
      </c>
      <c r="BI309" s="87" t="e" cm="1">
        <f t="array" ref="BI309">IF(AX154="no inundation",0,_xlfn.XLOOKUP(AX154,Depths,_xlfn.XLOOKUP($G154,Structures,StructureDamages),,-1)+(AX154-MAX(IF(Depths&lt;AX154,Depths)))*(_xlfn.XLOOKUP(AX154,Depths,_xlfn.XLOOKUP($G154,Structures,StructureDamages),,1)-_xlfn.XLOOKUP(AX154,Depths,_xlfn.XLOOKUP($G154,Structures,StructureDamages),,-1))/(MIN(IF(Depths&gt;AX154,Depths))-MAX(IF(Depths&lt;AX154,Depths))))</f>
        <v>#N/A</v>
      </c>
      <c r="BJ309" s="87" t="e" cm="1">
        <f t="array" ref="BJ309">IF(AY154="no inundation",0,_xlfn.XLOOKUP(AY154,Depths,_xlfn.XLOOKUP($G154,Structures,StructureDamages),,-1)+(AY154-MAX(IF(Depths&lt;AY154,Depths)))*(_xlfn.XLOOKUP(AY154,Depths,_xlfn.XLOOKUP($G154,Structures,StructureDamages),,1)-_xlfn.XLOOKUP(AY154,Depths,_xlfn.XLOOKUP($G154,Structures,StructureDamages),,-1))/(MIN(IF(Depths&gt;AY154,Depths))-MAX(IF(Depths&lt;AY154,Depths))))</f>
        <v>#N/A</v>
      </c>
      <c r="BK309" s="87" t="e" cm="1">
        <f t="array" ref="BK309">IF(AZ154="no inundation",0,_xlfn.XLOOKUP(AZ154,Depths,_xlfn.XLOOKUP($G154,Structures,StructureDamages),,-1)+(AZ154-MAX(IF(Depths&lt;AZ154,Depths)))*(_xlfn.XLOOKUP(AZ154,Depths,_xlfn.XLOOKUP($G154,Structures,StructureDamages),,1)-_xlfn.XLOOKUP(AZ154,Depths,_xlfn.XLOOKUP($G154,Structures,StructureDamages),,-1))/(MIN(IF(Depths&gt;AZ154,Depths))-MAX(IF(Depths&lt;AZ154,Depths))))</f>
        <v>#N/A</v>
      </c>
      <c r="BL309" s="87" t="e" cm="1">
        <f t="array" ref="BL309">IF(BA154="no inundation",0,_xlfn.XLOOKUP(BA154,Depths,_xlfn.XLOOKUP($G154,Structures,StructureDamages),,-1)+(BA154-MAX(IF(Depths&lt;BA154,Depths)))*(_xlfn.XLOOKUP(BA154,Depths,_xlfn.XLOOKUP($G154,Structures,StructureDamages),,1)-_xlfn.XLOOKUP(BA154,Depths,_xlfn.XLOOKUP($G154,Structures,StructureDamages),,-1))/(MIN(IF(Depths&gt;BA154,Depths))-MAX(IF(Depths&lt;BA154,Depths))))</f>
        <v>#N/A</v>
      </c>
      <c r="BM309" s="87" t="e" cm="1">
        <f t="array" ref="BM309">IF(BB154="no inundation",0,_xlfn.XLOOKUP(BB154,Depths,_xlfn.XLOOKUP($G154,Structures,StructureDamages),,-1)+(BB154-MAX(IF(Depths&lt;BB154,Depths)))*(_xlfn.XLOOKUP(BB154,Depths,_xlfn.XLOOKUP($G154,Structures,StructureDamages),,1)-_xlfn.XLOOKUP(BB154,Depths,_xlfn.XLOOKUP($G154,Structures,StructureDamages),,-1))/(MIN(IF(Depths&gt;BB154,Depths))-MAX(IF(Depths&lt;BB154,Depths))))</f>
        <v>#N/A</v>
      </c>
      <c r="BN309" s="157" t="e" cm="1">
        <f t="array" ref="BN309">IF(BC154="no inundation",0,_xlfn.XLOOKUP(BC154,Depths,_xlfn.XLOOKUP($G154,Structures,StructureDamages),,-1)+(BC154-MAX(IF(Depths&lt;BC154,Depths)))*(_xlfn.XLOOKUP(BC154,Depths,_xlfn.XLOOKUP($G154,Structures,StructureDamages),,1)-_xlfn.XLOOKUP(BC154,Depths,_xlfn.XLOOKUP($G154,Structures,StructureDamages),,-1))/(MIN(IF(Depths&gt;BC154,Depths))-MAX(IF(Depths&lt;BC154,Depths))))</f>
        <v>#N/A</v>
      </c>
      <c r="BO309" s="167"/>
      <c r="BP309" s="166" t="e" cm="1">
        <f t="array" ref="BP309">IF(AT154="no inundation",0,_xlfn.XLOOKUP(AT154,Depths,_xlfn.XLOOKUP($G154,Structures,ContentDamages),,-1)+(AT154-MAX(IF(Depths&lt;AT154,Depths)))*(_xlfn.XLOOKUP(AT154,Depths,_xlfn.XLOOKUP($G154,Structures,ContentDamages),,1)-_xlfn.XLOOKUP(AT154,Depths,_xlfn.XLOOKUP($G154,Structures,ContentDamages),,-1))/(MIN(IF(Depths&gt;AT154,Depths))-MAX(IF(Depths&lt;AT154,Depths))))</f>
        <v>#N/A</v>
      </c>
      <c r="BQ309" s="87" t="e" cm="1">
        <f t="array" ref="BQ309">IF(AU154="no inundation",0,_xlfn.XLOOKUP(AU154,Depths,_xlfn.XLOOKUP($G154,Structures,ContentDamages),,-1)+(AU154-MAX(IF(Depths&lt;AU154,Depths)))*(_xlfn.XLOOKUP(AU154,Depths,_xlfn.XLOOKUP($G154,Structures,ContentDamages),,1)-_xlfn.XLOOKUP(AU154,Depths,_xlfn.XLOOKUP($G154,Structures,ContentDamages),,-1))/(MIN(IF(Depths&gt;AU154,Depths))-MAX(IF(Depths&lt;AU154,Depths))))</f>
        <v>#N/A</v>
      </c>
      <c r="BR309" s="87" t="e" cm="1">
        <f t="array" ref="BR309">IF(AV154="no inundation",0,_xlfn.XLOOKUP(AV154,Depths,_xlfn.XLOOKUP($G154,Structures,ContentDamages),,-1)+(AV154-MAX(IF(Depths&lt;AV154,Depths)))*(_xlfn.XLOOKUP(AV154,Depths,_xlfn.XLOOKUP($G154,Structures,ContentDamages),,1)-_xlfn.XLOOKUP(AV154,Depths,_xlfn.XLOOKUP($G154,Structures,ContentDamages),,-1))/(MIN(IF(Depths&gt;AV154,Depths))-MAX(IF(Depths&lt;AV154,Depths))))</f>
        <v>#N/A</v>
      </c>
      <c r="BS309" s="87" t="e" cm="1">
        <f t="array" ref="BS309">IF(AW154="no inundation",0,_xlfn.XLOOKUP(AW154,Depths,_xlfn.XLOOKUP($G154,Structures,ContentDamages),,-1)+(AW154-MAX(IF(Depths&lt;AW154,Depths)))*(_xlfn.XLOOKUP(AW154,Depths,_xlfn.XLOOKUP($G154,Structures,ContentDamages),,1)-_xlfn.XLOOKUP(AW154,Depths,_xlfn.XLOOKUP($G154,Structures,ContentDamages),,-1))/(MIN(IF(Depths&gt;AW154,Depths))-MAX(IF(Depths&lt;AW154,Depths))))</f>
        <v>#N/A</v>
      </c>
      <c r="BT309" s="87" t="e" cm="1">
        <f t="array" ref="BT309">IF(AX154="no inundation",0,_xlfn.XLOOKUP(AX154,Depths,_xlfn.XLOOKUP($G154,Structures,ContentDamages),,-1)+(AX154-MAX(IF(Depths&lt;AX154,Depths)))*(_xlfn.XLOOKUP(AX154,Depths,_xlfn.XLOOKUP($G154,Structures,ContentDamages),,1)-_xlfn.XLOOKUP(AX154,Depths,_xlfn.XLOOKUP($G154,Structures,ContentDamages),,-1))/(MIN(IF(Depths&gt;AX154,Depths))-MAX(IF(Depths&lt;AX154,Depths))))</f>
        <v>#N/A</v>
      </c>
      <c r="BU309" s="87" t="e" cm="1">
        <f t="array" ref="BU309">IF(AY154="no inundation",0,_xlfn.XLOOKUP(AY154,Depths,_xlfn.XLOOKUP($G154,Structures,ContentDamages),,-1)+(AY154-MAX(IF(Depths&lt;AY154,Depths)))*(_xlfn.XLOOKUP(AY154,Depths,_xlfn.XLOOKUP($G154,Structures,ContentDamages),,1)-_xlfn.XLOOKUP(AY154,Depths,_xlfn.XLOOKUP($G154,Structures,ContentDamages),,-1))/(MIN(IF(Depths&gt;AY154,Depths))-MAX(IF(Depths&lt;AY154,Depths))))</f>
        <v>#N/A</v>
      </c>
      <c r="BV309" s="87" t="e" cm="1">
        <f t="array" ref="BV309">IF(AZ154="no inundation",0,_xlfn.XLOOKUP(AZ154,Depths,_xlfn.XLOOKUP($G154,Structures,ContentDamages),,-1)+(AZ154-MAX(IF(Depths&lt;AZ154,Depths)))*(_xlfn.XLOOKUP(AZ154,Depths,_xlfn.XLOOKUP($G154,Structures,ContentDamages),,1)-_xlfn.XLOOKUP(AZ154,Depths,_xlfn.XLOOKUP($G154,Structures,ContentDamages),,-1))/(MIN(IF(Depths&gt;AZ154,Depths))-MAX(IF(Depths&lt;AZ154,Depths))))</f>
        <v>#N/A</v>
      </c>
      <c r="BW309" s="87" t="e" cm="1">
        <f t="array" ref="BW309">IF(BA154="no inundation",0,_xlfn.XLOOKUP(BA154,Depths,_xlfn.XLOOKUP($G154,Structures,ContentDamages),,-1)+(BA154-MAX(IF(Depths&lt;BA154,Depths)))*(_xlfn.XLOOKUP(BA154,Depths,_xlfn.XLOOKUP($G154,Structures,ContentDamages),,1)-_xlfn.XLOOKUP(BA154,Depths,_xlfn.XLOOKUP($G154,Structures,ContentDamages),,-1))/(MIN(IF(Depths&gt;BA154,Depths))-MAX(IF(Depths&lt;BA154,Depths))))</f>
        <v>#N/A</v>
      </c>
      <c r="BX309" s="87" t="e" cm="1">
        <f t="array" ref="BX309">IF(BB154="no inundation",0,_xlfn.XLOOKUP(BB154,Depths,_xlfn.XLOOKUP($G154,Structures,ContentDamages),,-1)+(BB154-MAX(IF(Depths&lt;BB154,Depths)))*(_xlfn.XLOOKUP(BB154,Depths,_xlfn.XLOOKUP($G154,Structures,ContentDamages),,1)-_xlfn.XLOOKUP(BB154,Depths,_xlfn.XLOOKUP($G154,Structures,ContentDamages),,-1))/(MIN(IF(Depths&gt;BB154,Depths))-MAX(IF(Depths&lt;BB154,Depths))))</f>
        <v>#N/A</v>
      </c>
      <c r="BY309" s="157" t="e" cm="1">
        <f t="array" ref="BY309">IF(BC154="no inundation",0,_xlfn.XLOOKUP(BC154,Depths,_xlfn.XLOOKUP($G154,Structures,ContentDamages),,-1)+(BC154-MAX(IF(Depths&lt;BC154,Depths)))*(_xlfn.XLOOKUP(BC154,Depths,_xlfn.XLOOKUP($G154,Structures,ContentDamages),,1)-_xlfn.XLOOKUP(BC154,Depths,_xlfn.XLOOKUP($G154,Structures,ContentDamages),,-1))/(MIN(IF(Depths&gt;BC154,Depths))-MAX(IF(Depths&lt;BC154,Depths))))</f>
        <v>#N/A</v>
      </c>
      <c r="CB309" s="145"/>
      <c r="CC309" s="145"/>
      <c r="CD309" s="145"/>
      <c r="CE309" s="145"/>
      <c r="CF309" s="145"/>
      <c r="CG309" s="145"/>
      <c r="CH309" s="145"/>
      <c r="CI309" s="145"/>
      <c r="CJ309" s="145"/>
    </row>
    <row r="310" spans="21:89" ht="15" thickBot="1" x14ac:dyDescent="0.4">
      <c r="U310" s="2"/>
      <c r="W310" s="144"/>
      <c r="AI310" s="2"/>
      <c r="AJ310" s="2"/>
      <c r="AK310" s="2"/>
      <c r="AL310" s="2"/>
      <c r="AM310" s="2"/>
      <c r="AN310" s="2"/>
      <c r="AO310" s="2"/>
      <c r="AP310" s="2"/>
      <c r="AQ310" s="2"/>
      <c r="AR310" s="2"/>
      <c r="AS310" s="2"/>
      <c r="BC310" s="173" t="str">
        <f t="shared" si="199"/>
        <v>None</v>
      </c>
      <c r="BD310" s="174"/>
      <c r="BE310" s="173" t="e" cm="1">
        <f t="array" ref="BE310">IF(AT155="no inundation",0,_xlfn.XLOOKUP(AT155,Depths,_xlfn.XLOOKUP($G155,Structures,StructureDamages),,-1)+(AT155-MAX(IF(Depths&lt;AT155,Depths)))*(_xlfn.XLOOKUP(AT155,Depths,_xlfn.XLOOKUP($G155,Structures,StructureDamages),,1)-_xlfn.XLOOKUP(AT155,Depths,_xlfn.XLOOKUP($G155,Structures,StructureDamages),,-1))/(MIN(IF(Depths&gt;AT155,Depths))-MAX(IF(Depths&lt;AT155,Depths))))</f>
        <v>#N/A</v>
      </c>
      <c r="BF310" s="175" t="e" cm="1">
        <f t="array" ref="BF310">IF(AU155="no inundation",0,_xlfn.XLOOKUP(AU155,Depths,_xlfn.XLOOKUP($G155,Structures,StructureDamages),,-1)+(AU155-MAX(IF(Depths&lt;AU155,Depths)))*(_xlfn.XLOOKUP(AU155,Depths,_xlfn.XLOOKUP($G155,Structures,StructureDamages),,1)-_xlfn.XLOOKUP(AU155,Depths,_xlfn.XLOOKUP($G155,Structures,StructureDamages),,-1))/(MIN(IF(Depths&gt;AU155,Depths))-MAX(IF(Depths&lt;AU155,Depths))))</f>
        <v>#N/A</v>
      </c>
      <c r="BG310" s="175" t="e" cm="1">
        <f t="array" ref="BG310">IF(AV155="no inundation",0,_xlfn.XLOOKUP(AV155,Depths,_xlfn.XLOOKUP($G155,Structures,StructureDamages),,-1)+(AV155-MAX(IF(Depths&lt;AV155,Depths)))*(_xlfn.XLOOKUP(AV155,Depths,_xlfn.XLOOKUP($G155,Structures,StructureDamages),,1)-_xlfn.XLOOKUP(AV155,Depths,_xlfn.XLOOKUP($G155,Structures,StructureDamages),,-1))/(MIN(IF(Depths&gt;AV155,Depths))-MAX(IF(Depths&lt;AV155,Depths))))</f>
        <v>#N/A</v>
      </c>
      <c r="BH310" s="175" t="e" cm="1">
        <f t="array" ref="BH310">IF(AW155="no inundation",0,_xlfn.XLOOKUP(AW155,Depths,_xlfn.XLOOKUP($G155,Structures,StructureDamages),,-1)+(AW155-MAX(IF(Depths&lt;AW155,Depths)))*(_xlfn.XLOOKUP(AW155,Depths,_xlfn.XLOOKUP($G155,Structures,StructureDamages),,1)-_xlfn.XLOOKUP(AW155,Depths,_xlfn.XLOOKUP($G155,Structures,StructureDamages),,-1))/(MIN(IF(Depths&gt;AW155,Depths))-MAX(IF(Depths&lt;AW155,Depths))))</f>
        <v>#N/A</v>
      </c>
      <c r="BI310" s="175" t="e" cm="1">
        <f t="array" ref="BI310">IF(AX155="no inundation",0,_xlfn.XLOOKUP(AX155,Depths,_xlfn.XLOOKUP($G155,Structures,StructureDamages),,-1)+(AX155-MAX(IF(Depths&lt;AX155,Depths)))*(_xlfn.XLOOKUP(AX155,Depths,_xlfn.XLOOKUP($G155,Structures,StructureDamages),,1)-_xlfn.XLOOKUP(AX155,Depths,_xlfn.XLOOKUP($G155,Structures,StructureDamages),,-1))/(MIN(IF(Depths&gt;AX155,Depths))-MAX(IF(Depths&lt;AX155,Depths))))</f>
        <v>#N/A</v>
      </c>
      <c r="BJ310" s="175" t="e" cm="1">
        <f t="array" ref="BJ310">IF(AY155="no inundation",0,_xlfn.XLOOKUP(AY155,Depths,_xlfn.XLOOKUP($G155,Structures,StructureDamages),,-1)+(AY155-MAX(IF(Depths&lt;AY155,Depths)))*(_xlfn.XLOOKUP(AY155,Depths,_xlfn.XLOOKUP($G155,Structures,StructureDamages),,1)-_xlfn.XLOOKUP(AY155,Depths,_xlfn.XLOOKUP($G155,Structures,StructureDamages),,-1))/(MIN(IF(Depths&gt;AY155,Depths))-MAX(IF(Depths&lt;AY155,Depths))))</f>
        <v>#N/A</v>
      </c>
      <c r="BK310" s="175" t="e" cm="1">
        <f t="array" ref="BK310">IF(AZ155="no inundation",0,_xlfn.XLOOKUP(AZ155,Depths,_xlfn.XLOOKUP($G155,Structures,StructureDamages),,-1)+(AZ155-MAX(IF(Depths&lt;AZ155,Depths)))*(_xlfn.XLOOKUP(AZ155,Depths,_xlfn.XLOOKUP($G155,Structures,StructureDamages),,1)-_xlfn.XLOOKUP(AZ155,Depths,_xlfn.XLOOKUP($G155,Structures,StructureDamages),,-1))/(MIN(IF(Depths&gt;AZ155,Depths))-MAX(IF(Depths&lt;AZ155,Depths))))</f>
        <v>#N/A</v>
      </c>
      <c r="BL310" s="175" t="e" cm="1">
        <f t="array" ref="BL310">IF(BA155="no inundation",0,_xlfn.XLOOKUP(BA155,Depths,_xlfn.XLOOKUP($G155,Structures,StructureDamages),,-1)+(BA155-MAX(IF(Depths&lt;BA155,Depths)))*(_xlfn.XLOOKUP(BA155,Depths,_xlfn.XLOOKUP($G155,Structures,StructureDamages),,1)-_xlfn.XLOOKUP(BA155,Depths,_xlfn.XLOOKUP($G155,Structures,StructureDamages),,-1))/(MIN(IF(Depths&gt;BA155,Depths))-MAX(IF(Depths&lt;BA155,Depths))))</f>
        <v>#N/A</v>
      </c>
      <c r="BM310" s="175" t="e" cm="1">
        <f t="array" ref="BM310">IF(BB155="no inundation",0,_xlfn.XLOOKUP(BB155,Depths,_xlfn.XLOOKUP($G155,Structures,StructureDamages),,-1)+(BB155-MAX(IF(Depths&lt;BB155,Depths)))*(_xlfn.XLOOKUP(BB155,Depths,_xlfn.XLOOKUP($G155,Structures,StructureDamages),,1)-_xlfn.XLOOKUP(BB155,Depths,_xlfn.XLOOKUP($G155,Structures,StructureDamages),,-1))/(MIN(IF(Depths&gt;BB155,Depths))-MAX(IF(Depths&lt;BB155,Depths))))</f>
        <v>#N/A</v>
      </c>
      <c r="BN310" s="174" t="e" cm="1">
        <f t="array" ref="BN310">IF(BC155="no inundation",0,_xlfn.XLOOKUP(BC155,Depths,_xlfn.XLOOKUP($G155,Structures,StructureDamages),,-1)+(BC155-MAX(IF(Depths&lt;BC155,Depths)))*(_xlfn.XLOOKUP(BC155,Depths,_xlfn.XLOOKUP($G155,Structures,StructureDamages),,1)-_xlfn.XLOOKUP(BC155,Depths,_xlfn.XLOOKUP($G155,Structures,StructureDamages),,-1))/(MIN(IF(Depths&gt;BC155,Depths))-MAX(IF(Depths&lt;BC155,Depths))))</f>
        <v>#N/A</v>
      </c>
      <c r="BO310" s="176"/>
      <c r="BP310" s="173" t="e" cm="1">
        <f t="array" ref="BP310">IF(AT155="no inundation",0,_xlfn.XLOOKUP(AT155,Depths,_xlfn.XLOOKUP($G155,Structures,ContentDamages),,-1)+(AT155-MAX(IF(Depths&lt;AT155,Depths)))*(_xlfn.XLOOKUP(AT155,Depths,_xlfn.XLOOKUP($G155,Structures,ContentDamages),,1)-_xlfn.XLOOKUP(AT155,Depths,_xlfn.XLOOKUP($G155,Structures,ContentDamages),,-1))/(MIN(IF(Depths&gt;AT155,Depths))-MAX(IF(Depths&lt;AT155,Depths))))</f>
        <v>#N/A</v>
      </c>
      <c r="BQ310" s="175" t="e" cm="1">
        <f t="array" ref="BQ310">IF(AU155="no inundation",0,_xlfn.XLOOKUP(AU155,Depths,_xlfn.XLOOKUP($G155,Structures,ContentDamages),,-1)+(AU155-MAX(IF(Depths&lt;AU155,Depths)))*(_xlfn.XLOOKUP(AU155,Depths,_xlfn.XLOOKUP($G155,Structures,ContentDamages),,1)-_xlfn.XLOOKUP(AU155,Depths,_xlfn.XLOOKUP($G155,Structures,ContentDamages),,-1))/(MIN(IF(Depths&gt;AU155,Depths))-MAX(IF(Depths&lt;AU155,Depths))))</f>
        <v>#N/A</v>
      </c>
      <c r="BR310" s="175" t="e" cm="1">
        <f t="array" ref="BR310">IF(AV155="no inundation",0,_xlfn.XLOOKUP(AV155,Depths,_xlfn.XLOOKUP($G155,Structures,ContentDamages),,-1)+(AV155-MAX(IF(Depths&lt;AV155,Depths)))*(_xlfn.XLOOKUP(AV155,Depths,_xlfn.XLOOKUP($G155,Structures,ContentDamages),,1)-_xlfn.XLOOKUP(AV155,Depths,_xlfn.XLOOKUP($G155,Structures,ContentDamages),,-1))/(MIN(IF(Depths&gt;AV155,Depths))-MAX(IF(Depths&lt;AV155,Depths))))</f>
        <v>#N/A</v>
      </c>
      <c r="BS310" s="175" t="e" cm="1">
        <f t="array" ref="BS310">IF(AW155="no inundation",0,_xlfn.XLOOKUP(AW155,Depths,_xlfn.XLOOKUP($G155,Structures,ContentDamages),,-1)+(AW155-MAX(IF(Depths&lt;AW155,Depths)))*(_xlfn.XLOOKUP(AW155,Depths,_xlfn.XLOOKUP($G155,Structures,ContentDamages),,1)-_xlfn.XLOOKUP(AW155,Depths,_xlfn.XLOOKUP($G155,Structures,ContentDamages),,-1))/(MIN(IF(Depths&gt;AW155,Depths))-MAX(IF(Depths&lt;AW155,Depths))))</f>
        <v>#N/A</v>
      </c>
      <c r="BT310" s="175" t="e" cm="1">
        <f t="array" ref="BT310">IF(AX155="no inundation",0,_xlfn.XLOOKUP(AX155,Depths,_xlfn.XLOOKUP($G155,Structures,ContentDamages),,-1)+(AX155-MAX(IF(Depths&lt;AX155,Depths)))*(_xlfn.XLOOKUP(AX155,Depths,_xlfn.XLOOKUP($G155,Structures,ContentDamages),,1)-_xlfn.XLOOKUP(AX155,Depths,_xlfn.XLOOKUP($G155,Structures,ContentDamages),,-1))/(MIN(IF(Depths&gt;AX155,Depths))-MAX(IF(Depths&lt;AX155,Depths))))</f>
        <v>#N/A</v>
      </c>
      <c r="BU310" s="175" t="e" cm="1">
        <f t="array" ref="BU310">IF(AY155="no inundation",0,_xlfn.XLOOKUP(AY155,Depths,_xlfn.XLOOKUP($G155,Structures,ContentDamages),,-1)+(AY155-MAX(IF(Depths&lt;AY155,Depths)))*(_xlfn.XLOOKUP(AY155,Depths,_xlfn.XLOOKUP($G155,Structures,ContentDamages),,1)-_xlfn.XLOOKUP(AY155,Depths,_xlfn.XLOOKUP($G155,Structures,ContentDamages),,-1))/(MIN(IF(Depths&gt;AY155,Depths))-MAX(IF(Depths&lt;AY155,Depths))))</f>
        <v>#N/A</v>
      </c>
      <c r="BV310" s="175" t="e" cm="1">
        <f t="array" ref="BV310">IF(AZ155="no inundation",0,_xlfn.XLOOKUP(AZ155,Depths,_xlfn.XLOOKUP($G155,Structures,ContentDamages),,-1)+(AZ155-MAX(IF(Depths&lt;AZ155,Depths)))*(_xlfn.XLOOKUP(AZ155,Depths,_xlfn.XLOOKUP($G155,Structures,ContentDamages),,1)-_xlfn.XLOOKUP(AZ155,Depths,_xlfn.XLOOKUP($G155,Structures,ContentDamages),,-1))/(MIN(IF(Depths&gt;AZ155,Depths))-MAX(IF(Depths&lt;AZ155,Depths))))</f>
        <v>#N/A</v>
      </c>
      <c r="BW310" s="175" t="e" cm="1">
        <f t="array" ref="BW310">IF(BA155="no inundation",0,_xlfn.XLOOKUP(BA155,Depths,_xlfn.XLOOKUP($G155,Structures,ContentDamages),,-1)+(BA155-MAX(IF(Depths&lt;BA155,Depths)))*(_xlfn.XLOOKUP(BA155,Depths,_xlfn.XLOOKUP($G155,Structures,ContentDamages),,1)-_xlfn.XLOOKUP(BA155,Depths,_xlfn.XLOOKUP($G155,Structures,ContentDamages),,-1))/(MIN(IF(Depths&gt;BA155,Depths))-MAX(IF(Depths&lt;BA155,Depths))))</f>
        <v>#N/A</v>
      </c>
      <c r="BX310" s="175" t="e" cm="1">
        <f t="array" ref="BX310">IF(BB172="no inundation",0,_xlfn.XLOOKUP(BB172,Depths,_xlfn.XLOOKUP($G172,Structures,ContentDamages),,-1)+(BB172-MAX(IF(Depths&lt;BB172,Depths)))*(_xlfn.XLOOKUP(BB172,Depths,_xlfn.XLOOKUP($G172,Structures,ContentDamages),,1)-_xlfn.XLOOKUP(BB172,Depths,_xlfn.XLOOKUP($G172,Structures,ContentDamages),,-1))/(MIN(IF(Depths&gt;BB172,Depths))-MAX(IF(Depths&lt;BB172,Depths))))</f>
        <v>#N/A</v>
      </c>
      <c r="BY310" s="174" t="e" cm="1">
        <f t="array" ref="BY310">IF(BC155="no inundation",0,_xlfn.XLOOKUP(BC155,Depths,_xlfn.XLOOKUP($G155,Structures,ContentDamages),,-1)+(BC155-MAX(IF(Depths&lt;BC155,Depths)))*(_xlfn.XLOOKUP(BC155,Depths,_xlfn.XLOOKUP($G155,Structures,ContentDamages),,1)-_xlfn.XLOOKUP(BC155,Depths,_xlfn.XLOOKUP($G155,Structures,ContentDamages),,-1))/(MIN(IF(Depths&gt;BC155,Depths))-MAX(IF(Depths&lt;BC155,Depths))))</f>
        <v>#N/A</v>
      </c>
    </row>
    <row r="311" spans="21:89" ht="15" thickTop="1" x14ac:dyDescent="0.35">
      <c r="W311" s="142"/>
      <c r="CK311" s="145"/>
    </row>
    <row r="312" spans="21:89" x14ac:dyDescent="0.35">
      <c r="W312" s="142"/>
    </row>
    <row r="313" spans="21:89" x14ac:dyDescent="0.35">
      <c r="W313" s="142"/>
    </row>
    <row r="314" spans="21:89" x14ac:dyDescent="0.35">
      <c r="W314" s="142"/>
    </row>
    <row r="315" spans="21:89" x14ac:dyDescent="0.35">
      <c r="W315" s="142"/>
    </row>
    <row r="316" spans="21:89" x14ac:dyDescent="0.35">
      <c r="W316" s="142"/>
    </row>
    <row r="317" spans="21:89" x14ac:dyDescent="0.35">
      <c r="W317" s="142"/>
    </row>
    <row r="318" spans="21:89" x14ac:dyDescent="0.35">
      <c r="W318" s="142"/>
    </row>
    <row r="319" spans="21:89" x14ac:dyDescent="0.35">
      <c r="W319" s="142"/>
    </row>
    <row r="320" spans="21:89" x14ac:dyDescent="0.35">
      <c r="W320" s="142"/>
    </row>
    <row r="321" spans="23:23" x14ac:dyDescent="0.35">
      <c r="W321" s="142"/>
    </row>
    <row r="322" spans="23:23" x14ac:dyDescent="0.35">
      <c r="W322" s="142"/>
    </row>
    <row r="323" spans="23:23" x14ac:dyDescent="0.35">
      <c r="W323" s="142"/>
    </row>
    <row r="324" spans="23:23" x14ac:dyDescent="0.35">
      <c r="W324" s="142"/>
    </row>
    <row r="325" spans="23:23" x14ac:dyDescent="0.35">
      <c r="W325" s="142"/>
    </row>
    <row r="326" spans="23:23" x14ac:dyDescent="0.35">
      <c r="W326" s="142"/>
    </row>
    <row r="327" spans="23:23" x14ac:dyDescent="0.35">
      <c r="W327" s="142"/>
    </row>
    <row r="328" spans="23:23" x14ac:dyDescent="0.35">
      <c r="W328" s="142"/>
    </row>
    <row r="329" spans="23:23" x14ac:dyDescent="0.35">
      <c r="W329" s="142"/>
    </row>
    <row r="330" spans="23:23" x14ac:dyDescent="0.35">
      <c r="W330" s="142"/>
    </row>
    <row r="331" spans="23:23" x14ac:dyDescent="0.35">
      <c r="W331" s="142"/>
    </row>
    <row r="332" spans="23:23" x14ac:dyDescent="0.35">
      <c r="W332" s="142"/>
    </row>
    <row r="333" spans="23:23" x14ac:dyDescent="0.35">
      <c r="W333" s="142"/>
    </row>
    <row r="334" spans="23:23" x14ac:dyDescent="0.35">
      <c r="W334" s="142"/>
    </row>
    <row r="335" spans="23:23" x14ac:dyDescent="0.35">
      <c r="W335" s="142"/>
    </row>
    <row r="336" spans="23:23" x14ac:dyDescent="0.35">
      <c r="W336" s="142"/>
    </row>
    <row r="337" spans="23:23" x14ac:dyDescent="0.35">
      <c r="W337" s="142"/>
    </row>
    <row r="338" spans="23:23" x14ac:dyDescent="0.35">
      <c r="W338" s="142"/>
    </row>
    <row r="339" spans="23:23" x14ac:dyDescent="0.35">
      <c r="W339" s="142"/>
    </row>
    <row r="340" spans="23:23" x14ac:dyDescent="0.35">
      <c r="W340" s="142"/>
    </row>
    <row r="341" spans="23:23" x14ac:dyDescent="0.35">
      <c r="W341" s="142"/>
    </row>
    <row r="342" spans="23:23" x14ac:dyDescent="0.35">
      <c r="W342" s="142"/>
    </row>
    <row r="343" spans="23:23" x14ac:dyDescent="0.35">
      <c r="W343" s="142"/>
    </row>
    <row r="344" spans="23:23" x14ac:dyDescent="0.35">
      <c r="W344" s="142"/>
    </row>
    <row r="345" spans="23:23" x14ac:dyDescent="0.35">
      <c r="W345" s="142"/>
    </row>
    <row r="346" spans="23:23" x14ac:dyDescent="0.35">
      <c r="W346" s="142"/>
    </row>
    <row r="347" spans="23:23" x14ac:dyDescent="0.35">
      <c r="W347" s="142"/>
    </row>
    <row r="348" spans="23:23" x14ac:dyDescent="0.35">
      <c r="W348" s="142"/>
    </row>
    <row r="349" spans="23:23" x14ac:dyDescent="0.35">
      <c r="W349" s="142"/>
    </row>
    <row r="350" spans="23:23" x14ac:dyDescent="0.35">
      <c r="W350" s="142"/>
    </row>
    <row r="351" spans="23:23" x14ac:dyDescent="0.35">
      <c r="W351" s="142"/>
    </row>
    <row r="352" spans="23:23" x14ac:dyDescent="0.35">
      <c r="W352" s="142"/>
    </row>
    <row r="353" spans="23:23" x14ac:dyDescent="0.35">
      <c r="W353" s="142"/>
    </row>
    <row r="354" spans="23:23" x14ac:dyDescent="0.35">
      <c r="W354" s="142"/>
    </row>
    <row r="355" spans="23:23" x14ac:dyDescent="0.35">
      <c r="W355" s="142"/>
    </row>
    <row r="356" spans="23:23" x14ac:dyDescent="0.35">
      <c r="W356" s="142"/>
    </row>
    <row r="357" spans="23:23" x14ac:dyDescent="0.35">
      <c r="W357" s="142"/>
    </row>
    <row r="358" spans="23:23" x14ac:dyDescent="0.35">
      <c r="W358" s="142"/>
    </row>
    <row r="359" spans="23:23" x14ac:dyDescent="0.35">
      <c r="W359" s="142"/>
    </row>
    <row r="360" spans="23:23" x14ac:dyDescent="0.35">
      <c r="W360" s="142"/>
    </row>
    <row r="361" spans="23:23" x14ac:dyDescent="0.35">
      <c r="W361" s="142"/>
    </row>
    <row r="362" spans="23:23" x14ac:dyDescent="0.35">
      <c r="W362" s="142"/>
    </row>
    <row r="363" spans="23:23" x14ac:dyDescent="0.35">
      <c r="W363" s="142"/>
    </row>
    <row r="364" spans="23:23" x14ac:dyDescent="0.35">
      <c r="W364" s="142"/>
    </row>
    <row r="365" spans="23:23" x14ac:dyDescent="0.35">
      <c r="W365" s="142"/>
    </row>
    <row r="366" spans="23:23" x14ac:dyDescent="0.35">
      <c r="W366" s="142"/>
    </row>
    <row r="367" spans="23:23" x14ac:dyDescent="0.35">
      <c r="W367" s="142"/>
    </row>
    <row r="368" spans="23:23" x14ac:dyDescent="0.35">
      <c r="W368" s="142"/>
    </row>
    <row r="369" spans="23:23" x14ac:dyDescent="0.35">
      <c r="W369" s="142"/>
    </row>
    <row r="370" spans="23:23" x14ac:dyDescent="0.35">
      <c r="W370" s="142"/>
    </row>
    <row r="371" spans="23:23" x14ac:dyDescent="0.35">
      <c r="W371" s="142"/>
    </row>
    <row r="372" spans="23:23" x14ac:dyDescent="0.35">
      <c r="W372" s="142"/>
    </row>
    <row r="373" spans="23:23" x14ac:dyDescent="0.35">
      <c r="W373" s="142"/>
    </row>
    <row r="374" spans="23:23" x14ac:dyDescent="0.35">
      <c r="W374" s="142"/>
    </row>
    <row r="375" spans="23:23" x14ac:dyDescent="0.35">
      <c r="W375" s="142"/>
    </row>
    <row r="376" spans="23:23" x14ac:dyDescent="0.35">
      <c r="W376" s="142"/>
    </row>
    <row r="377" spans="23:23" x14ac:dyDescent="0.35">
      <c r="W377" s="142"/>
    </row>
    <row r="378" spans="23:23" x14ac:dyDescent="0.35">
      <c r="W378" s="142"/>
    </row>
    <row r="379" spans="23:23" x14ac:dyDescent="0.35">
      <c r="W379" s="142"/>
    </row>
    <row r="380" spans="23:23" x14ac:dyDescent="0.35">
      <c r="W380" s="142"/>
    </row>
    <row r="381" spans="23:23" x14ac:dyDescent="0.35">
      <c r="W381" s="142"/>
    </row>
    <row r="382" spans="23:23" x14ac:dyDescent="0.35">
      <c r="W382" s="142"/>
    </row>
    <row r="383" spans="23:23" x14ac:dyDescent="0.35">
      <c r="W383" s="142"/>
    </row>
    <row r="384" spans="23:23" x14ac:dyDescent="0.35">
      <c r="W384" s="142"/>
    </row>
    <row r="385" spans="23:23" x14ac:dyDescent="0.35">
      <c r="W385" s="142"/>
    </row>
    <row r="386" spans="23:23" x14ac:dyDescent="0.35">
      <c r="W386" s="142"/>
    </row>
    <row r="387" spans="23:23" x14ac:dyDescent="0.35">
      <c r="W387" s="142"/>
    </row>
    <row r="388" spans="23:23" x14ac:dyDescent="0.35">
      <c r="W388" s="142"/>
    </row>
    <row r="389" spans="23:23" x14ac:dyDescent="0.35">
      <c r="W389" s="142"/>
    </row>
    <row r="390" spans="23:23" x14ac:dyDescent="0.35">
      <c r="W390" s="142"/>
    </row>
    <row r="391" spans="23:23" x14ac:dyDescent="0.35">
      <c r="W391" s="142"/>
    </row>
    <row r="392" spans="23:23" x14ac:dyDescent="0.35">
      <c r="W392" s="142"/>
    </row>
    <row r="393" spans="23:23" x14ac:dyDescent="0.35">
      <c r="W393" s="142"/>
    </row>
    <row r="394" spans="23:23" x14ac:dyDescent="0.35">
      <c r="W394" s="142"/>
    </row>
    <row r="395" spans="23:23" x14ac:dyDescent="0.35">
      <c r="W395" s="142"/>
    </row>
    <row r="396" spans="23:23" x14ac:dyDescent="0.35">
      <c r="W396" s="142"/>
    </row>
    <row r="397" spans="23:23" x14ac:dyDescent="0.35">
      <c r="W397" s="142"/>
    </row>
    <row r="398" spans="23:23" x14ac:dyDescent="0.35">
      <c r="W398" s="142"/>
    </row>
    <row r="399" spans="23:23" x14ac:dyDescent="0.35">
      <c r="W399" s="142"/>
    </row>
    <row r="400" spans="23:23" x14ac:dyDescent="0.35">
      <c r="W400" s="142"/>
    </row>
    <row r="401" spans="23:23" x14ac:dyDescent="0.35">
      <c r="W401" s="142"/>
    </row>
    <row r="402" spans="23:23" x14ac:dyDescent="0.35">
      <c r="W402" s="142"/>
    </row>
    <row r="403" spans="23:23" x14ac:dyDescent="0.35">
      <c r="W403" s="142"/>
    </row>
    <row r="404" spans="23:23" x14ac:dyDescent="0.35">
      <c r="W404" s="142"/>
    </row>
  </sheetData>
  <sheetProtection algorithmName="SHA-512" hashValue="dvYcM+llkRcumOLoUe8s3xvU3UtfVjIDGsHG6HaKthsf1nD2TR9jNRZI+dw9fDlkK1Etp16xC5YDzhbhc1uofw==" saltValue="XlCjTGZta3SWoxHJeFYILQ==" spinCount="100000" sheet="1" objects="1" scenarios="1"/>
  <phoneticPr fontId="3" type="noConversion"/>
  <conditionalFormatting sqref="AT9:BC158">
    <cfRule type="cellIs" dxfId="4" priority="8" operator="between">
      <formula>-100</formula>
      <formula>100</formula>
    </cfRule>
  </conditionalFormatting>
  <conditionalFormatting sqref="BE9:BZ9 BZ10:BZ19 BE10:BY161 BF164:BZ167 BE164:BE310 BF169:BZ174 BF175:BY310">
    <cfRule type="cellIs" dxfId="3" priority="3" operator="greaterThan">
      <formula>0</formula>
    </cfRule>
  </conditionalFormatting>
  <conditionalFormatting sqref="BF168:BY168">
    <cfRule type="cellIs" dxfId="2" priority="2" operator="greaterThan">
      <formula>0</formula>
    </cfRule>
  </conditionalFormatting>
  <conditionalFormatting sqref="CA307:CA309">
    <cfRule type="cellIs" dxfId="1" priority="1" operator="greaterThan">
      <formula>0</formula>
    </cfRule>
  </conditionalFormatting>
  <conditionalFormatting sqref="CA9:CJ160">
    <cfRule type="cellIs" dxfId="0" priority="9" operator="greaterThan">
      <formula>0</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D366B8A5-7D26-4E6B-8B11-1B06CDEDE862}">
          <x14:formula1>
            <xm:f>'Coding Structures'!$D$2:$D$55</xm:f>
          </x14:formula1>
          <xm:sqref>H159:H174 G9:G174</xm:sqref>
        </x14:dataValidation>
        <x14:dataValidation type="list" allowBlank="1" showInputMessage="1" showErrorMessage="1" xr:uid="{87436917-5DD5-490F-9C36-607A2368E602}">
          <x14:formula1>
            <xm:f>'Structure Category'!$B$4:$B$9</xm:f>
          </x14:formula1>
          <xm:sqref>H9:H158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0C5E8-7DC3-4D96-A65D-7A309FEE50DF}">
  <sheetPr codeName="Sheet7">
    <tabColor rgb="FFFF5050"/>
  </sheetPr>
  <dimension ref="B1:O16"/>
  <sheetViews>
    <sheetView workbookViewId="0">
      <selection activeCell="E14" sqref="E14"/>
    </sheetView>
  </sheetViews>
  <sheetFormatPr defaultRowHeight="14.5" x14ac:dyDescent="0.35"/>
  <cols>
    <col min="2" max="2" width="15.08984375" customWidth="1"/>
    <col min="3" max="13" width="11.36328125" customWidth="1"/>
    <col min="14" max="16" width="13.36328125" bestFit="1" customWidth="1"/>
    <col min="17" max="17" width="13.453125" bestFit="1" customWidth="1"/>
    <col min="18" max="18" width="13.36328125" bestFit="1" customWidth="1"/>
  </cols>
  <sheetData>
    <row r="1" spans="2:15" x14ac:dyDescent="0.35">
      <c r="B1" s="91" t="s">
        <v>280</v>
      </c>
      <c r="C1" s="89" t="str">
        <f>Structure_Stage_Discharge!$C$5</f>
        <v>No Action</v>
      </c>
      <c r="D1" s="90"/>
      <c r="E1" s="90"/>
      <c r="F1" s="87"/>
      <c r="G1" s="87"/>
      <c r="H1" s="87"/>
    </row>
    <row r="2" spans="2:15" ht="15" thickBot="1" x14ac:dyDescent="0.4"/>
    <row r="3" spans="2:15" ht="27.5" thickTop="1" thickBot="1" x14ac:dyDescent="0.4">
      <c r="B3" s="92" t="s">
        <v>241</v>
      </c>
      <c r="C3" s="93" t="s">
        <v>249</v>
      </c>
    </row>
    <row r="4" spans="2:15" ht="15" thickTop="1" x14ac:dyDescent="0.35">
      <c r="B4" s="69" t="s">
        <v>200</v>
      </c>
      <c r="C4" s="59">
        <f>COUNTIF(Structure_Stage_Discharge!$H$9:$H$158,B4)</f>
        <v>138</v>
      </c>
    </row>
    <row r="5" spans="2:15" x14ac:dyDescent="0.35">
      <c r="B5" s="70" t="s">
        <v>248</v>
      </c>
      <c r="C5" s="62">
        <f>COUNTIF(Structure_Stage_Discharge!$H$9:$H$158,B5)</f>
        <v>1</v>
      </c>
    </row>
    <row r="6" spans="2:15" x14ac:dyDescent="0.35">
      <c r="B6" s="70" t="s">
        <v>242</v>
      </c>
      <c r="C6" s="62">
        <f>COUNTIF(Structure_Stage_Discharge!$H$9:$H$158,B6)</f>
        <v>10</v>
      </c>
    </row>
    <row r="7" spans="2:15" x14ac:dyDescent="0.35">
      <c r="B7" s="70" t="s">
        <v>212</v>
      </c>
      <c r="C7" s="62">
        <f>COUNTIF(Structure_Stage_Discharge!$H$9:$H$158,B7)</f>
        <v>0</v>
      </c>
    </row>
    <row r="8" spans="2:15" x14ac:dyDescent="0.35">
      <c r="B8" s="70" t="s">
        <v>213</v>
      </c>
      <c r="C8" s="62">
        <f>COUNTIF(Structure_Stage_Discharge!$H$9:$H$158,B8)</f>
        <v>0</v>
      </c>
    </row>
    <row r="9" spans="2:15" ht="15" thickBot="1" x14ac:dyDescent="0.4">
      <c r="B9" s="71" t="s">
        <v>214</v>
      </c>
      <c r="C9" s="72">
        <f>COUNTIF(Structure_Stage_Discharge!$H$9:$H$158,B9)</f>
        <v>1</v>
      </c>
    </row>
    <row r="10" spans="2:15" ht="15" thickTop="1" x14ac:dyDescent="0.35"/>
    <row r="11" spans="2:15" ht="15" thickBot="1" x14ac:dyDescent="0.4"/>
    <row r="12" spans="2:15" ht="15" thickTop="1" x14ac:dyDescent="0.35">
      <c r="B12" s="67" t="s">
        <v>235</v>
      </c>
      <c r="C12" s="56">
        <f>Structure_Stage_Discharge!C9</f>
        <v>0.5</v>
      </c>
      <c r="D12" s="57">
        <f>Structure_Stage_Discharge!C10</f>
        <v>0.2</v>
      </c>
      <c r="E12" s="57">
        <f>Structure_Stage_Discharge!C11</f>
        <v>0.1</v>
      </c>
      <c r="F12" s="57">
        <f>Structure_Stage_Discharge!C12</f>
        <v>0.04</v>
      </c>
      <c r="G12" s="57">
        <f>Structure_Stage_Discharge!C13</f>
        <v>0.02</v>
      </c>
      <c r="H12" s="57">
        <f>Structure_Stage_Discharge!C14</f>
        <v>0.01</v>
      </c>
      <c r="I12" s="57">
        <f>Structure_Stage_Discharge!C15</f>
        <v>5.0000000000000001E-3</v>
      </c>
      <c r="J12" s="58">
        <f>Structure_Stage_Discharge!C16</f>
        <v>4.7619047619047623E-3</v>
      </c>
      <c r="K12" s="57">
        <f>Structure_Stage_Discharge!C17</f>
        <v>2E-3</v>
      </c>
      <c r="L12" s="57">
        <f>Structure_Stage_Discharge!C18</f>
        <v>1E-3</v>
      </c>
      <c r="M12" s="59">
        <f>1/'AEP_Average Annual Damages '!B31</f>
        <v>1.0000000000000001E-5</v>
      </c>
      <c r="N12" s="54" t="s">
        <v>240</v>
      </c>
    </row>
    <row r="13" spans="2:15" ht="47.5" customHeight="1" x14ac:dyDescent="0.35">
      <c r="B13" s="68" t="s">
        <v>236</v>
      </c>
      <c r="C13" s="60">
        <f>COUNTIF(Structure_Stage_Discharge!BE9:BE158,"&gt;0")</f>
        <v>1</v>
      </c>
      <c r="D13" s="61">
        <f>COUNTIF(Structure_Stage_Discharge!BF9:BF158,"&gt;0")</f>
        <v>1</v>
      </c>
      <c r="E13" s="61">
        <f>COUNTIF(Structure_Stage_Discharge!BG9:BG158,"&gt;0")</f>
        <v>3</v>
      </c>
      <c r="F13" s="61">
        <f>COUNTIF(Structure_Stage_Discharge!BH9:BH158,"&gt;0")</f>
        <v>6</v>
      </c>
      <c r="G13" s="61">
        <f>COUNTIF(Structure_Stage_Discharge!BI9:BI158,"&gt;0")</f>
        <v>8</v>
      </c>
      <c r="H13" s="61">
        <f>COUNTIF(Structure_Stage_Discharge!BJ9:BJ158,"&gt;0")</f>
        <v>9</v>
      </c>
      <c r="I13" s="61">
        <f>COUNTIF(Structure_Stage_Discharge!BK9:BK158,"&gt;0")</f>
        <v>10</v>
      </c>
      <c r="J13" s="61">
        <f>COUNTIF(Structure_Stage_Discharge!BL9:BL158,"&gt;0")</f>
        <v>12</v>
      </c>
      <c r="K13" s="61">
        <f>COUNTIF(Structure_Stage_Discharge!BM9:BM158,"&gt;0")</f>
        <v>12</v>
      </c>
      <c r="L13" s="61">
        <f>COUNTIF(Structure_Stage_Discharge!BN9:BN158,"&gt;0")</f>
        <v>12</v>
      </c>
      <c r="M13" s="62">
        <f>L13</f>
        <v>12</v>
      </c>
      <c r="N13" s="54"/>
    </row>
    <row r="14" spans="2:15" ht="56" customHeight="1" thickBot="1" x14ac:dyDescent="0.4">
      <c r="B14" s="66" t="s">
        <v>238</v>
      </c>
      <c r="C14" s="63">
        <f>'AEP_Average Annual Damages '!D11</f>
        <v>1259.9999999999998</v>
      </c>
      <c r="D14" s="64">
        <f>'AEP_Average Annual Damages '!D13</f>
        <v>3311.9999999981337</v>
      </c>
      <c r="E14" s="64">
        <f>'AEP_Average Annual Damages '!D15</f>
        <v>116870.5088901561</v>
      </c>
      <c r="F14" s="64">
        <f>'AEP_Average Annual Damages '!D17</f>
        <v>414181.20873511548</v>
      </c>
      <c r="G14" s="64">
        <f>'AEP_Average Annual Damages '!D19</f>
        <v>689747.91553661728</v>
      </c>
      <c r="H14" s="64">
        <f>'AEP_Average Annual Damages '!D21</f>
        <v>870394.73245082598</v>
      </c>
      <c r="I14" s="64">
        <f>'AEP_Average Annual Damages '!D23</f>
        <v>1131652.3525727859</v>
      </c>
      <c r="J14" s="64">
        <f>'AEP_Average Annual Damages '!D25</f>
        <v>1535124.2806151463</v>
      </c>
      <c r="K14" s="64">
        <f>'AEP_Average Annual Damages '!D27</f>
        <v>1719980.1468627984</v>
      </c>
      <c r="L14" s="64">
        <f>'AEP_Average Annual Damages '!D29</f>
        <v>1843407.4884592409</v>
      </c>
      <c r="M14" s="65">
        <f>L14</f>
        <v>1843407.4884592409</v>
      </c>
      <c r="N14" s="55">
        <f>SUM(C14:M14)</f>
        <v>10169338.122581925</v>
      </c>
      <c r="O14" t="s">
        <v>239</v>
      </c>
    </row>
    <row r="15" spans="2:15" ht="15" thickTop="1" x14ac:dyDescent="0.35"/>
    <row r="16" spans="2:15" x14ac:dyDescent="0.35">
      <c r="E16" t="s">
        <v>3</v>
      </c>
    </row>
  </sheetData>
  <sheetProtection algorithmName="SHA-512" hashValue="sanJ+umvNykR9zU4wxGL7++9bZqFRK7Lc11CwjskHUPGPPQPw519NoNHoNR56tN4lT6w4cnjeLyWqoOTKJNnhg==" saltValue="75OeOOxDjP1Z1pzRPpYoag==" spinCount="100000" sheet="1" objects="1" scenarios="1"/>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C9A88-1B03-43ED-94FC-F2440F8160A9}">
  <sheetPr codeName="Sheet3">
    <tabColor rgb="FFFF5050"/>
  </sheetPr>
  <dimension ref="B2:T51"/>
  <sheetViews>
    <sheetView topLeftCell="A21" zoomScale="70" zoomScaleNormal="70" workbookViewId="0">
      <selection activeCell="C50" sqref="C50:L50"/>
    </sheetView>
  </sheetViews>
  <sheetFormatPr defaultRowHeight="14.5" x14ac:dyDescent="0.35"/>
  <cols>
    <col min="1" max="1" width="3.54296875" customWidth="1"/>
    <col min="2" max="13" width="11.36328125" customWidth="1"/>
    <col min="14" max="14" width="13.08984375" customWidth="1"/>
  </cols>
  <sheetData>
    <row r="2" spans="2:10" x14ac:dyDescent="0.35">
      <c r="B2" s="110" t="s">
        <v>280</v>
      </c>
      <c r="C2" s="87"/>
      <c r="D2" s="89" t="str">
        <f>Structure_Stage_Discharge!C5</f>
        <v>No Action</v>
      </c>
      <c r="E2" s="89"/>
      <c r="F2" s="89"/>
      <c r="G2" s="87"/>
      <c r="H2" s="87"/>
      <c r="I2" s="87"/>
    </row>
    <row r="4" spans="2:10" ht="21" x14ac:dyDescent="0.5">
      <c r="B4" s="84" t="s">
        <v>255</v>
      </c>
    </row>
    <row r="5" spans="2:10" ht="21" x14ac:dyDescent="0.5">
      <c r="B5" s="84" t="s">
        <v>256</v>
      </c>
    </row>
    <row r="6" spans="2:10" ht="21" x14ac:dyDescent="0.5">
      <c r="B6" s="84" t="s">
        <v>257</v>
      </c>
    </row>
    <row r="9" spans="2:10" ht="19" thickBot="1" x14ac:dyDescent="0.5">
      <c r="C9" s="86" t="s">
        <v>250</v>
      </c>
      <c r="I9" s="86" t="s">
        <v>251</v>
      </c>
    </row>
    <row r="10" spans="2:10" s="30" customFormat="1" ht="37" customHeight="1" thickTop="1" thickBot="1" x14ac:dyDescent="0.35">
      <c r="B10" s="42" t="s">
        <v>5</v>
      </c>
      <c r="C10" s="43" t="s">
        <v>6</v>
      </c>
      <c r="D10" s="43" t="s">
        <v>4</v>
      </c>
      <c r="E10" s="43" t="s">
        <v>8</v>
      </c>
      <c r="F10" s="43" t="s">
        <v>9</v>
      </c>
      <c r="G10" s="44" t="s">
        <v>10</v>
      </c>
      <c r="I10" s="94" t="s">
        <v>6</v>
      </c>
      <c r="J10" s="95" t="s">
        <v>244</v>
      </c>
    </row>
    <row r="11" spans="2:10" s="31" customFormat="1" ht="11.5" customHeight="1" thickTop="1" x14ac:dyDescent="0.3">
      <c r="B11" s="45">
        <f>Structure_Stage_Discharge!X5</f>
        <v>2</v>
      </c>
      <c r="C11" s="46">
        <f t="shared" ref="C11:C23" si="0">1/B11</f>
        <v>0.5</v>
      </c>
      <c r="D11" s="47">
        <f>Structure_Stage_Discharge!CA163</f>
        <v>1259.9999999999998</v>
      </c>
      <c r="E11" s="48" t="s">
        <v>3</v>
      </c>
      <c r="F11" s="46" t="s">
        <v>3</v>
      </c>
      <c r="G11" s="49" t="s">
        <v>3</v>
      </c>
      <c r="I11" s="75">
        <f>C31</f>
        <v>1.0000000000000001E-5</v>
      </c>
      <c r="J11" s="76">
        <f>D31</f>
        <v>1843407.4884592409</v>
      </c>
    </row>
    <row r="12" spans="2:10" s="31" customFormat="1" ht="11.5" customHeight="1" x14ac:dyDescent="0.3">
      <c r="B12" s="45"/>
      <c r="C12" s="46" t="s">
        <v>3</v>
      </c>
      <c r="D12" s="47"/>
      <c r="E12" s="48">
        <f t="shared" ref="E12:E30" si="1">(D11+D13)/2</f>
        <v>2285.9999999990669</v>
      </c>
      <c r="F12" s="46">
        <f t="shared" ref="F12:F22" si="2">C11-C13</f>
        <v>0.3</v>
      </c>
      <c r="G12" s="49">
        <f t="shared" ref="G12:G30" si="3">E12*F12</f>
        <v>685.79999999972006</v>
      </c>
      <c r="I12" s="77">
        <f>C29</f>
        <v>1E-3</v>
      </c>
      <c r="J12" s="78">
        <f>D29</f>
        <v>1843407.4884592409</v>
      </c>
    </row>
    <row r="13" spans="2:10" s="31" customFormat="1" ht="11.5" customHeight="1" x14ac:dyDescent="0.3">
      <c r="B13" s="45">
        <f>Structure_Stage_Discharge!Y5</f>
        <v>5</v>
      </c>
      <c r="C13" s="46">
        <f t="shared" si="0"/>
        <v>0.2</v>
      </c>
      <c r="D13" s="47">
        <f>Structure_Stage_Discharge!CB163</f>
        <v>3311.9999999981337</v>
      </c>
      <c r="E13" s="48" t="s">
        <v>3</v>
      </c>
      <c r="F13" s="46" t="s">
        <v>3</v>
      </c>
      <c r="G13" s="49" t="s">
        <v>3</v>
      </c>
      <c r="I13" s="77">
        <f>C27</f>
        <v>2E-3</v>
      </c>
      <c r="J13" s="78">
        <f>D27</f>
        <v>1719980.1468627984</v>
      </c>
    </row>
    <row r="14" spans="2:10" s="31" customFormat="1" ht="11.5" customHeight="1" x14ac:dyDescent="0.3">
      <c r="B14" s="45"/>
      <c r="C14" s="46" t="s">
        <v>3</v>
      </c>
      <c r="D14" s="47"/>
      <c r="E14" s="48">
        <f t="shared" si="1"/>
        <v>60091.254445077117</v>
      </c>
      <c r="F14" s="46">
        <f t="shared" si="2"/>
        <v>0.1</v>
      </c>
      <c r="G14" s="49">
        <f t="shared" si="3"/>
        <v>6009.125444507712</v>
      </c>
      <c r="I14" s="79">
        <f>C25</f>
        <v>4.7619047619047623E-3</v>
      </c>
      <c r="J14" s="78">
        <f>D25</f>
        <v>1535124.2806151463</v>
      </c>
    </row>
    <row r="15" spans="2:10" s="31" customFormat="1" ht="11.5" customHeight="1" x14ac:dyDescent="0.3">
      <c r="B15" s="45">
        <f>Structure_Stage_Discharge!Z5</f>
        <v>10</v>
      </c>
      <c r="C15" s="46">
        <f t="shared" si="0"/>
        <v>0.1</v>
      </c>
      <c r="D15" s="47">
        <f>Structure_Stage_Discharge!CC163</f>
        <v>116870.5088901561</v>
      </c>
      <c r="E15" s="48" t="s">
        <v>3</v>
      </c>
      <c r="F15" s="46" t="s">
        <v>3</v>
      </c>
      <c r="G15" s="49" t="s">
        <v>3</v>
      </c>
      <c r="I15" s="77">
        <f>C23</f>
        <v>5.0000000000000001E-3</v>
      </c>
      <c r="J15" s="78">
        <f>D23</f>
        <v>1131652.3525727859</v>
      </c>
    </row>
    <row r="16" spans="2:10" s="31" customFormat="1" ht="11.5" customHeight="1" x14ac:dyDescent="0.3">
      <c r="B16" s="45"/>
      <c r="C16" s="46" t="s">
        <v>3</v>
      </c>
      <c r="D16" s="47"/>
      <c r="E16" s="48">
        <f t="shared" si="1"/>
        <v>265525.85881263576</v>
      </c>
      <c r="F16" s="46">
        <f t="shared" si="2"/>
        <v>6.0000000000000005E-2</v>
      </c>
      <c r="G16" s="49">
        <f t="shared" si="3"/>
        <v>15931.551528758147</v>
      </c>
      <c r="I16" s="77">
        <f>C21</f>
        <v>0.01</v>
      </c>
      <c r="J16" s="78">
        <f>D21</f>
        <v>870394.73245082598</v>
      </c>
    </row>
    <row r="17" spans="2:11" s="31" customFormat="1" ht="11.5" customHeight="1" x14ac:dyDescent="0.3">
      <c r="B17" s="45">
        <f>Structure_Stage_Discharge!AA5</f>
        <v>25</v>
      </c>
      <c r="C17" s="46">
        <f t="shared" si="0"/>
        <v>0.04</v>
      </c>
      <c r="D17" s="47">
        <f>Structure_Stage_Discharge!CD163</f>
        <v>414181.20873511548</v>
      </c>
      <c r="E17" s="48" t="s">
        <v>3</v>
      </c>
      <c r="F17" s="46" t="s">
        <v>3</v>
      </c>
      <c r="G17" s="49" t="s">
        <v>3</v>
      </c>
      <c r="I17" s="77">
        <f>C19</f>
        <v>0.02</v>
      </c>
      <c r="J17" s="78">
        <f>D19</f>
        <v>689747.91553661728</v>
      </c>
    </row>
    <row r="18" spans="2:11" s="31" customFormat="1" ht="11.5" customHeight="1" x14ac:dyDescent="0.3">
      <c r="B18" s="45"/>
      <c r="C18" s="46" t="s">
        <v>3</v>
      </c>
      <c r="D18" s="47"/>
      <c r="E18" s="48">
        <f t="shared" si="1"/>
        <v>551964.56213586638</v>
      </c>
      <c r="F18" s="46">
        <f t="shared" si="2"/>
        <v>0.02</v>
      </c>
      <c r="G18" s="49">
        <f t="shared" si="3"/>
        <v>11039.291242717327</v>
      </c>
      <c r="I18" s="77">
        <f>C17</f>
        <v>0.04</v>
      </c>
      <c r="J18" s="78">
        <f>D17</f>
        <v>414181.20873511548</v>
      </c>
    </row>
    <row r="19" spans="2:11" s="31" customFormat="1" ht="11.5" customHeight="1" x14ac:dyDescent="0.3">
      <c r="B19" s="45">
        <f>Structure_Stage_Discharge!AB5</f>
        <v>50</v>
      </c>
      <c r="C19" s="46">
        <f t="shared" si="0"/>
        <v>0.02</v>
      </c>
      <c r="D19" s="47">
        <f>Structure_Stage_Discharge!CE163</f>
        <v>689747.91553661728</v>
      </c>
      <c r="E19" s="48" t="s">
        <v>3</v>
      </c>
      <c r="F19" s="46" t="s">
        <v>3</v>
      </c>
      <c r="G19" s="49" t="s">
        <v>3</v>
      </c>
      <c r="I19" s="77">
        <f>C15</f>
        <v>0.1</v>
      </c>
      <c r="J19" s="78">
        <f>D15</f>
        <v>116870.5088901561</v>
      </c>
    </row>
    <row r="20" spans="2:11" s="31" customFormat="1" ht="11.5" customHeight="1" x14ac:dyDescent="0.3">
      <c r="B20" s="45"/>
      <c r="C20" s="46" t="s">
        <v>3</v>
      </c>
      <c r="D20" s="47"/>
      <c r="E20" s="48">
        <f t="shared" si="1"/>
        <v>780071.32399372163</v>
      </c>
      <c r="F20" s="46">
        <f t="shared" si="2"/>
        <v>0.01</v>
      </c>
      <c r="G20" s="49">
        <f t="shared" si="3"/>
        <v>7800.7132399372167</v>
      </c>
      <c r="I20" s="77">
        <f>C13</f>
        <v>0.2</v>
      </c>
      <c r="J20" s="78">
        <f>D13</f>
        <v>3311.9999999981337</v>
      </c>
    </row>
    <row r="21" spans="2:11" s="31" customFormat="1" ht="11.5" customHeight="1" thickBot="1" x14ac:dyDescent="0.35">
      <c r="B21" s="45">
        <f>Structure_Stage_Discharge!AC5</f>
        <v>100</v>
      </c>
      <c r="C21" s="46">
        <f t="shared" si="0"/>
        <v>0.01</v>
      </c>
      <c r="D21" s="47">
        <f>Structure_Stage_Discharge!CF163</f>
        <v>870394.73245082598</v>
      </c>
      <c r="E21" s="48" t="s">
        <v>3</v>
      </c>
      <c r="F21" s="46" t="s">
        <v>3</v>
      </c>
      <c r="G21" s="49" t="s">
        <v>3</v>
      </c>
      <c r="I21" s="80">
        <f>C11</f>
        <v>0.5</v>
      </c>
      <c r="J21" s="81">
        <f>D11</f>
        <v>1259.9999999999998</v>
      </c>
    </row>
    <row r="22" spans="2:11" s="31" customFormat="1" ht="11.5" customHeight="1" thickTop="1" x14ac:dyDescent="0.35">
      <c r="B22" s="45"/>
      <c r="C22" s="46" t="s">
        <v>3</v>
      </c>
      <c r="D22" s="47"/>
      <c r="E22" s="48">
        <f>(D21+D23)/2</f>
        <v>1001023.5425118059</v>
      </c>
      <c r="F22" s="46">
        <f t="shared" si="2"/>
        <v>5.0000000000000001E-3</v>
      </c>
      <c r="G22" s="49">
        <f t="shared" si="3"/>
        <v>5005.1177125590293</v>
      </c>
      <c r="I22"/>
      <c r="J22"/>
    </row>
    <row r="23" spans="2:11" s="31" customFormat="1" ht="11.5" customHeight="1" x14ac:dyDescent="0.3">
      <c r="B23" s="45">
        <f>Structure_Stage_Discharge!AD5</f>
        <v>200</v>
      </c>
      <c r="C23" s="46">
        <f t="shared" si="0"/>
        <v>5.0000000000000001E-3</v>
      </c>
      <c r="D23" s="47">
        <f>Structure_Stage_Discharge!CG163</f>
        <v>1131652.3525727859</v>
      </c>
      <c r="E23" s="48" t="s">
        <v>3</v>
      </c>
      <c r="F23" s="46" t="s">
        <v>3</v>
      </c>
      <c r="G23" s="49" t="s">
        <v>3</v>
      </c>
      <c r="I23" s="40" t="s">
        <v>239</v>
      </c>
      <c r="J23" s="41">
        <f>SUM(J11:J21)</f>
        <v>10169338.122581925</v>
      </c>
      <c r="K23" s="32"/>
    </row>
    <row r="24" spans="2:11" s="31" customFormat="1" ht="11.5" customHeight="1" x14ac:dyDescent="0.3">
      <c r="B24" s="45"/>
      <c r="C24" s="46" t="s">
        <v>3</v>
      </c>
      <c r="D24" s="47"/>
      <c r="E24" s="48">
        <f>(D23+D25)/2</f>
        <v>1333388.316593966</v>
      </c>
      <c r="F24" s="50">
        <f>C23-C25</f>
        <v>2.3809523809523777E-4</v>
      </c>
      <c r="G24" s="49">
        <f t="shared" si="3"/>
        <v>317.4734087128486</v>
      </c>
    </row>
    <row r="25" spans="2:11" s="31" customFormat="1" ht="11.5" customHeight="1" x14ac:dyDescent="0.3">
      <c r="B25" s="45">
        <f>Structure_Stage_Discharge!AE5</f>
        <v>210</v>
      </c>
      <c r="C25" s="50">
        <f>1/B25</f>
        <v>4.7619047619047623E-3</v>
      </c>
      <c r="D25" s="47">
        <f>Structure_Stage_Discharge!CH163</f>
        <v>1535124.2806151463</v>
      </c>
      <c r="E25" s="48" t="s">
        <v>3</v>
      </c>
      <c r="F25" s="50" t="s">
        <v>3</v>
      </c>
      <c r="G25" s="49" t="s">
        <v>3</v>
      </c>
    </row>
    <row r="26" spans="2:11" s="31" customFormat="1" ht="11.5" customHeight="1" x14ac:dyDescent="0.3">
      <c r="B26" s="45"/>
      <c r="C26" s="46" t="s">
        <v>3</v>
      </c>
      <c r="D26" s="47"/>
      <c r="E26" s="48">
        <f>(D25+D27)/2</f>
        <v>1627552.2137389723</v>
      </c>
      <c r="F26" s="50">
        <f t="shared" ref="F26:F30" si="4">C25-C27</f>
        <v>2.7619047619047623E-3</v>
      </c>
      <c r="G26" s="49">
        <f t="shared" si="3"/>
        <v>4495.1442093743053</v>
      </c>
    </row>
    <row r="27" spans="2:11" s="31" customFormat="1" ht="11.5" customHeight="1" x14ac:dyDescent="0.3">
      <c r="B27" s="45">
        <f>Structure_Stage_Discharge!AF5</f>
        <v>500</v>
      </c>
      <c r="C27" s="46">
        <f t="shared" ref="C27:C29" si="5">1/B27</f>
        <v>2E-3</v>
      </c>
      <c r="D27" s="47">
        <f>Structure_Stage_Discharge!CI163</f>
        <v>1719980.1468627984</v>
      </c>
      <c r="E27" s="48" t="s">
        <v>3</v>
      </c>
      <c r="F27" s="50" t="s">
        <v>3</v>
      </c>
      <c r="G27" s="49" t="s">
        <v>3</v>
      </c>
    </row>
    <row r="28" spans="2:11" s="31" customFormat="1" ht="11.5" customHeight="1" x14ac:dyDescent="0.3">
      <c r="B28" s="45"/>
      <c r="C28" s="46" t="s">
        <v>3</v>
      </c>
      <c r="D28" s="47"/>
      <c r="E28" s="48">
        <f t="shared" si="1"/>
        <v>1781693.8176610195</v>
      </c>
      <c r="F28" s="51">
        <f t="shared" si="4"/>
        <v>1E-3</v>
      </c>
      <c r="G28" s="49">
        <f t="shared" si="3"/>
        <v>1781.6938176610195</v>
      </c>
    </row>
    <row r="29" spans="2:11" s="31" customFormat="1" ht="11.5" customHeight="1" x14ac:dyDescent="0.3">
      <c r="B29" s="45">
        <f>Structure_Stage_Discharge!AG5</f>
        <v>1000</v>
      </c>
      <c r="C29" s="46">
        <f t="shared" si="5"/>
        <v>1E-3</v>
      </c>
      <c r="D29" s="47">
        <f>Structure_Stage_Discharge!CJ163</f>
        <v>1843407.4884592409</v>
      </c>
      <c r="E29" s="48" t="s">
        <v>237</v>
      </c>
      <c r="F29" s="51" t="s">
        <v>3</v>
      </c>
      <c r="G29" s="49" t="s">
        <v>3</v>
      </c>
    </row>
    <row r="30" spans="2:11" s="31" customFormat="1" ht="11.5" customHeight="1" x14ac:dyDescent="0.3">
      <c r="B30" s="45"/>
      <c r="C30" s="46"/>
      <c r="D30" s="46"/>
      <c r="E30" s="48">
        <f t="shared" si="1"/>
        <v>1843407.4884592409</v>
      </c>
      <c r="F30" s="50">
        <f t="shared" si="4"/>
        <v>9.8999999999999999E-4</v>
      </c>
      <c r="G30" s="49">
        <f t="shared" si="3"/>
        <v>1824.9734135746485</v>
      </c>
    </row>
    <row r="31" spans="2:11" s="31" customFormat="1" ht="11.5" customHeight="1" x14ac:dyDescent="0.3">
      <c r="B31" s="45">
        <v>100000</v>
      </c>
      <c r="C31" s="46">
        <f>1/B31</f>
        <v>1.0000000000000001E-5</v>
      </c>
      <c r="D31" s="47">
        <f>D29</f>
        <v>1843407.4884592409</v>
      </c>
      <c r="E31" s="48" t="s">
        <v>3</v>
      </c>
      <c r="F31" s="51" t="s">
        <v>3</v>
      </c>
      <c r="G31" s="49" t="s">
        <v>3</v>
      </c>
    </row>
    <row r="32" spans="2:11" s="31" customFormat="1" ht="34.5" customHeight="1" thickBot="1" x14ac:dyDescent="0.35">
      <c r="B32" s="38"/>
      <c r="C32" s="39"/>
      <c r="D32" s="39"/>
      <c r="E32" s="39"/>
      <c r="F32" s="53" t="s">
        <v>211</v>
      </c>
      <c r="G32" s="52">
        <f>SUM(G12,G14,G16,G18,G20,G22,G24,G26,G28,G30)</f>
        <v>54890.884017801967</v>
      </c>
    </row>
    <row r="33" spans="2:20" ht="8.5" customHeight="1" thickTop="1" x14ac:dyDescent="0.35"/>
    <row r="34" spans="2:20" ht="11.5" customHeight="1" x14ac:dyDescent="0.35">
      <c r="B34" s="85" t="s">
        <v>267</v>
      </c>
    </row>
    <row r="35" spans="2:20" ht="10" customHeight="1" x14ac:dyDescent="0.35">
      <c r="D35" s="82">
        <f>SUM(D11:D31)</f>
        <v>10169338.122581925</v>
      </c>
      <c r="E35" s="83" t="s">
        <v>239</v>
      </c>
    </row>
    <row r="36" spans="2:20" ht="10" customHeight="1" x14ac:dyDescent="0.35">
      <c r="D36" s="82"/>
      <c r="E36" s="83"/>
    </row>
    <row r="37" spans="2:20" ht="9.5" customHeight="1" x14ac:dyDescent="0.35"/>
    <row r="38" spans="2:20" ht="19" thickBot="1" x14ac:dyDescent="0.5">
      <c r="B38" s="86" t="s">
        <v>252</v>
      </c>
    </row>
    <row r="39" spans="2:20" ht="27" customHeight="1" thickTop="1" thickBot="1" x14ac:dyDescent="0.4">
      <c r="B39" s="96" t="str">
        <f>'Structure Category'!B3</f>
        <v>Structure Type Affected</v>
      </c>
      <c r="C39" s="97" t="str">
        <f>'Structure Category'!C3</f>
        <v>Number</v>
      </c>
    </row>
    <row r="40" spans="2:20" ht="13" customHeight="1" thickTop="1" x14ac:dyDescent="0.35">
      <c r="B40" s="75" t="str">
        <f>'Structure Category'!B4</f>
        <v>None</v>
      </c>
      <c r="C40" s="98">
        <f>'Structure Category'!C4</f>
        <v>138</v>
      </c>
    </row>
    <row r="41" spans="2:20" ht="13" customHeight="1" x14ac:dyDescent="0.35">
      <c r="B41" s="77" t="str">
        <f>'Structure Category'!B5</f>
        <v>Automobile</v>
      </c>
      <c r="C41" s="99">
        <f>'Structure Category'!C5</f>
        <v>1</v>
      </c>
    </row>
    <row r="42" spans="2:20" ht="13" customHeight="1" x14ac:dyDescent="0.35">
      <c r="B42" s="77" t="str">
        <f>'Structure Category'!B6</f>
        <v>Residential</v>
      </c>
      <c r="C42" s="99">
        <f>'Structure Category'!C6</f>
        <v>10</v>
      </c>
    </row>
    <row r="43" spans="2:20" ht="13" customHeight="1" x14ac:dyDescent="0.35">
      <c r="B43" s="77" t="str">
        <f>'Structure Category'!B7</f>
        <v>Commercial</v>
      </c>
      <c r="C43" s="99">
        <f>'Structure Category'!C7</f>
        <v>0</v>
      </c>
    </row>
    <row r="44" spans="2:20" ht="13" customHeight="1" x14ac:dyDescent="0.35">
      <c r="B44" s="77" t="str">
        <f>'Structure Category'!B8</f>
        <v>Public</v>
      </c>
      <c r="C44" s="99">
        <f>'Structure Category'!C8</f>
        <v>0</v>
      </c>
    </row>
    <row r="45" spans="2:20" ht="13" customHeight="1" thickBot="1" x14ac:dyDescent="0.4">
      <c r="B45" s="80" t="str">
        <f>'Structure Category'!B9</f>
        <v>Industrial</v>
      </c>
      <c r="C45" s="100">
        <f>'Structure Category'!C9</f>
        <v>1</v>
      </c>
    </row>
    <row r="46" spans="2:20" ht="11" customHeight="1" thickTop="1" x14ac:dyDescent="0.35"/>
    <row r="47" spans="2:20" ht="18" customHeight="1" thickBot="1" x14ac:dyDescent="0.5">
      <c r="C47" s="86" t="s">
        <v>258</v>
      </c>
    </row>
    <row r="48" spans="2:20" ht="13.5" customHeight="1" thickTop="1" x14ac:dyDescent="0.35">
      <c r="B48" s="101" t="str">
        <f>'Structure Category'!B12</f>
        <v>AEP</v>
      </c>
      <c r="C48" s="102">
        <f>'Structure Category'!C12</f>
        <v>0.5</v>
      </c>
      <c r="D48" s="102">
        <f>'Structure Category'!D12</f>
        <v>0.2</v>
      </c>
      <c r="E48" s="102">
        <f>'Structure Category'!E12</f>
        <v>0.1</v>
      </c>
      <c r="F48" s="102">
        <f>'Structure Category'!F12</f>
        <v>0.04</v>
      </c>
      <c r="G48" s="102">
        <f>'Structure Category'!G12</f>
        <v>0.02</v>
      </c>
      <c r="H48" s="102">
        <f>'Structure Category'!H12</f>
        <v>0.01</v>
      </c>
      <c r="I48" s="102">
        <f>'Structure Category'!I12</f>
        <v>5.0000000000000001E-3</v>
      </c>
      <c r="J48" s="103">
        <f>'Structure Category'!J12</f>
        <v>4.7619047619047623E-3</v>
      </c>
      <c r="K48" s="102">
        <f>'Structure Category'!K12</f>
        <v>2E-3</v>
      </c>
      <c r="L48" s="102">
        <f>'Structure Category'!L12</f>
        <v>1E-3</v>
      </c>
      <c r="M48" s="98">
        <f>'Structure Category'!M12</f>
        <v>1.0000000000000001E-5</v>
      </c>
      <c r="N48" s="73" t="str">
        <f>'Structure Category'!N12</f>
        <v>The .00001 AEP is hard-coded to close the curve for graphical representation.</v>
      </c>
      <c r="O48" s="1"/>
      <c r="P48" s="1"/>
      <c r="Q48" s="1"/>
      <c r="R48" s="1"/>
      <c r="S48" s="1"/>
      <c r="T48" s="1"/>
    </row>
    <row r="49" spans="2:15" ht="38" customHeight="1" x14ac:dyDescent="0.35">
      <c r="B49" s="104" t="str">
        <f>'Structure Category'!B13</f>
        <v>Number of structures Damaged</v>
      </c>
      <c r="C49" s="105">
        <f>'Structure Category'!C13</f>
        <v>1</v>
      </c>
      <c r="D49" s="105">
        <f>'Structure Category'!D13</f>
        <v>1</v>
      </c>
      <c r="E49" s="105">
        <f>'Structure Category'!E13</f>
        <v>3</v>
      </c>
      <c r="F49" s="105">
        <f>'Structure Category'!F13</f>
        <v>6</v>
      </c>
      <c r="G49" s="105">
        <f>'Structure Category'!G13</f>
        <v>8</v>
      </c>
      <c r="H49" s="105">
        <f>'Structure Category'!H13</f>
        <v>9</v>
      </c>
      <c r="I49" s="105">
        <f>'Structure Category'!I13</f>
        <v>10</v>
      </c>
      <c r="J49" s="105">
        <f>'Structure Category'!J13</f>
        <v>12</v>
      </c>
      <c r="K49" s="105">
        <f>'Structure Category'!K13</f>
        <v>12</v>
      </c>
      <c r="L49" s="105">
        <f>'Structure Category'!L13</f>
        <v>12</v>
      </c>
      <c r="M49" s="99">
        <f>'Structure Category'!M13</f>
        <v>12</v>
      </c>
      <c r="N49" t="s">
        <v>3</v>
      </c>
    </row>
    <row r="50" spans="2:15" ht="50.5" customHeight="1" thickBot="1" x14ac:dyDescent="0.4">
      <c r="B50" s="106" t="str">
        <f>'Structure Category'!B14</f>
        <v>PV Damages for all Structures @AEP</v>
      </c>
      <c r="C50" s="107">
        <f>'Structure Category'!C14</f>
        <v>1259.9999999999998</v>
      </c>
      <c r="D50" s="107">
        <f>'Structure Category'!D14</f>
        <v>3311.9999999981337</v>
      </c>
      <c r="E50" s="108">
        <f>'Structure Category'!E14</f>
        <v>116870.5088901561</v>
      </c>
      <c r="F50" s="108">
        <f>'Structure Category'!F14</f>
        <v>414181.20873511548</v>
      </c>
      <c r="G50" s="108">
        <f>'Structure Category'!G14</f>
        <v>689747.91553661728</v>
      </c>
      <c r="H50" s="108">
        <f>'Structure Category'!H14</f>
        <v>870394.73245082598</v>
      </c>
      <c r="I50" s="108">
        <f>'Structure Category'!I14</f>
        <v>1131652.3525727859</v>
      </c>
      <c r="J50" s="108">
        <f>'Structure Category'!J14</f>
        <v>1535124.2806151463</v>
      </c>
      <c r="K50" s="108">
        <f>'Structure Category'!K14</f>
        <v>1719980.1468627984</v>
      </c>
      <c r="L50" s="108">
        <f>'Structure Category'!L14</f>
        <v>1843407.4884592409</v>
      </c>
      <c r="M50" s="109">
        <f>'Structure Category'!M14</f>
        <v>1843407.4884592409</v>
      </c>
      <c r="N50" s="74">
        <f>'Structure Category'!N14</f>
        <v>10169338.122581925</v>
      </c>
      <c r="O50" s="73" t="s">
        <v>239</v>
      </c>
    </row>
    <row r="51" spans="2:15" ht="11.5" customHeight="1" thickTop="1" x14ac:dyDescent="0.35"/>
  </sheetData>
  <sheetProtection algorithmName="SHA-512" hashValue="LCxZBoH/xuA285tGIOcR1GtBzAtMqi8eE0+25ICs2bkygkuTDMqLZ4WoBKIxOJ5dGIjzXP7+lMm4Okb142nbaA==" saltValue="JO2a7M3CwouKcRXP6EV8TA==" spinCount="100000" sheet="1" objects="1" scenarios="1"/>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7DF03-D49E-42D7-8E6F-D4F38137D9EE}">
  <sheetPr codeName="Sheet4">
    <tabColor rgb="FFFF5050"/>
  </sheetPr>
  <dimension ref="A1:AG114"/>
  <sheetViews>
    <sheetView topLeftCell="P101" workbookViewId="0">
      <selection activeCell="AE110" sqref="AE110"/>
    </sheetView>
  </sheetViews>
  <sheetFormatPr defaultRowHeight="14.5" x14ac:dyDescent="0.35"/>
  <cols>
    <col min="1" max="1" width="25" customWidth="1"/>
    <col min="2" max="2" width="41.90625" customWidth="1"/>
    <col min="3" max="3" width="22.08984375" customWidth="1"/>
    <col min="4" max="4" width="10.6328125" customWidth="1"/>
    <col min="260" max="260" width="29" customWidth="1"/>
    <col min="516" max="516" width="29" customWidth="1"/>
    <col min="772" max="772" width="29" customWidth="1"/>
    <col min="1028" max="1028" width="29" customWidth="1"/>
    <col min="1284" max="1284" width="29" customWidth="1"/>
    <col min="1540" max="1540" width="29" customWidth="1"/>
    <col min="1796" max="1796" width="29" customWidth="1"/>
    <col min="2052" max="2052" width="29" customWidth="1"/>
    <col min="2308" max="2308" width="29" customWidth="1"/>
    <col min="2564" max="2564" width="29" customWidth="1"/>
    <col min="2820" max="2820" width="29" customWidth="1"/>
    <col min="3076" max="3076" width="29" customWidth="1"/>
    <col min="3332" max="3332" width="29" customWidth="1"/>
    <col min="3588" max="3588" width="29" customWidth="1"/>
    <col min="3844" max="3844" width="29" customWidth="1"/>
    <col min="4100" max="4100" width="29" customWidth="1"/>
    <col min="4356" max="4356" width="29" customWidth="1"/>
    <col min="4612" max="4612" width="29" customWidth="1"/>
    <col min="4868" max="4868" width="29" customWidth="1"/>
    <col min="5124" max="5124" width="29" customWidth="1"/>
    <col min="5380" max="5380" width="29" customWidth="1"/>
    <col min="5636" max="5636" width="29" customWidth="1"/>
    <col min="5892" max="5892" width="29" customWidth="1"/>
    <col min="6148" max="6148" width="29" customWidth="1"/>
    <col min="6404" max="6404" width="29" customWidth="1"/>
    <col min="6660" max="6660" width="29" customWidth="1"/>
    <col min="6916" max="6916" width="29" customWidth="1"/>
    <col min="7172" max="7172" width="29" customWidth="1"/>
    <col min="7428" max="7428" width="29" customWidth="1"/>
    <col min="7684" max="7684" width="29" customWidth="1"/>
    <col min="7940" max="7940" width="29" customWidth="1"/>
    <col min="8196" max="8196" width="29" customWidth="1"/>
    <col min="8452" max="8452" width="29" customWidth="1"/>
    <col min="8708" max="8708" width="29" customWidth="1"/>
    <col min="8964" max="8964" width="29" customWidth="1"/>
    <col min="9220" max="9220" width="29" customWidth="1"/>
    <col min="9476" max="9476" width="29" customWidth="1"/>
    <col min="9732" max="9732" width="29" customWidth="1"/>
    <col min="9988" max="9988" width="29" customWidth="1"/>
    <col min="10244" max="10244" width="29" customWidth="1"/>
    <col min="10500" max="10500" width="29" customWidth="1"/>
    <col min="10756" max="10756" width="29" customWidth="1"/>
    <col min="11012" max="11012" width="29" customWidth="1"/>
    <col min="11268" max="11268" width="29" customWidth="1"/>
    <col min="11524" max="11524" width="29" customWidth="1"/>
    <col min="11780" max="11780" width="29" customWidth="1"/>
    <col min="12036" max="12036" width="29" customWidth="1"/>
    <col min="12292" max="12292" width="29" customWidth="1"/>
    <col min="12548" max="12548" width="29" customWidth="1"/>
    <col min="12804" max="12804" width="29" customWidth="1"/>
    <col min="13060" max="13060" width="29" customWidth="1"/>
    <col min="13316" max="13316" width="29" customWidth="1"/>
    <col min="13572" max="13572" width="29" customWidth="1"/>
    <col min="13828" max="13828" width="29" customWidth="1"/>
    <col min="14084" max="14084" width="29" customWidth="1"/>
    <col min="14340" max="14340" width="29" customWidth="1"/>
    <col min="14596" max="14596" width="29" customWidth="1"/>
    <col min="14852" max="14852" width="29" customWidth="1"/>
    <col min="15108" max="15108" width="29" customWidth="1"/>
    <col min="15364" max="15364" width="29" customWidth="1"/>
    <col min="15620" max="15620" width="29" customWidth="1"/>
    <col min="15876" max="15876" width="29" customWidth="1"/>
    <col min="16132" max="16132" width="29" customWidth="1"/>
  </cols>
  <sheetData>
    <row r="1" spans="1:32" ht="29" x14ac:dyDescent="0.35">
      <c r="A1" s="111" t="s">
        <v>197</v>
      </c>
      <c r="B1" s="1" t="s">
        <v>3</v>
      </c>
      <c r="C1" s="1" t="s">
        <v>3</v>
      </c>
      <c r="D1" s="124" t="s">
        <v>289</v>
      </c>
      <c r="E1" s="135">
        <v>-99</v>
      </c>
      <c r="F1" s="135">
        <v>-7</v>
      </c>
      <c r="G1" s="135">
        <v>-6</v>
      </c>
      <c r="H1" s="135">
        <v>-5</v>
      </c>
      <c r="I1" s="135">
        <v>-4</v>
      </c>
      <c r="J1" s="135">
        <v>-3</v>
      </c>
      <c r="K1" s="135">
        <v>-2</v>
      </c>
      <c r="L1" s="135">
        <v>-1</v>
      </c>
      <c r="M1" s="136">
        <v>-0.5</v>
      </c>
      <c r="N1" s="135">
        <v>0</v>
      </c>
      <c r="O1" s="136">
        <v>0.5</v>
      </c>
      <c r="P1" s="135">
        <v>1</v>
      </c>
      <c r="Q1" s="136">
        <v>1.5</v>
      </c>
      <c r="R1" s="135">
        <v>2</v>
      </c>
      <c r="S1" s="135">
        <v>3</v>
      </c>
      <c r="T1" s="135">
        <v>4</v>
      </c>
      <c r="U1" s="135">
        <v>5</v>
      </c>
      <c r="V1" s="135">
        <v>6</v>
      </c>
      <c r="W1" s="135">
        <v>7</v>
      </c>
      <c r="X1" s="135">
        <v>8</v>
      </c>
      <c r="Y1" s="135">
        <v>9</v>
      </c>
      <c r="Z1" s="135">
        <v>10</v>
      </c>
      <c r="AA1" s="135">
        <v>11</v>
      </c>
      <c r="AB1" s="135">
        <v>12</v>
      </c>
      <c r="AC1" s="135">
        <v>13</v>
      </c>
      <c r="AD1" s="135">
        <v>14</v>
      </c>
      <c r="AE1" s="135">
        <v>15</v>
      </c>
      <c r="AF1" s="6"/>
    </row>
    <row r="2" spans="1:32" x14ac:dyDescent="0.35">
      <c r="A2" s="111" t="s">
        <v>286</v>
      </c>
      <c r="B2" s="112" t="s">
        <v>287</v>
      </c>
      <c r="C2" s="112" t="s">
        <v>288</v>
      </c>
      <c r="D2" s="1" t="s">
        <v>3</v>
      </c>
      <c r="E2" s="113"/>
      <c r="F2" s="113"/>
      <c r="G2" s="113"/>
      <c r="H2" s="113"/>
      <c r="I2" s="113"/>
      <c r="J2" s="113"/>
      <c r="K2" s="113"/>
      <c r="L2" s="113"/>
      <c r="M2" s="114"/>
      <c r="N2" s="113"/>
      <c r="O2" s="114"/>
      <c r="P2" s="113"/>
      <c r="Q2" s="114"/>
      <c r="R2" s="113"/>
      <c r="S2" s="113"/>
      <c r="T2" s="113"/>
      <c r="U2" s="113"/>
      <c r="V2" s="113"/>
      <c r="W2" s="113"/>
      <c r="X2" s="113"/>
      <c r="Y2" s="113"/>
      <c r="Z2" s="113"/>
      <c r="AA2" s="113"/>
      <c r="AB2" s="113"/>
      <c r="AC2" s="113"/>
      <c r="AD2" s="113"/>
      <c r="AE2" s="113"/>
      <c r="AF2" s="6"/>
    </row>
    <row r="3" spans="1:32" x14ac:dyDescent="0.35">
      <c r="A3" s="87" t="s">
        <v>85</v>
      </c>
      <c r="B3" s="87" t="s">
        <v>143</v>
      </c>
      <c r="C3" s="87" t="s">
        <v>86</v>
      </c>
      <c r="D3" s="87" t="s">
        <v>87</v>
      </c>
      <c r="E3" s="125">
        <v>0</v>
      </c>
      <c r="F3" s="125">
        <v>0</v>
      </c>
      <c r="G3" s="125">
        <v>0</v>
      </c>
      <c r="H3" s="125">
        <v>0</v>
      </c>
      <c r="I3" s="125">
        <v>0</v>
      </c>
      <c r="J3" s="125">
        <v>0</v>
      </c>
      <c r="K3" s="125">
        <v>0</v>
      </c>
      <c r="L3" s="130">
        <v>0</v>
      </c>
      <c r="M3" s="130">
        <v>0</v>
      </c>
      <c r="N3" s="130">
        <v>0</v>
      </c>
      <c r="O3" s="125">
        <v>2.8</v>
      </c>
      <c r="P3" s="125">
        <v>21.8</v>
      </c>
      <c r="Q3" s="126">
        <v>31.15</v>
      </c>
      <c r="R3" s="125">
        <v>40.5</v>
      </c>
      <c r="S3" s="125">
        <v>56.9</v>
      </c>
      <c r="T3" s="125">
        <v>71.099999999999994</v>
      </c>
      <c r="U3" s="125">
        <v>83.2</v>
      </c>
      <c r="V3" s="125">
        <v>91.9</v>
      </c>
      <c r="W3" s="125">
        <v>96.1</v>
      </c>
      <c r="X3" s="125">
        <v>99.2</v>
      </c>
      <c r="Y3" s="125">
        <v>100</v>
      </c>
      <c r="Z3" s="125">
        <v>100</v>
      </c>
      <c r="AA3" s="125">
        <v>100</v>
      </c>
      <c r="AB3" s="125">
        <v>100</v>
      </c>
      <c r="AC3" s="125">
        <v>100</v>
      </c>
      <c r="AD3" s="125">
        <v>100</v>
      </c>
      <c r="AE3" s="125">
        <v>100</v>
      </c>
      <c r="AF3" s="7"/>
    </row>
    <row r="4" spans="1:32" x14ac:dyDescent="0.35">
      <c r="A4" s="87" t="s">
        <v>33</v>
      </c>
      <c r="B4" s="87" t="s">
        <v>144</v>
      </c>
      <c r="C4" s="87" t="s">
        <v>88</v>
      </c>
      <c r="D4" s="87" t="s">
        <v>87</v>
      </c>
      <c r="E4" s="126">
        <v>0</v>
      </c>
      <c r="F4" s="126">
        <v>0</v>
      </c>
      <c r="G4" s="126">
        <v>0</v>
      </c>
      <c r="H4" s="126">
        <v>0</v>
      </c>
      <c r="I4" s="126">
        <v>0</v>
      </c>
      <c r="J4" s="126">
        <v>0</v>
      </c>
      <c r="K4" s="126">
        <v>0</v>
      </c>
      <c r="L4" s="127">
        <v>1E-13</v>
      </c>
      <c r="M4" s="127">
        <v>3.5000000000000502</v>
      </c>
      <c r="N4" s="127">
        <v>7</v>
      </c>
      <c r="O4" s="127">
        <v>11.664999999999999</v>
      </c>
      <c r="P4" s="127">
        <v>16.329999999999998</v>
      </c>
      <c r="Q4" s="127">
        <v>20.51</v>
      </c>
      <c r="R4" s="127">
        <v>24.69</v>
      </c>
      <c r="S4" s="127">
        <v>27.72</v>
      </c>
      <c r="T4" s="127">
        <v>29.64</v>
      </c>
      <c r="U4" s="127">
        <v>30.86</v>
      </c>
      <c r="V4" s="127">
        <v>39.82</v>
      </c>
      <c r="W4" s="127">
        <v>42.76</v>
      </c>
      <c r="X4" s="127">
        <v>43.32</v>
      </c>
      <c r="Y4" s="127">
        <v>44.8</v>
      </c>
      <c r="Z4" s="127">
        <v>45.79</v>
      </c>
      <c r="AA4" s="127">
        <v>46.96</v>
      </c>
      <c r="AB4" s="127">
        <v>47.34</v>
      </c>
      <c r="AC4" s="127">
        <v>48.199139999999993</v>
      </c>
      <c r="AD4" s="127">
        <v>48.772186380000001</v>
      </c>
      <c r="AE4" s="127">
        <v>49.92</v>
      </c>
    </row>
    <row r="5" spans="1:32" x14ac:dyDescent="0.35">
      <c r="A5" s="87" t="s">
        <v>35</v>
      </c>
      <c r="B5" s="87" t="s">
        <v>145</v>
      </c>
      <c r="C5" s="87" t="s">
        <v>89</v>
      </c>
      <c r="D5" s="87" t="s">
        <v>87</v>
      </c>
      <c r="E5" s="126">
        <v>0</v>
      </c>
      <c r="F5" s="126">
        <v>0</v>
      </c>
      <c r="G5" s="126">
        <v>0</v>
      </c>
      <c r="H5" s="126">
        <v>0</v>
      </c>
      <c r="I5" s="126">
        <v>0</v>
      </c>
      <c r="J5" s="126">
        <v>0</v>
      </c>
      <c r="K5" s="126">
        <v>0</v>
      </c>
      <c r="L5" s="127">
        <v>9.9999999999999998E-13</v>
      </c>
      <c r="M5" s="127">
        <v>1.2500000000007501</v>
      </c>
      <c r="N5" s="128">
        <v>2.5000000000005</v>
      </c>
      <c r="O5" s="127">
        <v>3.75000000000025</v>
      </c>
      <c r="P5" s="127">
        <v>5</v>
      </c>
      <c r="Q5" s="127">
        <v>7.5650000000000004</v>
      </c>
      <c r="R5" s="128">
        <v>10.130000000000001</v>
      </c>
      <c r="S5" s="127">
        <v>15.26</v>
      </c>
      <c r="T5" s="128">
        <v>17.07</v>
      </c>
      <c r="U5" s="127">
        <v>18.88</v>
      </c>
      <c r="V5" s="127">
        <v>21.48</v>
      </c>
      <c r="W5" s="127">
        <v>22.8</v>
      </c>
      <c r="X5" s="127">
        <v>22.8</v>
      </c>
      <c r="Y5" s="127">
        <v>24.05</v>
      </c>
      <c r="Z5" s="127">
        <v>26.1</v>
      </c>
      <c r="AA5" s="127">
        <v>40.4</v>
      </c>
      <c r="AB5" s="127">
        <v>43.25</v>
      </c>
      <c r="AC5" s="127">
        <v>46.2</v>
      </c>
      <c r="AD5" s="127">
        <v>46.2</v>
      </c>
      <c r="AE5" s="127">
        <v>49.05</v>
      </c>
    </row>
    <row r="6" spans="1:32" x14ac:dyDescent="0.35">
      <c r="A6" s="87" t="s">
        <v>36</v>
      </c>
      <c r="B6" s="87" t="s">
        <v>146</v>
      </c>
      <c r="C6" s="87" t="s">
        <v>90</v>
      </c>
      <c r="D6" s="87" t="s">
        <v>87</v>
      </c>
      <c r="E6" s="126">
        <v>0</v>
      </c>
      <c r="F6" s="126">
        <v>0</v>
      </c>
      <c r="G6" s="126">
        <v>0</v>
      </c>
      <c r="H6" s="126">
        <v>0</v>
      </c>
      <c r="I6" s="126">
        <v>0</v>
      </c>
      <c r="J6" s="126">
        <v>0</v>
      </c>
      <c r="K6" s="126">
        <v>0</v>
      </c>
      <c r="L6" s="127">
        <v>1E-13</v>
      </c>
      <c r="M6" s="127">
        <v>3.5000000000000502</v>
      </c>
      <c r="N6" s="127">
        <v>7</v>
      </c>
      <c r="O6" s="127">
        <v>11.664999999999999</v>
      </c>
      <c r="P6" s="127">
        <v>16.329999999999998</v>
      </c>
      <c r="Q6" s="127">
        <v>20.51</v>
      </c>
      <c r="R6" s="127">
        <v>24.69</v>
      </c>
      <c r="S6" s="127">
        <v>27.72</v>
      </c>
      <c r="T6" s="127">
        <v>29.64</v>
      </c>
      <c r="U6" s="127">
        <v>30.86</v>
      </c>
      <c r="V6" s="127">
        <v>39.82</v>
      </c>
      <c r="W6" s="127">
        <v>42.76</v>
      </c>
      <c r="X6" s="127">
        <v>43.32</v>
      </c>
      <c r="Y6" s="127">
        <v>44.8</v>
      </c>
      <c r="Z6" s="127">
        <v>45.79</v>
      </c>
      <c r="AA6" s="127">
        <v>46.96</v>
      </c>
      <c r="AB6" s="127">
        <v>47.34</v>
      </c>
      <c r="AC6" s="127">
        <v>48.199139999999993</v>
      </c>
      <c r="AD6" s="127">
        <v>48.772186380000001</v>
      </c>
      <c r="AE6" s="127">
        <v>49.92</v>
      </c>
    </row>
    <row r="7" spans="1:32" x14ac:dyDescent="0.35">
      <c r="A7" s="87" t="s">
        <v>37</v>
      </c>
      <c r="B7" s="87" t="s">
        <v>147</v>
      </c>
      <c r="C7" s="87" t="s">
        <v>91</v>
      </c>
      <c r="D7" s="87" t="s">
        <v>87</v>
      </c>
      <c r="E7" s="126">
        <v>0</v>
      </c>
      <c r="F7" s="126">
        <v>0</v>
      </c>
      <c r="G7" s="126">
        <v>0</v>
      </c>
      <c r="H7" s="126">
        <v>0</v>
      </c>
      <c r="I7" s="126">
        <v>0</v>
      </c>
      <c r="J7" s="126">
        <v>0</v>
      </c>
      <c r="K7" s="126">
        <v>0</v>
      </c>
      <c r="L7" s="127">
        <v>9.9999999999999998E-13</v>
      </c>
      <c r="M7" s="127">
        <v>1.2500000000007501</v>
      </c>
      <c r="N7" s="128">
        <v>2.5000000000005</v>
      </c>
      <c r="O7" s="127">
        <v>3.75000000000025</v>
      </c>
      <c r="P7" s="127">
        <v>5</v>
      </c>
      <c r="Q7" s="127">
        <v>7.5650000000000004</v>
      </c>
      <c r="R7" s="128">
        <v>10.130000000000001</v>
      </c>
      <c r="S7" s="127">
        <v>15.26</v>
      </c>
      <c r="T7" s="128">
        <v>17.07</v>
      </c>
      <c r="U7" s="127">
        <v>18.88</v>
      </c>
      <c r="V7" s="127">
        <v>21.48</v>
      </c>
      <c r="W7" s="127">
        <v>22.8</v>
      </c>
      <c r="X7" s="127">
        <v>22.8</v>
      </c>
      <c r="Y7" s="127">
        <v>24.05</v>
      </c>
      <c r="Z7" s="127">
        <v>26.1</v>
      </c>
      <c r="AA7" s="127">
        <v>40.4</v>
      </c>
      <c r="AB7" s="127">
        <v>43.25</v>
      </c>
      <c r="AC7" s="127">
        <v>46.2</v>
      </c>
      <c r="AD7" s="127">
        <v>46.2</v>
      </c>
      <c r="AE7" s="127">
        <v>49.05</v>
      </c>
    </row>
    <row r="8" spans="1:32" x14ac:dyDescent="0.35">
      <c r="A8" s="87" t="s">
        <v>38</v>
      </c>
      <c r="B8" s="87" t="s">
        <v>148</v>
      </c>
      <c r="C8" s="87" t="s">
        <v>92</v>
      </c>
      <c r="D8" s="87" t="s">
        <v>87</v>
      </c>
      <c r="E8" s="126">
        <v>0</v>
      </c>
      <c r="F8" s="126">
        <v>0</v>
      </c>
      <c r="G8" s="126">
        <v>0</v>
      </c>
      <c r="H8" s="126">
        <v>0</v>
      </c>
      <c r="I8" s="126">
        <v>0</v>
      </c>
      <c r="J8" s="126">
        <v>0</v>
      </c>
      <c r="K8" s="126">
        <v>0</v>
      </c>
      <c r="L8" s="127">
        <v>1E-13</v>
      </c>
      <c r="M8" s="127">
        <v>3.5000000000000502</v>
      </c>
      <c r="N8" s="127">
        <v>7</v>
      </c>
      <c r="O8" s="127">
        <v>11.664999999999999</v>
      </c>
      <c r="P8" s="127">
        <v>16.329999999999998</v>
      </c>
      <c r="Q8" s="127">
        <v>20.51</v>
      </c>
      <c r="R8" s="127">
        <v>24.69</v>
      </c>
      <c r="S8" s="127">
        <v>27.72</v>
      </c>
      <c r="T8" s="127">
        <v>29.64</v>
      </c>
      <c r="U8" s="127">
        <v>30.86</v>
      </c>
      <c r="V8" s="127">
        <v>39.82</v>
      </c>
      <c r="W8" s="127">
        <v>42.76</v>
      </c>
      <c r="X8" s="127">
        <v>43.32</v>
      </c>
      <c r="Y8" s="127">
        <v>44.8</v>
      </c>
      <c r="Z8" s="127">
        <v>45.79</v>
      </c>
      <c r="AA8" s="127">
        <v>46.96</v>
      </c>
      <c r="AB8" s="127">
        <v>47.34</v>
      </c>
      <c r="AC8" s="127">
        <v>48.199139999999993</v>
      </c>
      <c r="AD8" s="127">
        <v>48.772186380000001</v>
      </c>
      <c r="AE8" s="127">
        <v>49.92</v>
      </c>
    </row>
    <row r="9" spans="1:32" x14ac:dyDescent="0.35">
      <c r="A9" s="87" t="s">
        <v>39</v>
      </c>
      <c r="B9" s="87" t="s">
        <v>149</v>
      </c>
      <c r="C9" s="87" t="s">
        <v>93</v>
      </c>
      <c r="D9" s="87" t="s">
        <v>87</v>
      </c>
      <c r="E9" s="126">
        <v>0</v>
      </c>
      <c r="F9" s="126">
        <v>0</v>
      </c>
      <c r="G9" s="126">
        <v>0</v>
      </c>
      <c r="H9" s="126">
        <v>0</v>
      </c>
      <c r="I9" s="126">
        <v>0</v>
      </c>
      <c r="J9" s="126">
        <v>0</v>
      </c>
      <c r="K9" s="126">
        <v>0</v>
      </c>
      <c r="L9" s="127">
        <v>9.9999999999999998E-13</v>
      </c>
      <c r="M9" s="127">
        <v>1.2500000000007501</v>
      </c>
      <c r="N9" s="128">
        <v>2.5000000000005</v>
      </c>
      <c r="O9" s="127">
        <v>3.75000000000025</v>
      </c>
      <c r="P9" s="127">
        <v>5</v>
      </c>
      <c r="Q9" s="127">
        <v>7.5650000000000004</v>
      </c>
      <c r="R9" s="128">
        <v>10.130000000000001</v>
      </c>
      <c r="S9" s="127">
        <v>15.26</v>
      </c>
      <c r="T9" s="128">
        <v>17.07</v>
      </c>
      <c r="U9" s="127">
        <v>18.88</v>
      </c>
      <c r="V9" s="127">
        <v>21.48</v>
      </c>
      <c r="W9" s="127">
        <v>22.8</v>
      </c>
      <c r="X9" s="127">
        <v>22.8</v>
      </c>
      <c r="Y9" s="127">
        <v>24.05</v>
      </c>
      <c r="Z9" s="127">
        <v>26.1</v>
      </c>
      <c r="AA9" s="127">
        <v>40.4</v>
      </c>
      <c r="AB9" s="127">
        <v>43.25</v>
      </c>
      <c r="AC9" s="127">
        <v>46.2</v>
      </c>
      <c r="AD9" s="127">
        <v>46.2</v>
      </c>
      <c r="AE9" s="127">
        <v>49.05</v>
      </c>
    </row>
    <row r="10" spans="1:32" x14ac:dyDescent="0.35">
      <c r="A10" s="87" t="s">
        <v>40</v>
      </c>
      <c r="B10" s="87" t="s">
        <v>150</v>
      </c>
      <c r="C10" s="87" t="s">
        <v>94</v>
      </c>
      <c r="D10" s="87" t="s">
        <v>87</v>
      </c>
      <c r="E10" s="126">
        <v>0</v>
      </c>
      <c r="F10" s="126">
        <v>0</v>
      </c>
      <c r="G10" s="126">
        <v>0</v>
      </c>
      <c r="H10" s="126">
        <v>0</v>
      </c>
      <c r="I10" s="126">
        <v>0</v>
      </c>
      <c r="J10" s="126">
        <v>0</v>
      </c>
      <c r="K10" s="126">
        <v>0</v>
      </c>
      <c r="L10" s="127">
        <v>1E-13</v>
      </c>
      <c r="M10" s="127">
        <v>3.5000000000000502</v>
      </c>
      <c r="N10" s="127">
        <v>7</v>
      </c>
      <c r="O10" s="127">
        <v>11.664999999999999</v>
      </c>
      <c r="P10" s="127">
        <v>16.329999999999998</v>
      </c>
      <c r="Q10" s="127">
        <v>20.51</v>
      </c>
      <c r="R10" s="127">
        <v>24.69</v>
      </c>
      <c r="S10" s="127">
        <v>27.72</v>
      </c>
      <c r="T10" s="127">
        <v>29.64</v>
      </c>
      <c r="U10" s="127">
        <v>30.86</v>
      </c>
      <c r="V10" s="127">
        <v>39.82</v>
      </c>
      <c r="W10" s="127">
        <v>42.76</v>
      </c>
      <c r="X10" s="127">
        <v>43.32</v>
      </c>
      <c r="Y10" s="127">
        <v>44.8</v>
      </c>
      <c r="Z10" s="127">
        <v>45.79</v>
      </c>
      <c r="AA10" s="127">
        <v>46.96</v>
      </c>
      <c r="AB10" s="127">
        <v>47.34</v>
      </c>
      <c r="AC10" s="127">
        <v>48.199139999999993</v>
      </c>
      <c r="AD10" s="127">
        <v>48.772186380000001</v>
      </c>
      <c r="AE10" s="127">
        <v>49.92</v>
      </c>
    </row>
    <row r="11" spans="1:32" x14ac:dyDescent="0.35">
      <c r="A11" s="87" t="s">
        <v>41</v>
      </c>
      <c r="B11" s="87" t="s">
        <v>151</v>
      </c>
      <c r="C11" s="87" t="s">
        <v>95</v>
      </c>
      <c r="D11" s="87" t="s">
        <v>87</v>
      </c>
      <c r="E11" s="126">
        <v>0</v>
      </c>
      <c r="F11" s="126">
        <v>0</v>
      </c>
      <c r="G11" s="126">
        <v>0</v>
      </c>
      <c r="H11" s="126">
        <v>0</v>
      </c>
      <c r="I11" s="126">
        <v>0</v>
      </c>
      <c r="J11" s="126">
        <v>0</v>
      </c>
      <c r="K11" s="126">
        <v>0</v>
      </c>
      <c r="L11" s="127">
        <v>9.9999999999999998E-13</v>
      </c>
      <c r="M11" s="127">
        <v>1.2500000000007501</v>
      </c>
      <c r="N11" s="128">
        <v>2.5000000000005</v>
      </c>
      <c r="O11" s="127">
        <v>3.75000000000025</v>
      </c>
      <c r="P11" s="127">
        <v>5</v>
      </c>
      <c r="Q11" s="127">
        <v>7.5650000000000004</v>
      </c>
      <c r="R11" s="128">
        <v>10.130000000000001</v>
      </c>
      <c r="S11" s="127">
        <v>15.26</v>
      </c>
      <c r="T11" s="128">
        <v>17.07</v>
      </c>
      <c r="U11" s="127">
        <v>18.88</v>
      </c>
      <c r="V11" s="127">
        <v>21.48</v>
      </c>
      <c r="W11" s="127">
        <v>22.8</v>
      </c>
      <c r="X11" s="127">
        <v>22.8</v>
      </c>
      <c r="Y11" s="127">
        <v>24.05</v>
      </c>
      <c r="Z11" s="127">
        <v>26.1</v>
      </c>
      <c r="AA11" s="127">
        <v>40.4</v>
      </c>
      <c r="AB11" s="127">
        <v>43.25</v>
      </c>
      <c r="AC11" s="127">
        <v>46.2</v>
      </c>
      <c r="AD11" s="127">
        <v>46.2</v>
      </c>
      <c r="AE11" s="127">
        <v>49.05</v>
      </c>
    </row>
    <row r="12" spans="1:32" x14ac:dyDescent="0.35">
      <c r="A12" s="87" t="s">
        <v>42</v>
      </c>
      <c r="B12" s="87" t="s">
        <v>152</v>
      </c>
      <c r="C12" s="87" t="s">
        <v>96</v>
      </c>
      <c r="D12" s="87" t="s">
        <v>87</v>
      </c>
      <c r="E12" s="126">
        <v>0</v>
      </c>
      <c r="F12" s="126">
        <v>0</v>
      </c>
      <c r="G12" s="126">
        <v>0</v>
      </c>
      <c r="H12" s="126">
        <v>0</v>
      </c>
      <c r="I12" s="126">
        <v>0</v>
      </c>
      <c r="J12" s="126">
        <v>0</v>
      </c>
      <c r="K12" s="126">
        <v>0</v>
      </c>
      <c r="L12" s="127">
        <v>1E-13</v>
      </c>
      <c r="M12" s="127">
        <v>3.5000000000000502</v>
      </c>
      <c r="N12" s="127">
        <v>7</v>
      </c>
      <c r="O12" s="127">
        <v>11.664999999999999</v>
      </c>
      <c r="P12" s="127">
        <v>16.329999999999998</v>
      </c>
      <c r="Q12" s="127">
        <v>20.51</v>
      </c>
      <c r="R12" s="127">
        <v>24.69</v>
      </c>
      <c r="S12" s="127">
        <v>27.72</v>
      </c>
      <c r="T12" s="127">
        <v>29.64</v>
      </c>
      <c r="U12" s="127">
        <v>30.86</v>
      </c>
      <c r="V12" s="127">
        <v>39.82</v>
      </c>
      <c r="W12" s="127">
        <v>42.76</v>
      </c>
      <c r="X12" s="127">
        <v>43.32</v>
      </c>
      <c r="Y12" s="127">
        <v>44.8</v>
      </c>
      <c r="Z12" s="127">
        <v>45.79</v>
      </c>
      <c r="AA12" s="127">
        <v>46.96</v>
      </c>
      <c r="AB12" s="127">
        <v>47.34</v>
      </c>
      <c r="AC12" s="127">
        <v>48.199139999999993</v>
      </c>
      <c r="AD12" s="127">
        <v>48.772186380000001</v>
      </c>
      <c r="AE12" s="127">
        <v>49.92</v>
      </c>
    </row>
    <row r="13" spans="1:32" x14ac:dyDescent="0.35">
      <c r="A13" s="87" t="s">
        <v>43</v>
      </c>
      <c r="B13" s="87" t="s">
        <v>153</v>
      </c>
      <c r="C13" s="87" t="s">
        <v>97</v>
      </c>
      <c r="D13" s="87" t="s">
        <v>87</v>
      </c>
      <c r="E13" s="126">
        <v>0</v>
      </c>
      <c r="F13" s="126">
        <v>0</v>
      </c>
      <c r="G13" s="126">
        <v>0</v>
      </c>
      <c r="H13" s="126">
        <v>0</v>
      </c>
      <c r="I13" s="126">
        <v>0</v>
      </c>
      <c r="J13" s="126">
        <v>0</v>
      </c>
      <c r="K13" s="126">
        <v>0</v>
      </c>
      <c r="L13" s="127">
        <v>9.9999999999999998E-13</v>
      </c>
      <c r="M13" s="127">
        <v>1.2500000000007501</v>
      </c>
      <c r="N13" s="128">
        <v>2.5000000000005</v>
      </c>
      <c r="O13" s="127">
        <v>3.75000000000025</v>
      </c>
      <c r="P13" s="127">
        <v>5</v>
      </c>
      <c r="Q13" s="127">
        <v>7.5650000000000004</v>
      </c>
      <c r="R13" s="128">
        <v>10.130000000000001</v>
      </c>
      <c r="S13" s="127">
        <v>15.26</v>
      </c>
      <c r="T13" s="128">
        <v>17.07</v>
      </c>
      <c r="U13" s="127">
        <v>18.88</v>
      </c>
      <c r="V13" s="127">
        <v>21.48</v>
      </c>
      <c r="W13" s="127">
        <v>22.8</v>
      </c>
      <c r="X13" s="127">
        <v>22.8</v>
      </c>
      <c r="Y13" s="127">
        <v>24.05</v>
      </c>
      <c r="Z13" s="127">
        <v>26.1</v>
      </c>
      <c r="AA13" s="127">
        <v>40.4</v>
      </c>
      <c r="AB13" s="127">
        <v>43.25</v>
      </c>
      <c r="AC13" s="127">
        <v>46.2</v>
      </c>
      <c r="AD13" s="127">
        <v>46.2</v>
      </c>
      <c r="AE13" s="127">
        <v>49.05</v>
      </c>
    </row>
    <row r="14" spans="1:32" x14ac:dyDescent="0.35">
      <c r="A14" s="87" t="s">
        <v>44</v>
      </c>
      <c r="B14" s="87" t="s">
        <v>154</v>
      </c>
      <c r="C14" s="87" t="s">
        <v>98</v>
      </c>
      <c r="D14" s="87" t="s">
        <v>87</v>
      </c>
      <c r="E14" s="126">
        <v>0</v>
      </c>
      <c r="F14" s="126">
        <v>0</v>
      </c>
      <c r="G14" s="126">
        <v>0</v>
      </c>
      <c r="H14" s="126">
        <v>0</v>
      </c>
      <c r="I14" s="126">
        <v>0</v>
      </c>
      <c r="J14" s="126">
        <v>0</v>
      </c>
      <c r="K14" s="126">
        <v>0</v>
      </c>
      <c r="L14" s="127">
        <v>1E-13</v>
      </c>
      <c r="M14" s="127">
        <v>3.5000000000000502</v>
      </c>
      <c r="N14" s="127">
        <v>7</v>
      </c>
      <c r="O14" s="127">
        <v>11.664999999999999</v>
      </c>
      <c r="P14" s="127">
        <v>16.329999999999998</v>
      </c>
      <c r="Q14" s="127">
        <v>20.51</v>
      </c>
      <c r="R14" s="127">
        <v>24.69</v>
      </c>
      <c r="S14" s="127">
        <v>27.72</v>
      </c>
      <c r="T14" s="127">
        <v>29.64</v>
      </c>
      <c r="U14" s="127">
        <v>30.86</v>
      </c>
      <c r="V14" s="127">
        <v>39.82</v>
      </c>
      <c r="W14" s="127">
        <v>42.76</v>
      </c>
      <c r="X14" s="127">
        <v>43.32</v>
      </c>
      <c r="Y14" s="127">
        <v>44.8</v>
      </c>
      <c r="Z14" s="127">
        <v>45.79</v>
      </c>
      <c r="AA14" s="127">
        <v>46.96</v>
      </c>
      <c r="AB14" s="127">
        <v>47.34</v>
      </c>
      <c r="AC14" s="127">
        <v>48.199139999999993</v>
      </c>
      <c r="AD14" s="127">
        <v>48.772186380000001</v>
      </c>
      <c r="AE14" s="127">
        <v>49.92</v>
      </c>
    </row>
    <row r="15" spans="1:32" x14ac:dyDescent="0.35">
      <c r="A15" s="87" t="s">
        <v>45</v>
      </c>
      <c r="B15" s="87" t="s">
        <v>155</v>
      </c>
      <c r="C15" s="87" t="s">
        <v>99</v>
      </c>
      <c r="D15" s="87" t="s">
        <v>87</v>
      </c>
      <c r="E15" s="126">
        <v>0</v>
      </c>
      <c r="F15" s="126">
        <v>0</v>
      </c>
      <c r="G15" s="126">
        <v>0</v>
      </c>
      <c r="H15" s="126">
        <v>0</v>
      </c>
      <c r="I15" s="126">
        <v>0</v>
      </c>
      <c r="J15" s="126">
        <v>0</v>
      </c>
      <c r="K15" s="126">
        <v>0</v>
      </c>
      <c r="L15" s="127">
        <v>9.9999999999999998E-13</v>
      </c>
      <c r="M15" s="127">
        <v>1.2500000000007501</v>
      </c>
      <c r="N15" s="128">
        <v>2.5000000000005</v>
      </c>
      <c r="O15" s="127">
        <v>3.75000000000025</v>
      </c>
      <c r="P15" s="127">
        <v>5</v>
      </c>
      <c r="Q15" s="127">
        <v>7.5650000000000004</v>
      </c>
      <c r="R15" s="128">
        <v>10.130000000000001</v>
      </c>
      <c r="S15" s="127">
        <v>15.26</v>
      </c>
      <c r="T15" s="128">
        <v>17.07</v>
      </c>
      <c r="U15" s="127">
        <v>18.88</v>
      </c>
      <c r="V15" s="127">
        <v>21.48</v>
      </c>
      <c r="W15" s="127">
        <v>22.8</v>
      </c>
      <c r="X15" s="127">
        <v>22.8</v>
      </c>
      <c r="Y15" s="127">
        <v>24.05</v>
      </c>
      <c r="Z15" s="127">
        <v>26.1</v>
      </c>
      <c r="AA15" s="127">
        <v>40.4</v>
      </c>
      <c r="AB15" s="127">
        <v>43.25</v>
      </c>
      <c r="AC15" s="127">
        <v>46.2</v>
      </c>
      <c r="AD15" s="127">
        <v>46.2</v>
      </c>
      <c r="AE15" s="127">
        <v>49.05</v>
      </c>
    </row>
    <row r="16" spans="1:32" x14ac:dyDescent="0.35">
      <c r="A16" s="87" t="s">
        <v>46</v>
      </c>
      <c r="B16" s="87" t="s">
        <v>156</v>
      </c>
      <c r="C16" s="87" t="s">
        <v>100</v>
      </c>
      <c r="D16" s="87" t="s">
        <v>87</v>
      </c>
      <c r="E16" s="126">
        <v>0</v>
      </c>
      <c r="F16" s="126">
        <v>0</v>
      </c>
      <c r="G16" s="126">
        <v>0</v>
      </c>
      <c r="H16" s="126">
        <v>0</v>
      </c>
      <c r="I16" s="126">
        <v>0</v>
      </c>
      <c r="J16" s="126">
        <v>0</v>
      </c>
      <c r="K16" s="126">
        <v>0</v>
      </c>
      <c r="L16" s="127">
        <v>1E-13</v>
      </c>
      <c r="M16" s="127">
        <v>3.5000000000000502</v>
      </c>
      <c r="N16" s="127">
        <v>7</v>
      </c>
      <c r="O16" s="127">
        <v>11.664999999999999</v>
      </c>
      <c r="P16" s="127">
        <v>16.329999999999998</v>
      </c>
      <c r="Q16" s="127">
        <v>20.51</v>
      </c>
      <c r="R16" s="127">
        <v>24.69</v>
      </c>
      <c r="S16" s="127">
        <v>27.72</v>
      </c>
      <c r="T16" s="127">
        <v>29.64</v>
      </c>
      <c r="U16" s="127">
        <v>30.86</v>
      </c>
      <c r="V16" s="127">
        <v>39.82</v>
      </c>
      <c r="W16" s="127">
        <v>42.76</v>
      </c>
      <c r="X16" s="127">
        <v>43.32</v>
      </c>
      <c r="Y16" s="127">
        <v>44.8</v>
      </c>
      <c r="Z16" s="127">
        <v>45.79</v>
      </c>
      <c r="AA16" s="127">
        <v>46.96</v>
      </c>
      <c r="AB16" s="127">
        <v>47.34</v>
      </c>
      <c r="AC16" s="127">
        <v>48.199139999999993</v>
      </c>
      <c r="AD16" s="127">
        <v>48.772186380000001</v>
      </c>
      <c r="AE16" s="127">
        <v>49.92</v>
      </c>
    </row>
    <row r="17" spans="1:31" x14ac:dyDescent="0.35">
      <c r="A17" s="87" t="s">
        <v>47</v>
      </c>
      <c r="B17" s="87" t="s">
        <v>157</v>
      </c>
      <c r="C17" s="87" t="s">
        <v>101</v>
      </c>
      <c r="D17" s="87" t="s">
        <v>87</v>
      </c>
      <c r="E17" s="126">
        <v>0</v>
      </c>
      <c r="F17" s="126">
        <v>0</v>
      </c>
      <c r="G17" s="126">
        <v>0</v>
      </c>
      <c r="H17" s="126">
        <v>0</v>
      </c>
      <c r="I17" s="126">
        <v>0</v>
      </c>
      <c r="J17" s="126">
        <v>0</v>
      </c>
      <c r="K17" s="126">
        <v>0</v>
      </c>
      <c r="L17" s="127">
        <v>9.9999999999999998E-13</v>
      </c>
      <c r="M17" s="127">
        <v>1.2500000000007501</v>
      </c>
      <c r="N17" s="128">
        <v>2.5000000000005</v>
      </c>
      <c r="O17" s="127">
        <v>3.75000000000025</v>
      </c>
      <c r="P17" s="127">
        <v>5</v>
      </c>
      <c r="Q17" s="127">
        <v>7.5650000000000004</v>
      </c>
      <c r="R17" s="128">
        <v>10.130000000000001</v>
      </c>
      <c r="S17" s="127">
        <v>15.26</v>
      </c>
      <c r="T17" s="128">
        <v>17.07</v>
      </c>
      <c r="U17" s="127">
        <v>18.88</v>
      </c>
      <c r="V17" s="127">
        <v>21.48</v>
      </c>
      <c r="W17" s="127">
        <v>22.8</v>
      </c>
      <c r="X17" s="127">
        <v>22.8</v>
      </c>
      <c r="Y17" s="127">
        <v>24.05</v>
      </c>
      <c r="Z17" s="127">
        <v>26.1</v>
      </c>
      <c r="AA17" s="127">
        <v>40.4</v>
      </c>
      <c r="AB17" s="127">
        <v>43.25</v>
      </c>
      <c r="AC17" s="127">
        <v>46.2</v>
      </c>
      <c r="AD17" s="127">
        <v>46.2</v>
      </c>
      <c r="AE17" s="127">
        <v>49.05</v>
      </c>
    </row>
    <row r="18" spans="1:31" x14ac:dyDescent="0.35">
      <c r="A18" s="87" t="s">
        <v>48</v>
      </c>
      <c r="B18" s="87" t="s">
        <v>158</v>
      </c>
      <c r="C18" s="87" t="s">
        <v>102</v>
      </c>
      <c r="D18" s="87" t="s">
        <v>87</v>
      </c>
      <c r="E18" s="126">
        <v>0</v>
      </c>
      <c r="F18" s="126">
        <v>0</v>
      </c>
      <c r="G18" s="126">
        <v>0</v>
      </c>
      <c r="H18" s="126">
        <v>0</v>
      </c>
      <c r="I18" s="126">
        <v>0</v>
      </c>
      <c r="J18" s="126">
        <v>0</v>
      </c>
      <c r="K18" s="126">
        <v>0</v>
      </c>
      <c r="L18" s="127">
        <v>1E-13</v>
      </c>
      <c r="M18" s="127">
        <v>3.5000000000000502</v>
      </c>
      <c r="N18" s="127">
        <v>7</v>
      </c>
      <c r="O18" s="127">
        <v>11.664999999999999</v>
      </c>
      <c r="P18" s="127">
        <v>16.329999999999998</v>
      </c>
      <c r="Q18" s="127">
        <v>20.51</v>
      </c>
      <c r="R18" s="127">
        <v>24.69</v>
      </c>
      <c r="S18" s="127">
        <v>27.72</v>
      </c>
      <c r="T18" s="127">
        <v>29.64</v>
      </c>
      <c r="U18" s="127">
        <v>30.86</v>
      </c>
      <c r="V18" s="127">
        <v>39.82</v>
      </c>
      <c r="W18" s="127">
        <v>42.76</v>
      </c>
      <c r="X18" s="127">
        <v>43.32</v>
      </c>
      <c r="Y18" s="127">
        <v>44.8</v>
      </c>
      <c r="Z18" s="127">
        <v>45.79</v>
      </c>
      <c r="AA18" s="127">
        <v>46.96</v>
      </c>
      <c r="AB18" s="127">
        <v>47.34</v>
      </c>
      <c r="AC18" s="127">
        <v>48.199139999999993</v>
      </c>
      <c r="AD18" s="127">
        <v>48.772186380000001</v>
      </c>
      <c r="AE18" s="127">
        <v>49.92</v>
      </c>
    </row>
    <row r="19" spans="1:31" x14ac:dyDescent="0.35">
      <c r="A19" s="87" t="s">
        <v>49</v>
      </c>
      <c r="B19" s="87" t="s">
        <v>159</v>
      </c>
      <c r="C19" s="87" t="s">
        <v>103</v>
      </c>
      <c r="D19" s="87" t="s">
        <v>87</v>
      </c>
      <c r="E19" s="126">
        <v>0</v>
      </c>
      <c r="F19" s="126">
        <v>0</v>
      </c>
      <c r="G19" s="126">
        <v>0</v>
      </c>
      <c r="H19" s="126">
        <v>0</v>
      </c>
      <c r="I19" s="126">
        <v>0</v>
      </c>
      <c r="J19" s="126">
        <v>0</v>
      </c>
      <c r="K19" s="126">
        <v>0</v>
      </c>
      <c r="L19" s="127">
        <v>9.9999999999999998E-13</v>
      </c>
      <c r="M19" s="127">
        <v>1.2500000000007501</v>
      </c>
      <c r="N19" s="128">
        <v>2.5000000000005</v>
      </c>
      <c r="O19" s="127">
        <v>3.75000000000025</v>
      </c>
      <c r="P19" s="127">
        <v>5</v>
      </c>
      <c r="Q19" s="127">
        <v>7.5650000000000004</v>
      </c>
      <c r="R19" s="128">
        <v>10.130000000000001</v>
      </c>
      <c r="S19" s="127">
        <v>15.26</v>
      </c>
      <c r="T19" s="128">
        <v>17.07</v>
      </c>
      <c r="U19" s="127">
        <v>18.88</v>
      </c>
      <c r="V19" s="127">
        <v>21.48</v>
      </c>
      <c r="W19" s="127">
        <v>22.8</v>
      </c>
      <c r="X19" s="127">
        <v>22.8</v>
      </c>
      <c r="Y19" s="127">
        <v>24.05</v>
      </c>
      <c r="Z19" s="127">
        <v>26.1</v>
      </c>
      <c r="AA19" s="127">
        <v>40.4</v>
      </c>
      <c r="AB19" s="127">
        <v>43.25</v>
      </c>
      <c r="AC19" s="127">
        <v>46.2</v>
      </c>
      <c r="AD19" s="127">
        <v>46.2</v>
      </c>
      <c r="AE19" s="127">
        <v>49.05</v>
      </c>
    </row>
    <row r="20" spans="1:31" x14ac:dyDescent="0.35">
      <c r="A20" s="87" t="s">
        <v>50</v>
      </c>
      <c r="B20" s="87" t="s">
        <v>160</v>
      </c>
      <c r="C20" s="87" t="s">
        <v>104</v>
      </c>
      <c r="D20" s="87" t="s">
        <v>87</v>
      </c>
      <c r="E20" s="126">
        <v>0</v>
      </c>
      <c r="F20" s="126">
        <v>0</v>
      </c>
      <c r="G20" s="126">
        <v>0</v>
      </c>
      <c r="H20" s="126">
        <v>0</v>
      </c>
      <c r="I20" s="126">
        <v>0</v>
      </c>
      <c r="J20" s="126">
        <v>0</v>
      </c>
      <c r="K20" s="126">
        <v>0</v>
      </c>
      <c r="L20" s="127">
        <v>1E-13</v>
      </c>
      <c r="M20" s="127">
        <v>3.5000000000000502</v>
      </c>
      <c r="N20" s="127">
        <v>7</v>
      </c>
      <c r="O20" s="127">
        <v>11.664999999999999</v>
      </c>
      <c r="P20" s="127">
        <v>16.329999999999998</v>
      </c>
      <c r="Q20" s="127">
        <v>20.51</v>
      </c>
      <c r="R20" s="127">
        <v>24.69</v>
      </c>
      <c r="S20" s="127">
        <v>27.72</v>
      </c>
      <c r="T20" s="127">
        <v>29.64</v>
      </c>
      <c r="U20" s="127">
        <v>30.86</v>
      </c>
      <c r="V20" s="127">
        <v>39.82</v>
      </c>
      <c r="W20" s="127">
        <v>42.76</v>
      </c>
      <c r="X20" s="127">
        <v>43.32</v>
      </c>
      <c r="Y20" s="127">
        <v>44.8</v>
      </c>
      <c r="Z20" s="127">
        <v>45.79</v>
      </c>
      <c r="AA20" s="127">
        <v>46.96</v>
      </c>
      <c r="AB20" s="127">
        <v>47.34</v>
      </c>
      <c r="AC20" s="127">
        <v>48.199139999999993</v>
      </c>
      <c r="AD20" s="127">
        <v>48.772186380000001</v>
      </c>
      <c r="AE20" s="127">
        <v>49.92</v>
      </c>
    </row>
    <row r="21" spans="1:31" x14ac:dyDescent="0.35">
      <c r="A21" s="87" t="s">
        <v>51</v>
      </c>
      <c r="B21" s="87" t="s">
        <v>161</v>
      </c>
      <c r="C21" s="87" t="s">
        <v>105</v>
      </c>
      <c r="D21" s="87" t="s">
        <v>87</v>
      </c>
      <c r="E21" s="126">
        <v>0</v>
      </c>
      <c r="F21" s="126">
        <v>0</v>
      </c>
      <c r="G21" s="126">
        <v>0</v>
      </c>
      <c r="H21" s="126">
        <v>0</v>
      </c>
      <c r="I21" s="126">
        <v>0</v>
      </c>
      <c r="J21" s="126">
        <v>0</v>
      </c>
      <c r="K21" s="126">
        <v>0</v>
      </c>
      <c r="L21" s="127">
        <v>9.9999999999999998E-13</v>
      </c>
      <c r="M21" s="127">
        <v>1.2500000000007501</v>
      </c>
      <c r="N21" s="128">
        <v>2.5000000000005</v>
      </c>
      <c r="O21" s="127">
        <v>3.75000000000025</v>
      </c>
      <c r="P21" s="127">
        <v>5</v>
      </c>
      <c r="Q21" s="127">
        <v>7.5650000000000004</v>
      </c>
      <c r="R21" s="128">
        <v>10.130000000000001</v>
      </c>
      <c r="S21" s="127">
        <v>15.26</v>
      </c>
      <c r="T21" s="128">
        <v>17.07</v>
      </c>
      <c r="U21" s="127">
        <v>18.88</v>
      </c>
      <c r="V21" s="127">
        <v>21.48</v>
      </c>
      <c r="W21" s="127">
        <v>22.8</v>
      </c>
      <c r="X21" s="127">
        <v>22.8</v>
      </c>
      <c r="Y21" s="127">
        <v>24.05</v>
      </c>
      <c r="Z21" s="127">
        <v>26.1</v>
      </c>
      <c r="AA21" s="127">
        <v>40.4</v>
      </c>
      <c r="AB21" s="127">
        <v>43.25</v>
      </c>
      <c r="AC21" s="127">
        <v>46.2</v>
      </c>
      <c r="AD21" s="127">
        <v>46.2</v>
      </c>
      <c r="AE21" s="127">
        <v>49.05</v>
      </c>
    </row>
    <row r="22" spans="1:31" x14ac:dyDescent="0.35">
      <c r="A22" s="87" t="s">
        <v>52</v>
      </c>
      <c r="B22" s="87" t="s">
        <v>162</v>
      </c>
      <c r="C22" s="87" t="s">
        <v>106</v>
      </c>
      <c r="D22" s="87" t="s">
        <v>87</v>
      </c>
      <c r="E22" s="126">
        <v>0</v>
      </c>
      <c r="F22" s="126">
        <v>0</v>
      </c>
      <c r="G22" s="126">
        <v>0</v>
      </c>
      <c r="H22" s="126">
        <v>0</v>
      </c>
      <c r="I22" s="126">
        <v>0</v>
      </c>
      <c r="J22" s="126">
        <v>0</v>
      </c>
      <c r="K22" s="126">
        <v>0</v>
      </c>
      <c r="L22" s="127">
        <v>1E-13</v>
      </c>
      <c r="M22" s="127">
        <v>3.5000000000000502</v>
      </c>
      <c r="N22" s="127">
        <v>7</v>
      </c>
      <c r="O22" s="127">
        <v>11.664999999999999</v>
      </c>
      <c r="P22" s="127">
        <v>16.329999999999998</v>
      </c>
      <c r="Q22" s="127">
        <v>20.51</v>
      </c>
      <c r="R22" s="127">
        <v>24.69</v>
      </c>
      <c r="S22" s="127">
        <v>27.72</v>
      </c>
      <c r="T22" s="127">
        <v>29.64</v>
      </c>
      <c r="U22" s="127">
        <v>30.86</v>
      </c>
      <c r="V22" s="127">
        <v>39.82</v>
      </c>
      <c r="W22" s="127">
        <v>42.76</v>
      </c>
      <c r="X22" s="127">
        <v>43.32</v>
      </c>
      <c r="Y22" s="127">
        <v>44.8</v>
      </c>
      <c r="Z22" s="127">
        <v>45.79</v>
      </c>
      <c r="AA22" s="127">
        <v>46.96</v>
      </c>
      <c r="AB22" s="127">
        <v>47.34</v>
      </c>
      <c r="AC22" s="127">
        <v>48.199139999999993</v>
      </c>
      <c r="AD22" s="127">
        <v>48.772186380000001</v>
      </c>
      <c r="AE22" s="127">
        <v>49.92</v>
      </c>
    </row>
    <row r="23" spans="1:31" x14ac:dyDescent="0.35">
      <c r="A23" s="87" t="s">
        <v>53</v>
      </c>
      <c r="B23" s="87" t="s">
        <v>163</v>
      </c>
      <c r="C23" s="87" t="s">
        <v>107</v>
      </c>
      <c r="D23" s="87" t="s">
        <v>87</v>
      </c>
      <c r="E23" s="126">
        <v>0</v>
      </c>
      <c r="F23" s="126">
        <v>0</v>
      </c>
      <c r="G23" s="126">
        <v>0</v>
      </c>
      <c r="H23" s="126">
        <v>0</v>
      </c>
      <c r="I23" s="126">
        <v>0</v>
      </c>
      <c r="J23" s="126">
        <v>0</v>
      </c>
      <c r="K23" s="126">
        <v>0</v>
      </c>
      <c r="L23" s="127">
        <v>9.9999999999999998E-13</v>
      </c>
      <c r="M23" s="127">
        <v>1.2500000000007501</v>
      </c>
      <c r="N23" s="128">
        <v>2.5000000000005</v>
      </c>
      <c r="O23" s="127">
        <v>3.75000000000025</v>
      </c>
      <c r="P23" s="127">
        <v>5</v>
      </c>
      <c r="Q23" s="127">
        <v>7.5650000000000004</v>
      </c>
      <c r="R23" s="128">
        <v>10.130000000000001</v>
      </c>
      <c r="S23" s="127">
        <v>15.26</v>
      </c>
      <c r="T23" s="128">
        <v>17.07</v>
      </c>
      <c r="U23" s="127">
        <v>18.88</v>
      </c>
      <c r="V23" s="127">
        <v>21.48</v>
      </c>
      <c r="W23" s="127">
        <v>22.8</v>
      </c>
      <c r="X23" s="127">
        <v>22.8</v>
      </c>
      <c r="Y23" s="127">
        <v>24.05</v>
      </c>
      <c r="Z23" s="127">
        <v>26.1</v>
      </c>
      <c r="AA23" s="127">
        <v>40.4</v>
      </c>
      <c r="AB23" s="127">
        <v>43.25</v>
      </c>
      <c r="AC23" s="127">
        <v>46.2</v>
      </c>
      <c r="AD23" s="127">
        <v>46.2</v>
      </c>
      <c r="AE23" s="127">
        <v>49.05</v>
      </c>
    </row>
    <row r="24" spans="1:31" x14ac:dyDescent="0.35">
      <c r="A24" s="87" t="s">
        <v>54</v>
      </c>
      <c r="B24" s="87" t="s">
        <v>164</v>
      </c>
      <c r="C24" s="87" t="s">
        <v>108</v>
      </c>
      <c r="D24" s="87" t="s">
        <v>87</v>
      </c>
      <c r="E24" s="126">
        <v>0</v>
      </c>
      <c r="F24" s="126">
        <v>0</v>
      </c>
      <c r="G24" s="126">
        <v>0</v>
      </c>
      <c r="H24" s="126">
        <v>0</v>
      </c>
      <c r="I24" s="126">
        <v>0</v>
      </c>
      <c r="J24" s="126">
        <v>0</v>
      </c>
      <c r="K24" s="126">
        <v>0</v>
      </c>
      <c r="L24" s="127">
        <v>1E-13</v>
      </c>
      <c r="M24" s="127">
        <v>3.5000000000000502</v>
      </c>
      <c r="N24" s="127">
        <v>7</v>
      </c>
      <c r="O24" s="127">
        <v>11.664999999999999</v>
      </c>
      <c r="P24" s="127">
        <v>16.329999999999998</v>
      </c>
      <c r="Q24" s="127">
        <v>20.51</v>
      </c>
      <c r="R24" s="127">
        <v>24.69</v>
      </c>
      <c r="S24" s="127">
        <v>27.72</v>
      </c>
      <c r="T24" s="127">
        <v>29.64</v>
      </c>
      <c r="U24" s="127">
        <v>30.86</v>
      </c>
      <c r="V24" s="127">
        <v>39.82</v>
      </c>
      <c r="W24" s="127">
        <v>42.76</v>
      </c>
      <c r="X24" s="127">
        <v>43.32</v>
      </c>
      <c r="Y24" s="127">
        <v>44.8</v>
      </c>
      <c r="Z24" s="127">
        <v>45.79</v>
      </c>
      <c r="AA24" s="127">
        <v>46.96</v>
      </c>
      <c r="AB24" s="127">
        <v>47.34</v>
      </c>
      <c r="AC24" s="127">
        <v>48.199139999999993</v>
      </c>
      <c r="AD24" s="127">
        <v>48.772186380000001</v>
      </c>
      <c r="AE24" s="127">
        <v>49.92</v>
      </c>
    </row>
    <row r="25" spans="1:31" x14ac:dyDescent="0.35">
      <c r="A25" s="87" t="s">
        <v>55</v>
      </c>
      <c r="B25" s="87" t="s">
        <v>165</v>
      </c>
      <c r="C25" s="87" t="s">
        <v>109</v>
      </c>
      <c r="D25" s="87" t="s">
        <v>87</v>
      </c>
      <c r="E25" s="126">
        <v>0</v>
      </c>
      <c r="F25" s="126">
        <v>0</v>
      </c>
      <c r="G25" s="126">
        <v>0</v>
      </c>
      <c r="H25" s="126">
        <v>0</v>
      </c>
      <c r="I25" s="126">
        <v>0</v>
      </c>
      <c r="J25" s="126">
        <v>0</v>
      </c>
      <c r="K25" s="126">
        <v>0</v>
      </c>
      <c r="L25" s="127">
        <v>9.9999999999999998E-13</v>
      </c>
      <c r="M25" s="127">
        <v>1.2500000000007501</v>
      </c>
      <c r="N25" s="128">
        <v>2.5000000000005</v>
      </c>
      <c r="O25" s="127">
        <v>3.75000000000025</v>
      </c>
      <c r="P25" s="127">
        <v>5</v>
      </c>
      <c r="Q25" s="127">
        <v>7.5650000000000004</v>
      </c>
      <c r="R25" s="128">
        <v>10.130000000000001</v>
      </c>
      <c r="S25" s="127">
        <v>15.26</v>
      </c>
      <c r="T25" s="128">
        <v>17.07</v>
      </c>
      <c r="U25" s="127">
        <v>18.88</v>
      </c>
      <c r="V25" s="127">
        <v>21.48</v>
      </c>
      <c r="W25" s="127">
        <v>22.8</v>
      </c>
      <c r="X25" s="127">
        <v>22.8</v>
      </c>
      <c r="Y25" s="127">
        <v>24.05</v>
      </c>
      <c r="Z25" s="127">
        <v>26.1</v>
      </c>
      <c r="AA25" s="127">
        <v>40.4</v>
      </c>
      <c r="AB25" s="127">
        <v>43.25</v>
      </c>
      <c r="AC25" s="127">
        <v>46.2</v>
      </c>
      <c r="AD25" s="127">
        <v>46.2</v>
      </c>
      <c r="AE25" s="127">
        <v>49.05</v>
      </c>
    </row>
    <row r="26" spans="1:31" x14ac:dyDescent="0.35">
      <c r="A26" s="87" t="s">
        <v>56</v>
      </c>
      <c r="B26" s="87" t="s">
        <v>166</v>
      </c>
      <c r="C26" s="87" t="s">
        <v>139</v>
      </c>
      <c r="D26" s="87" t="s">
        <v>87</v>
      </c>
      <c r="E26" s="126">
        <v>0</v>
      </c>
      <c r="F26" s="126">
        <v>0</v>
      </c>
      <c r="G26" s="126">
        <v>0</v>
      </c>
      <c r="H26" s="126">
        <v>0</v>
      </c>
      <c r="I26" s="126">
        <v>0</v>
      </c>
      <c r="J26" s="126">
        <v>0</v>
      </c>
      <c r="K26" s="126">
        <v>0</v>
      </c>
      <c r="L26" s="127">
        <v>1E-13</v>
      </c>
      <c r="M26" s="127">
        <v>3.5000000000000502</v>
      </c>
      <c r="N26" s="127">
        <v>7</v>
      </c>
      <c r="O26" s="127">
        <v>11.664999999999999</v>
      </c>
      <c r="P26" s="127">
        <v>16.329999999999998</v>
      </c>
      <c r="Q26" s="127">
        <v>20.51</v>
      </c>
      <c r="R26" s="127">
        <v>24.69</v>
      </c>
      <c r="S26" s="127">
        <v>27.72</v>
      </c>
      <c r="T26" s="127">
        <v>29.64</v>
      </c>
      <c r="U26" s="127">
        <v>30.86</v>
      </c>
      <c r="V26" s="127">
        <v>39.82</v>
      </c>
      <c r="W26" s="127">
        <v>42.76</v>
      </c>
      <c r="X26" s="127">
        <v>43.32</v>
      </c>
      <c r="Y26" s="127">
        <v>44.8</v>
      </c>
      <c r="Z26" s="127">
        <v>45.79</v>
      </c>
      <c r="AA26" s="127">
        <v>46.96</v>
      </c>
      <c r="AB26" s="127">
        <v>47.34</v>
      </c>
      <c r="AC26" s="127">
        <v>48.199139999999993</v>
      </c>
      <c r="AD26" s="127">
        <v>48.772186380000001</v>
      </c>
      <c r="AE26" s="127">
        <v>49.92</v>
      </c>
    </row>
    <row r="27" spans="1:31" x14ac:dyDescent="0.35">
      <c r="A27" s="87" t="s">
        <v>57</v>
      </c>
      <c r="B27" s="87" t="s">
        <v>167</v>
      </c>
      <c r="C27" s="87" t="s">
        <v>110</v>
      </c>
      <c r="D27" s="87" t="s">
        <v>87</v>
      </c>
      <c r="E27" s="126">
        <v>0</v>
      </c>
      <c r="F27" s="126">
        <v>0</v>
      </c>
      <c r="G27" s="126">
        <v>0</v>
      </c>
      <c r="H27" s="126">
        <v>0</v>
      </c>
      <c r="I27" s="126">
        <v>0</v>
      </c>
      <c r="J27" s="126">
        <v>0</v>
      </c>
      <c r="K27" s="126">
        <v>0</v>
      </c>
      <c r="L27" s="127">
        <v>9.9999999999999998E-13</v>
      </c>
      <c r="M27" s="127">
        <v>1.2500000000007501</v>
      </c>
      <c r="N27" s="128">
        <v>2.5000000000005</v>
      </c>
      <c r="O27" s="127">
        <v>3.75000000000025</v>
      </c>
      <c r="P27" s="127">
        <v>5</v>
      </c>
      <c r="Q27" s="127">
        <v>7.5650000000000004</v>
      </c>
      <c r="R27" s="128">
        <v>10.130000000000001</v>
      </c>
      <c r="S27" s="127">
        <v>15.26</v>
      </c>
      <c r="T27" s="128">
        <v>17.07</v>
      </c>
      <c r="U27" s="127">
        <v>18.88</v>
      </c>
      <c r="V27" s="127">
        <v>21.48</v>
      </c>
      <c r="W27" s="127">
        <v>22.8</v>
      </c>
      <c r="X27" s="127">
        <v>22.8</v>
      </c>
      <c r="Y27" s="127">
        <v>24.05</v>
      </c>
      <c r="Z27" s="127">
        <v>26.1</v>
      </c>
      <c r="AA27" s="127">
        <v>40.4</v>
      </c>
      <c r="AB27" s="127">
        <v>43.25</v>
      </c>
      <c r="AC27" s="127">
        <v>46.2</v>
      </c>
      <c r="AD27" s="127">
        <v>46.2</v>
      </c>
      <c r="AE27" s="127">
        <v>49.05</v>
      </c>
    </row>
    <row r="28" spans="1:31" x14ac:dyDescent="0.35">
      <c r="A28" s="87" t="s">
        <v>58</v>
      </c>
      <c r="B28" s="87" t="s">
        <v>168</v>
      </c>
      <c r="C28" s="87" t="s">
        <v>111</v>
      </c>
      <c r="D28" s="87" t="s">
        <v>87</v>
      </c>
      <c r="E28" s="126">
        <v>0</v>
      </c>
      <c r="F28" s="126">
        <v>0</v>
      </c>
      <c r="G28" s="126">
        <v>0</v>
      </c>
      <c r="H28" s="126">
        <v>0</v>
      </c>
      <c r="I28" s="126">
        <v>0</v>
      </c>
      <c r="J28" s="126">
        <v>0</v>
      </c>
      <c r="K28" s="126">
        <v>0</v>
      </c>
      <c r="L28" s="127">
        <v>1E-13</v>
      </c>
      <c r="M28" s="127">
        <v>3.5000000000000502</v>
      </c>
      <c r="N28" s="127">
        <v>7</v>
      </c>
      <c r="O28" s="127">
        <v>11.664999999999999</v>
      </c>
      <c r="P28" s="127">
        <v>16.329999999999998</v>
      </c>
      <c r="Q28" s="127">
        <v>20.51</v>
      </c>
      <c r="R28" s="127">
        <v>24.69</v>
      </c>
      <c r="S28" s="127">
        <v>27.72</v>
      </c>
      <c r="T28" s="127">
        <v>29.64</v>
      </c>
      <c r="U28" s="127">
        <v>30.86</v>
      </c>
      <c r="V28" s="127">
        <v>39.82</v>
      </c>
      <c r="W28" s="127">
        <v>42.76</v>
      </c>
      <c r="X28" s="127">
        <v>43.32</v>
      </c>
      <c r="Y28" s="127">
        <v>44.8</v>
      </c>
      <c r="Z28" s="127">
        <v>45.79</v>
      </c>
      <c r="AA28" s="127">
        <v>46.96</v>
      </c>
      <c r="AB28" s="127">
        <v>47.34</v>
      </c>
      <c r="AC28" s="127">
        <v>48.199139999999993</v>
      </c>
      <c r="AD28" s="127">
        <v>48.772186380000001</v>
      </c>
      <c r="AE28" s="127">
        <v>49.92</v>
      </c>
    </row>
    <row r="29" spans="1:31" x14ac:dyDescent="0.35">
      <c r="A29" s="87" t="s">
        <v>59</v>
      </c>
      <c r="B29" s="87" t="s">
        <v>169</v>
      </c>
      <c r="C29" s="87" t="s">
        <v>112</v>
      </c>
      <c r="D29" s="87" t="s">
        <v>87</v>
      </c>
      <c r="E29" s="126">
        <v>0</v>
      </c>
      <c r="F29" s="126">
        <v>0</v>
      </c>
      <c r="G29" s="126">
        <v>0</v>
      </c>
      <c r="H29" s="126">
        <v>0</v>
      </c>
      <c r="I29" s="126">
        <v>0</v>
      </c>
      <c r="J29" s="126">
        <v>0</v>
      </c>
      <c r="K29" s="126">
        <v>0</v>
      </c>
      <c r="L29" s="127">
        <v>9.9999999999999998E-13</v>
      </c>
      <c r="M29" s="127">
        <v>1.2500000000007501</v>
      </c>
      <c r="N29" s="128">
        <v>2.5000000000005</v>
      </c>
      <c r="O29" s="127">
        <v>3.75000000000025</v>
      </c>
      <c r="P29" s="127">
        <v>5</v>
      </c>
      <c r="Q29" s="127">
        <v>7.5650000000000004</v>
      </c>
      <c r="R29" s="128">
        <v>10.130000000000001</v>
      </c>
      <c r="S29" s="127">
        <v>15.26</v>
      </c>
      <c r="T29" s="128">
        <v>17.07</v>
      </c>
      <c r="U29" s="127">
        <v>18.88</v>
      </c>
      <c r="V29" s="127">
        <v>21.48</v>
      </c>
      <c r="W29" s="127">
        <v>22.8</v>
      </c>
      <c r="X29" s="127">
        <v>22.8</v>
      </c>
      <c r="Y29" s="127">
        <v>24.05</v>
      </c>
      <c r="Z29" s="127">
        <v>26.1</v>
      </c>
      <c r="AA29" s="127">
        <v>40.4</v>
      </c>
      <c r="AB29" s="127">
        <v>43.25</v>
      </c>
      <c r="AC29" s="127">
        <v>46.2</v>
      </c>
      <c r="AD29" s="127">
        <v>46.2</v>
      </c>
      <c r="AE29" s="127">
        <v>49.05</v>
      </c>
    </row>
    <row r="30" spans="1:31" x14ac:dyDescent="0.35">
      <c r="A30" s="87" t="s">
        <v>60</v>
      </c>
      <c r="B30" s="87" t="s">
        <v>170</v>
      </c>
      <c r="C30" s="87" t="s">
        <v>113</v>
      </c>
      <c r="D30" s="87" t="s">
        <v>87</v>
      </c>
      <c r="E30" s="126">
        <v>0</v>
      </c>
      <c r="F30" s="126">
        <v>0</v>
      </c>
      <c r="G30" s="126">
        <v>0</v>
      </c>
      <c r="H30" s="126">
        <v>0</v>
      </c>
      <c r="I30" s="126">
        <v>0</v>
      </c>
      <c r="J30" s="126">
        <v>0</v>
      </c>
      <c r="K30" s="126">
        <v>0</v>
      </c>
      <c r="L30" s="127">
        <v>1E-13</v>
      </c>
      <c r="M30" s="127">
        <v>3.5000000000000502</v>
      </c>
      <c r="N30" s="127">
        <v>7</v>
      </c>
      <c r="O30" s="127">
        <v>11.664999999999999</v>
      </c>
      <c r="P30" s="127">
        <v>16.329999999999998</v>
      </c>
      <c r="Q30" s="127">
        <v>20.51</v>
      </c>
      <c r="R30" s="127">
        <v>24.69</v>
      </c>
      <c r="S30" s="127">
        <v>27.72</v>
      </c>
      <c r="T30" s="127">
        <v>29.64</v>
      </c>
      <c r="U30" s="127">
        <v>30.86</v>
      </c>
      <c r="V30" s="127">
        <v>39.82</v>
      </c>
      <c r="W30" s="127">
        <v>42.76</v>
      </c>
      <c r="X30" s="127">
        <v>43.32</v>
      </c>
      <c r="Y30" s="127">
        <v>44.8</v>
      </c>
      <c r="Z30" s="127">
        <v>45.79</v>
      </c>
      <c r="AA30" s="127">
        <v>46.96</v>
      </c>
      <c r="AB30" s="127">
        <v>47.34</v>
      </c>
      <c r="AC30" s="127">
        <v>48.199139999999993</v>
      </c>
      <c r="AD30" s="127">
        <v>48.772186380000001</v>
      </c>
      <c r="AE30" s="127">
        <v>49.92</v>
      </c>
    </row>
    <row r="31" spans="1:31" x14ac:dyDescent="0.35">
      <c r="A31" s="87" t="s">
        <v>61</v>
      </c>
      <c r="B31" s="87" t="s">
        <v>171</v>
      </c>
      <c r="C31" s="87" t="s">
        <v>114</v>
      </c>
      <c r="D31" s="87" t="s">
        <v>87</v>
      </c>
      <c r="E31" s="126">
        <v>0</v>
      </c>
      <c r="F31" s="126">
        <v>0</v>
      </c>
      <c r="G31" s="126">
        <v>0</v>
      </c>
      <c r="H31" s="126">
        <v>0</v>
      </c>
      <c r="I31" s="126">
        <v>0</v>
      </c>
      <c r="J31" s="126">
        <v>0</v>
      </c>
      <c r="K31" s="126">
        <v>0</v>
      </c>
      <c r="L31" s="127">
        <v>9.9999999999999998E-13</v>
      </c>
      <c r="M31" s="127">
        <v>1.2500000000007501</v>
      </c>
      <c r="N31" s="128">
        <v>2.5000000000005</v>
      </c>
      <c r="O31" s="127">
        <v>3.75000000000025</v>
      </c>
      <c r="P31" s="127">
        <v>5</v>
      </c>
      <c r="Q31" s="127">
        <v>7.5650000000000004</v>
      </c>
      <c r="R31" s="128">
        <v>10.130000000000001</v>
      </c>
      <c r="S31" s="127">
        <v>15.26</v>
      </c>
      <c r="T31" s="128">
        <v>17.07</v>
      </c>
      <c r="U31" s="127">
        <v>18.88</v>
      </c>
      <c r="V31" s="127">
        <v>21.48</v>
      </c>
      <c r="W31" s="127">
        <v>22.8</v>
      </c>
      <c r="X31" s="127">
        <v>22.8</v>
      </c>
      <c r="Y31" s="127">
        <v>24.05</v>
      </c>
      <c r="Z31" s="127">
        <v>26.1</v>
      </c>
      <c r="AA31" s="127">
        <v>40.4</v>
      </c>
      <c r="AB31" s="127">
        <v>43.25</v>
      </c>
      <c r="AC31" s="127">
        <v>46.2</v>
      </c>
      <c r="AD31" s="127">
        <v>46.2</v>
      </c>
      <c r="AE31" s="127">
        <v>49.05</v>
      </c>
    </row>
    <row r="32" spans="1:31" x14ac:dyDescent="0.35">
      <c r="A32" s="87" t="s">
        <v>62</v>
      </c>
      <c r="B32" s="87" t="s">
        <v>172</v>
      </c>
      <c r="C32" s="87" t="s">
        <v>115</v>
      </c>
      <c r="D32" s="87" t="s">
        <v>87</v>
      </c>
      <c r="E32" s="126">
        <v>0</v>
      </c>
      <c r="F32" s="126">
        <v>0</v>
      </c>
      <c r="G32" s="126">
        <v>0</v>
      </c>
      <c r="H32" s="126">
        <v>0</v>
      </c>
      <c r="I32" s="126">
        <v>0</v>
      </c>
      <c r="J32" s="126">
        <v>0</v>
      </c>
      <c r="K32" s="126">
        <v>0</v>
      </c>
      <c r="L32" s="127">
        <v>1E-13</v>
      </c>
      <c r="M32" s="127">
        <v>3.5000000000000502</v>
      </c>
      <c r="N32" s="127">
        <v>7</v>
      </c>
      <c r="O32" s="127">
        <v>11.664999999999999</v>
      </c>
      <c r="P32" s="127">
        <v>16.329999999999998</v>
      </c>
      <c r="Q32" s="127">
        <v>20.51</v>
      </c>
      <c r="R32" s="127">
        <v>24.69</v>
      </c>
      <c r="S32" s="127">
        <v>27.72</v>
      </c>
      <c r="T32" s="127">
        <v>29.64</v>
      </c>
      <c r="U32" s="127">
        <v>30.86</v>
      </c>
      <c r="V32" s="127">
        <v>39.82</v>
      </c>
      <c r="W32" s="127">
        <v>42.76</v>
      </c>
      <c r="X32" s="127">
        <v>43.32</v>
      </c>
      <c r="Y32" s="127">
        <v>44.8</v>
      </c>
      <c r="Z32" s="127">
        <v>45.79</v>
      </c>
      <c r="AA32" s="127">
        <v>46.96</v>
      </c>
      <c r="AB32" s="127">
        <v>47.34</v>
      </c>
      <c r="AC32" s="127">
        <v>48.199139999999993</v>
      </c>
      <c r="AD32" s="127">
        <v>48.772186380000001</v>
      </c>
      <c r="AE32" s="127">
        <v>49.92</v>
      </c>
    </row>
    <row r="33" spans="1:31" x14ac:dyDescent="0.35">
      <c r="A33" s="87" t="s">
        <v>63</v>
      </c>
      <c r="B33" s="87" t="s">
        <v>173</v>
      </c>
      <c r="C33" s="87" t="s">
        <v>116</v>
      </c>
      <c r="D33" s="87" t="s">
        <v>87</v>
      </c>
      <c r="E33" s="126">
        <v>0</v>
      </c>
      <c r="F33" s="126">
        <v>0</v>
      </c>
      <c r="G33" s="126">
        <v>0</v>
      </c>
      <c r="H33" s="126">
        <v>0</v>
      </c>
      <c r="I33" s="126">
        <v>0</v>
      </c>
      <c r="J33" s="126">
        <v>0</v>
      </c>
      <c r="K33" s="126">
        <v>0</v>
      </c>
      <c r="L33" s="127">
        <v>1E-13</v>
      </c>
      <c r="M33" s="127">
        <v>3.5000000000000502</v>
      </c>
      <c r="N33" s="127">
        <v>7</v>
      </c>
      <c r="O33" s="127">
        <v>11.664999999999999</v>
      </c>
      <c r="P33" s="127">
        <v>16.329999999999998</v>
      </c>
      <c r="Q33" s="127">
        <v>20.51</v>
      </c>
      <c r="R33" s="127">
        <v>24.69</v>
      </c>
      <c r="S33" s="127">
        <v>27.72</v>
      </c>
      <c r="T33" s="127">
        <v>29.64</v>
      </c>
      <c r="U33" s="127">
        <v>30.86</v>
      </c>
      <c r="V33" s="127">
        <v>39.82</v>
      </c>
      <c r="W33" s="127">
        <v>42.76</v>
      </c>
      <c r="X33" s="127">
        <v>43.32</v>
      </c>
      <c r="Y33" s="127">
        <v>44.8</v>
      </c>
      <c r="Z33" s="127">
        <v>45.79</v>
      </c>
      <c r="AA33" s="127">
        <v>46.96</v>
      </c>
      <c r="AB33" s="127">
        <v>47.34</v>
      </c>
      <c r="AC33" s="127">
        <v>48.199139999999993</v>
      </c>
      <c r="AD33" s="127">
        <v>48.772186380000001</v>
      </c>
      <c r="AE33" s="127">
        <v>49.92</v>
      </c>
    </row>
    <row r="34" spans="1:31" x14ac:dyDescent="0.35">
      <c r="A34" s="87" t="s">
        <v>64</v>
      </c>
      <c r="B34" s="87" t="s">
        <v>174</v>
      </c>
      <c r="C34" s="87" t="s">
        <v>117</v>
      </c>
      <c r="D34" s="87" t="s">
        <v>87</v>
      </c>
      <c r="E34" s="126">
        <v>0</v>
      </c>
      <c r="F34" s="126">
        <v>0</v>
      </c>
      <c r="G34" s="126">
        <v>0</v>
      </c>
      <c r="H34" s="126">
        <v>0</v>
      </c>
      <c r="I34" s="126">
        <v>0</v>
      </c>
      <c r="J34" s="126">
        <v>0</v>
      </c>
      <c r="K34" s="126">
        <v>0</v>
      </c>
      <c r="L34" s="127">
        <v>9.9999999999999998E-13</v>
      </c>
      <c r="M34" s="127">
        <v>1.2500000000007501</v>
      </c>
      <c r="N34" s="128">
        <v>2.5000000000005</v>
      </c>
      <c r="O34" s="127">
        <v>3.75000000000025</v>
      </c>
      <c r="P34" s="127">
        <v>5</v>
      </c>
      <c r="Q34" s="127">
        <v>7.5650000000000004</v>
      </c>
      <c r="R34" s="128">
        <v>10.130000000000001</v>
      </c>
      <c r="S34" s="127">
        <v>15.26</v>
      </c>
      <c r="T34" s="128">
        <v>17.07</v>
      </c>
      <c r="U34" s="127">
        <v>18.88</v>
      </c>
      <c r="V34" s="127">
        <v>21.48</v>
      </c>
      <c r="W34" s="127">
        <v>22.8</v>
      </c>
      <c r="X34" s="127">
        <v>22.8</v>
      </c>
      <c r="Y34" s="127">
        <v>24.05</v>
      </c>
      <c r="Z34" s="127">
        <v>26.1</v>
      </c>
      <c r="AA34" s="127">
        <v>40.4</v>
      </c>
      <c r="AB34" s="127">
        <v>43.25</v>
      </c>
      <c r="AC34" s="127">
        <v>46.2</v>
      </c>
      <c r="AD34" s="127">
        <v>46.2</v>
      </c>
      <c r="AE34" s="127">
        <v>49.05</v>
      </c>
    </row>
    <row r="35" spans="1:31" x14ac:dyDescent="0.35">
      <c r="A35" s="87" t="s">
        <v>65</v>
      </c>
      <c r="B35" s="87" t="s">
        <v>175</v>
      </c>
      <c r="C35" s="87" t="s">
        <v>118</v>
      </c>
      <c r="D35" s="87" t="s">
        <v>87</v>
      </c>
      <c r="E35" s="126">
        <v>0</v>
      </c>
      <c r="F35" s="126">
        <v>0</v>
      </c>
      <c r="G35" s="126">
        <v>0</v>
      </c>
      <c r="H35" s="126">
        <v>0</v>
      </c>
      <c r="I35" s="126">
        <v>0</v>
      </c>
      <c r="J35" s="126">
        <v>0</v>
      </c>
      <c r="K35" s="126">
        <v>0</v>
      </c>
      <c r="L35" s="127">
        <v>1E-13</v>
      </c>
      <c r="M35" s="127">
        <v>3.5000000000000502</v>
      </c>
      <c r="N35" s="127">
        <v>7</v>
      </c>
      <c r="O35" s="127">
        <v>11.664999999999999</v>
      </c>
      <c r="P35" s="127">
        <v>16.329999999999998</v>
      </c>
      <c r="Q35" s="127">
        <v>20.51</v>
      </c>
      <c r="R35" s="127">
        <v>24.69</v>
      </c>
      <c r="S35" s="127">
        <v>27.72</v>
      </c>
      <c r="T35" s="127">
        <v>29.64</v>
      </c>
      <c r="U35" s="127">
        <v>30.86</v>
      </c>
      <c r="V35" s="127">
        <v>39.82</v>
      </c>
      <c r="W35" s="127">
        <v>42.76</v>
      </c>
      <c r="X35" s="127">
        <v>43.32</v>
      </c>
      <c r="Y35" s="127">
        <v>44.8</v>
      </c>
      <c r="Z35" s="127">
        <v>45.79</v>
      </c>
      <c r="AA35" s="127">
        <v>46.96</v>
      </c>
      <c r="AB35" s="127">
        <v>47.34</v>
      </c>
      <c r="AC35" s="127">
        <v>48.199139999999993</v>
      </c>
      <c r="AD35" s="127">
        <v>48.772186380000001</v>
      </c>
      <c r="AE35" s="127">
        <v>49.92</v>
      </c>
    </row>
    <row r="36" spans="1:31" x14ac:dyDescent="0.35">
      <c r="A36" s="87" t="s">
        <v>66</v>
      </c>
      <c r="B36" s="87" t="s">
        <v>176</v>
      </c>
      <c r="C36" s="87" t="s">
        <v>119</v>
      </c>
      <c r="D36" s="87" t="s">
        <v>87</v>
      </c>
      <c r="E36" s="126">
        <v>0</v>
      </c>
      <c r="F36" s="126">
        <v>0</v>
      </c>
      <c r="G36" s="126">
        <v>0</v>
      </c>
      <c r="H36" s="126">
        <v>0</v>
      </c>
      <c r="I36" s="126">
        <v>0</v>
      </c>
      <c r="J36" s="126">
        <v>0</v>
      </c>
      <c r="K36" s="126">
        <v>0</v>
      </c>
      <c r="L36" s="127">
        <v>9.9999999999999998E-13</v>
      </c>
      <c r="M36" s="127">
        <v>1.2500000000007501</v>
      </c>
      <c r="N36" s="128">
        <v>2.5000000000005</v>
      </c>
      <c r="O36" s="127">
        <v>3.75000000000025</v>
      </c>
      <c r="P36" s="127">
        <v>5</v>
      </c>
      <c r="Q36" s="127">
        <v>7.5650000000000004</v>
      </c>
      <c r="R36" s="128">
        <v>10.130000000000001</v>
      </c>
      <c r="S36" s="127">
        <v>15.26</v>
      </c>
      <c r="T36" s="128">
        <v>17.07</v>
      </c>
      <c r="U36" s="127">
        <v>18.88</v>
      </c>
      <c r="V36" s="127">
        <v>21.48</v>
      </c>
      <c r="W36" s="127">
        <v>22.8</v>
      </c>
      <c r="X36" s="127">
        <v>22.8</v>
      </c>
      <c r="Y36" s="127">
        <v>24.05</v>
      </c>
      <c r="Z36" s="127">
        <v>26.1</v>
      </c>
      <c r="AA36" s="127">
        <v>40.4</v>
      </c>
      <c r="AB36" s="127">
        <v>43.25</v>
      </c>
      <c r="AC36" s="127">
        <v>46.2</v>
      </c>
      <c r="AD36" s="127">
        <v>46.2</v>
      </c>
      <c r="AE36" s="127">
        <v>49.05</v>
      </c>
    </row>
    <row r="37" spans="1:31" x14ac:dyDescent="0.35">
      <c r="A37" s="87" t="s">
        <v>67</v>
      </c>
      <c r="B37" s="87" t="s">
        <v>177</v>
      </c>
      <c r="C37" s="87" t="s">
        <v>120</v>
      </c>
      <c r="D37" s="87" t="s">
        <v>87</v>
      </c>
      <c r="E37" s="126">
        <v>0</v>
      </c>
      <c r="F37" s="126">
        <v>0</v>
      </c>
      <c r="G37" s="126">
        <v>0</v>
      </c>
      <c r="H37" s="126">
        <v>0</v>
      </c>
      <c r="I37" s="126">
        <v>0</v>
      </c>
      <c r="J37" s="126">
        <v>0</v>
      </c>
      <c r="K37" s="126">
        <v>0</v>
      </c>
      <c r="L37" s="127">
        <v>1E-13</v>
      </c>
      <c r="M37" s="127">
        <v>3.5000000000000502</v>
      </c>
      <c r="N37" s="127">
        <v>7</v>
      </c>
      <c r="O37" s="127">
        <v>11.664999999999999</v>
      </c>
      <c r="P37" s="127">
        <v>16.329999999999998</v>
      </c>
      <c r="Q37" s="127">
        <v>20.51</v>
      </c>
      <c r="R37" s="127">
        <v>24.69</v>
      </c>
      <c r="S37" s="127">
        <v>27.72</v>
      </c>
      <c r="T37" s="127">
        <v>29.64</v>
      </c>
      <c r="U37" s="127">
        <v>30.86</v>
      </c>
      <c r="V37" s="127">
        <v>39.82</v>
      </c>
      <c r="W37" s="127">
        <v>42.76</v>
      </c>
      <c r="X37" s="127">
        <v>43.32</v>
      </c>
      <c r="Y37" s="127">
        <v>44.8</v>
      </c>
      <c r="Z37" s="127">
        <v>45.79</v>
      </c>
      <c r="AA37" s="127">
        <v>46.96</v>
      </c>
      <c r="AB37" s="127">
        <v>47.34</v>
      </c>
      <c r="AC37" s="127">
        <v>48.199139999999993</v>
      </c>
      <c r="AD37" s="127">
        <v>48.772186380000001</v>
      </c>
      <c r="AE37" s="127">
        <v>49.92</v>
      </c>
    </row>
    <row r="38" spans="1:31" x14ac:dyDescent="0.35">
      <c r="A38" s="87" t="s">
        <v>68</v>
      </c>
      <c r="B38" s="87" t="s">
        <v>178</v>
      </c>
      <c r="C38" s="87" t="s">
        <v>121</v>
      </c>
      <c r="D38" s="87" t="s">
        <v>87</v>
      </c>
      <c r="E38" s="126">
        <v>0</v>
      </c>
      <c r="F38" s="126">
        <v>0</v>
      </c>
      <c r="G38" s="126">
        <v>0</v>
      </c>
      <c r="H38" s="126">
        <v>0</v>
      </c>
      <c r="I38" s="126">
        <v>0</v>
      </c>
      <c r="J38" s="126">
        <v>0</v>
      </c>
      <c r="K38" s="126">
        <v>0</v>
      </c>
      <c r="L38" s="127">
        <v>9.9999999999999998E-13</v>
      </c>
      <c r="M38" s="127">
        <v>1.2500000000007501</v>
      </c>
      <c r="N38" s="128">
        <v>2.5000000000005</v>
      </c>
      <c r="O38" s="127">
        <v>3.75000000000025</v>
      </c>
      <c r="P38" s="127">
        <v>5</v>
      </c>
      <c r="Q38" s="127">
        <v>7.5650000000000004</v>
      </c>
      <c r="R38" s="128">
        <v>10.130000000000001</v>
      </c>
      <c r="S38" s="127">
        <v>15.26</v>
      </c>
      <c r="T38" s="128">
        <v>17.07</v>
      </c>
      <c r="U38" s="127">
        <v>18.88</v>
      </c>
      <c r="V38" s="127">
        <v>21.48</v>
      </c>
      <c r="W38" s="127">
        <v>22.8</v>
      </c>
      <c r="X38" s="127">
        <v>22.8</v>
      </c>
      <c r="Y38" s="127">
        <v>24.05</v>
      </c>
      <c r="Z38" s="127">
        <v>26.1</v>
      </c>
      <c r="AA38" s="127">
        <v>40.4</v>
      </c>
      <c r="AB38" s="127">
        <v>43.25</v>
      </c>
      <c r="AC38" s="127">
        <v>46.2</v>
      </c>
      <c r="AD38" s="127">
        <v>46.2</v>
      </c>
      <c r="AE38" s="127">
        <v>49.05</v>
      </c>
    </row>
    <row r="39" spans="1:31" x14ac:dyDescent="0.35">
      <c r="A39" s="87" t="s">
        <v>69</v>
      </c>
      <c r="B39" s="87" t="s">
        <v>179</v>
      </c>
      <c r="C39" s="87" t="s">
        <v>122</v>
      </c>
      <c r="D39" s="87" t="s">
        <v>87</v>
      </c>
      <c r="E39" s="126">
        <v>0</v>
      </c>
      <c r="F39" s="126">
        <v>0</v>
      </c>
      <c r="G39" s="126">
        <v>0</v>
      </c>
      <c r="H39" s="126">
        <v>0</v>
      </c>
      <c r="I39" s="126">
        <v>0</v>
      </c>
      <c r="J39" s="126">
        <v>0</v>
      </c>
      <c r="K39" s="126">
        <v>0</v>
      </c>
      <c r="L39" s="126">
        <v>2.5</v>
      </c>
      <c r="M39" s="128">
        <f>+(L39+N39)/2</f>
        <v>7.95</v>
      </c>
      <c r="N39" s="126">
        <v>13.4</v>
      </c>
      <c r="O39" s="128">
        <f>+(N39+P39)/2</f>
        <v>18.350000000000001</v>
      </c>
      <c r="P39" s="126">
        <v>23.3</v>
      </c>
      <c r="Q39" s="128">
        <f>+(P39+R39)/2</f>
        <v>27.700000000000003</v>
      </c>
      <c r="R39" s="126">
        <v>32.1</v>
      </c>
      <c r="S39" s="126">
        <v>40.1</v>
      </c>
      <c r="T39" s="126">
        <v>47.1</v>
      </c>
      <c r="U39" s="126">
        <v>53.2</v>
      </c>
      <c r="V39" s="126">
        <v>58.6</v>
      </c>
      <c r="W39" s="126">
        <v>63.2</v>
      </c>
      <c r="X39" s="126">
        <v>67.2</v>
      </c>
      <c r="Y39" s="126">
        <v>70.5</v>
      </c>
      <c r="Z39" s="126">
        <v>73.2</v>
      </c>
      <c r="AA39" s="126">
        <v>75.400000000000006</v>
      </c>
      <c r="AB39" s="126">
        <v>77.2</v>
      </c>
      <c r="AC39" s="126">
        <v>78.5</v>
      </c>
      <c r="AD39" s="126">
        <v>79.5</v>
      </c>
      <c r="AE39" s="126">
        <v>80.2</v>
      </c>
    </row>
    <row r="40" spans="1:31" x14ac:dyDescent="0.35">
      <c r="A40" s="87" t="s">
        <v>70</v>
      </c>
      <c r="B40" s="87" t="s">
        <v>180</v>
      </c>
      <c r="C40" s="87" t="s">
        <v>123</v>
      </c>
      <c r="D40" s="87" t="s">
        <v>87</v>
      </c>
      <c r="E40" s="126">
        <v>0</v>
      </c>
      <c r="F40" s="126">
        <v>0</v>
      </c>
      <c r="G40" s="126">
        <v>0</v>
      </c>
      <c r="H40" s="126">
        <v>0</v>
      </c>
      <c r="I40" s="126">
        <v>0</v>
      </c>
      <c r="J40" s="126">
        <v>0</v>
      </c>
      <c r="K40" s="126">
        <v>0</v>
      </c>
      <c r="L40" s="126">
        <v>3</v>
      </c>
      <c r="M40" s="128">
        <f>+(L40+N40)/2</f>
        <v>6.15</v>
      </c>
      <c r="N40" s="126">
        <v>9.3000000000000007</v>
      </c>
      <c r="O40" s="128">
        <f>+(N40+P40)/2</f>
        <v>12.25</v>
      </c>
      <c r="P40" s="126">
        <v>15.2</v>
      </c>
      <c r="Q40" s="128">
        <f>+(P40+R40)/2</f>
        <v>18.049999999999997</v>
      </c>
      <c r="R40" s="126">
        <v>20.9</v>
      </c>
      <c r="S40" s="126">
        <v>26.3</v>
      </c>
      <c r="T40" s="126">
        <v>31.4</v>
      </c>
      <c r="U40" s="126">
        <v>36.200000000000003</v>
      </c>
      <c r="V40" s="126">
        <v>40.700000000000003</v>
      </c>
      <c r="W40" s="126">
        <v>44.9</v>
      </c>
      <c r="X40" s="126">
        <v>48.8</v>
      </c>
      <c r="Y40" s="126">
        <v>52.4</v>
      </c>
      <c r="Z40" s="126">
        <v>55.7</v>
      </c>
      <c r="AA40" s="126">
        <v>58.7</v>
      </c>
      <c r="AB40" s="126">
        <v>61.4</v>
      </c>
      <c r="AC40" s="126">
        <v>63.8</v>
      </c>
      <c r="AD40" s="126">
        <v>65.900000000000006</v>
      </c>
      <c r="AE40" s="126">
        <v>67.7</v>
      </c>
    </row>
    <row r="41" spans="1:31" x14ac:dyDescent="0.35">
      <c r="A41" s="87" t="s">
        <v>2</v>
      </c>
      <c r="B41" s="87" t="s">
        <v>181</v>
      </c>
      <c r="C41" s="87" t="s">
        <v>142</v>
      </c>
      <c r="D41" s="87" t="s">
        <v>87</v>
      </c>
      <c r="E41" s="126">
        <v>0</v>
      </c>
      <c r="F41" s="126">
        <v>0</v>
      </c>
      <c r="G41" s="126">
        <v>0</v>
      </c>
      <c r="H41" s="126">
        <v>0</v>
      </c>
      <c r="I41" s="126">
        <v>0</v>
      </c>
      <c r="J41" s="126">
        <v>0</v>
      </c>
      <c r="K41" s="126">
        <v>0</v>
      </c>
      <c r="L41" s="126">
        <v>6.4</v>
      </c>
      <c r="M41" s="128">
        <v>7.3</v>
      </c>
      <c r="N41" s="126">
        <v>9.9</v>
      </c>
      <c r="O41" s="128">
        <v>43.4</v>
      </c>
      <c r="P41" s="126">
        <v>44.7</v>
      </c>
      <c r="Q41" s="128">
        <v>45</v>
      </c>
      <c r="R41" s="126">
        <v>45.7</v>
      </c>
      <c r="S41" s="126">
        <v>45.9</v>
      </c>
      <c r="T41" s="126">
        <v>50</v>
      </c>
      <c r="U41" s="126">
        <v>65.599999999999994</v>
      </c>
      <c r="V41" s="126">
        <v>65.599999999999994</v>
      </c>
      <c r="W41" s="126">
        <v>66</v>
      </c>
      <c r="X41" s="126">
        <v>66</v>
      </c>
      <c r="Y41" s="126">
        <v>66</v>
      </c>
      <c r="Z41" s="126">
        <v>66</v>
      </c>
      <c r="AA41" s="126">
        <v>66</v>
      </c>
      <c r="AB41" s="126">
        <v>66</v>
      </c>
      <c r="AC41" s="126">
        <v>66</v>
      </c>
      <c r="AD41" s="126">
        <v>66</v>
      </c>
      <c r="AE41" s="126">
        <v>66</v>
      </c>
    </row>
    <row r="42" spans="1:31" x14ac:dyDescent="0.35">
      <c r="A42" s="87" t="s">
        <v>71</v>
      </c>
      <c r="B42" s="87" t="s">
        <v>182</v>
      </c>
      <c r="C42" s="87" t="s">
        <v>124</v>
      </c>
      <c r="D42" s="87" t="s">
        <v>87</v>
      </c>
      <c r="E42" s="126">
        <v>0</v>
      </c>
      <c r="F42" s="126">
        <v>0</v>
      </c>
      <c r="G42" s="126">
        <v>0</v>
      </c>
      <c r="H42" s="126">
        <v>0</v>
      </c>
      <c r="I42" s="126">
        <v>0</v>
      </c>
      <c r="J42" s="126">
        <v>0</v>
      </c>
      <c r="K42" s="126">
        <v>0</v>
      </c>
      <c r="L42" s="127">
        <v>1E-13</v>
      </c>
      <c r="M42" s="127">
        <v>3.5000000000000502</v>
      </c>
      <c r="N42" s="127">
        <v>7</v>
      </c>
      <c r="O42" s="127">
        <v>11.664999999999999</v>
      </c>
      <c r="P42" s="127">
        <v>16.329999999999998</v>
      </c>
      <c r="Q42" s="127">
        <v>20.51</v>
      </c>
      <c r="R42" s="127">
        <v>24.69</v>
      </c>
      <c r="S42" s="127">
        <v>27.72</v>
      </c>
      <c r="T42" s="127">
        <v>29.64</v>
      </c>
      <c r="U42" s="127">
        <v>30.86</v>
      </c>
      <c r="V42" s="127">
        <v>39.82</v>
      </c>
      <c r="W42" s="127">
        <v>42.76</v>
      </c>
      <c r="X42" s="127">
        <v>43.32</v>
      </c>
      <c r="Y42" s="127">
        <v>44.8</v>
      </c>
      <c r="Z42" s="127">
        <v>45.79</v>
      </c>
      <c r="AA42" s="127">
        <v>46.96</v>
      </c>
      <c r="AB42" s="127">
        <v>47.34</v>
      </c>
      <c r="AC42" s="127">
        <v>48.199139999999993</v>
      </c>
      <c r="AD42" s="127">
        <v>48.772186380000001</v>
      </c>
      <c r="AE42" s="127">
        <v>49.92</v>
      </c>
    </row>
    <row r="43" spans="1:31" x14ac:dyDescent="0.35">
      <c r="A43" s="87" t="s">
        <v>72</v>
      </c>
      <c r="B43" s="87" t="s">
        <v>183</v>
      </c>
      <c r="C43" s="87" t="s">
        <v>125</v>
      </c>
      <c r="D43" s="87" t="s">
        <v>87</v>
      </c>
      <c r="E43" s="126">
        <v>0</v>
      </c>
      <c r="F43" s="126">
        <v>0</v>
      </c>
      <c r="G43" s="126">
        <v>0</v>
      </c>
      <c r="H43" s="126">
        <v>0</v>
      </c>
      <c r="I43" s="126">
        <v>0</v>
      </c>
      <c r="J43" s="126">
        <v>0</v>
      </c>
      <c r="K43" s="126">
        <v>0</v>
      </c>
      <c r="L43" s="127">
        <v>9.9999999999999998E-13</v>
      </c>
      <c r="M43" s="127">
        <v>1.2500000000007501</v>
      </c>
      <c r="N43" s="128">
        <v>2.5000000000005</v>
      </c>
      <c r="O43" s="127">
        <v>3.75000000000025</v>
      </c>
      <c r="P43" s="127">
        <v>5</v>
      </c>
      <c r="Q43" s="127">
        <v>7.5650000000000004</v>
      </c>
      <c r="R43" s="128">
        <v>10.130000000000001</v>
      </c>
      <c r="S43" s="127">
        <v>15.26</v>
      </c>
      <c r="T43" s="128">
        <v>17.07</v>
      </c>
      <c r="U43" s="127">
        <v>18.88</v>
      </c>
      <c r="V43" s="127">
        <v>21.48</v>
      </c>
      <c r="W43" s="127">
        <v>22.8</v>
      </c>
      <c r="X43" s="127">
        <v>22.8</v>
      </c>
      <c r="Y43" s="127">
        <v>24.05</v>
      </c>
      <c r="Z43" s="127">
        <v>26.1</v>
      </c>
      <c r="AA43" s="127">
        <v>40.4</v>
      </c>
      <c r="AB43" s="127">
        <v>43.25</v>
      </c>
      <c r="AC43" s="127">
        <v>46.2</v>
      </c>
      <c r="AD43" s="127">
        <v>46.2</v>
      </c>
      <c r="AE43" s="127">
        <v>49.05</v>
      </c>
    </row>
    <row r="44" spans="1:31" x14ac:dyDescent="0.35">
      <c r="A44" s="87" t="s">
        <v>73</v>
      </c>
      <c r="B44" s="87" t="s">
        <v>184</v>
      </c>
      <c r="C44" s="87" t="s">
        <v>126</v>
      </c>
      <c r="D44" s="87" t="s">
        <v>87</v>
      </c>
      <c r="E44" s="126">
        <v>0</v>
      </c>
      <c r="F44" s="126">
        <v>0</v>
      </c>
      <c r="G44" s="126">
        <v>0</v>
      </c>
      <c r="H44" s="126">
        <v>0</v>
      </c>
      <c r="I44" s="126">
        <v>0</v>
      </c>
      <c r="J44" s="126">
        <v>0</v>
      </c>
      <c r="K44" s="126">
        <v>0</v>
      </c>
      <c r="L44" s="127">
        <v>1E-13</v>
      </c>
      <c r="M44" s="127">
        <v>3.5000000000000502</v>
      </c>
      <c r="N44" s="127">
        <v>7</v>
      </c>
      <c r="O44" s="127">
        <v>11.664999999999999</v>
      </c>
      <c r="P44" s="127">
        <v>16.329999999999998</v>
      </c>
      <c r="Q44" s="127">
        <v>20.51</v>
      </c>
      <c r="R44" s="127">
        <v>24.69</v>
      </c>
      <c r="S44" s="127">
        <v>27.72</v>
      </c>
      <c r="T44" s="127">
        <v>29.64</v>
      </c>
      <c r="U44" s="127">
        <v>30.86</v>
      </c>
      <c r="V44" s="127">
        <v>39.82</v>
      </c>
      <c r="W44" s="127">
        <v>42.76</v>
      </c>
      <c r="X44" s="127">
        <v>43.32</v>
      </c>
      <c r="Y44" s="127">
        <v>44.8</v>
      </c>
      <c r="Z44" s="127">
        <v>45.79</v>
      </c>
      <c r="AA44" s="127">
        <v>46.96</v>
      </c>
      <c r="AB44" s="127">
        <v>47.34</v>
      </c>
      <c r="AC44" s="127">
        <v>48.199139999999993</v>
      </c>
      <c r="AD44" s="127">
        <v>48.772186380000001</v>
      </c>
      <c r="AE44" s="127">
        <v>49.92</v>
      </c>
    </row>
    <row r="45" spans="1:31" x14ac:dyDescent="0.35">
      <c r="A45" s="87" t="s">
        <v>74</v>
      </c>
      <c r="B45" s="87" t="s">
        <v>185</v>
      </c>
      <c r="C45" s="87" t="s">
        <v>127</v>
      </c>
      <c r="D45" s="87" t="s">
        <v>87</v>
      </c>
      <c r="E45" s="126">
        <v>0</v>
      </c>
      <c r="F45" s="126">
        <v>0</v>
      </c>
      <c r="G45" s="126">
        <v>0</v>
      </c>
      <c r="H45" s="126">
        <v>0</v>
      </c>
      <c r="I45" s="126">
        <v>0</v>
      </c>
      <c r="J45" s="126">
        <v>0</v>
      </c>
      <c r="K45" s="126">
        <v>0</v>
      </c>
      <c r="L45" s="127">
        <v>9.9999999999999998E-13</v>
      </c>
      <c r="M45" s="127">
        <v>1.2500000000007501</v>
      </c>
      <c r="N45" s="128">
        <v>2.5000000000005</v>
      </c>
      <c r="O45" s="127">
        <v>3.75000000000025</v>
      </c>
      <c r="P45" s="127">
        <v>5</v>
      </c>
      <c r="Q45" s="127">
        <v>7.5650000000000004</v>
      </c>
      <c r="R45" s="128">
        <v>10.130000000000001</v>
      </c>
      <c r="S45" s="127">
        <v>15.26</v>
      </c>
      <c r="T45" s="128">
        <v>17.07</v>
      </c>
      <c r="U45" s="127">
        <v>18.88</v>
      </c>
      <c r="V45" s="127">
        <v>21.48</v>
      </c>
      <c r="W45" s="127">
        <v>22.8</v>
      </c>
      <c r="X45" s="127">
        <v>22.8</v>
      </c>
      <c r="Y45" s="127">
        <v>24.05</v>
      </c>
      <c r="Z45" s="127">
        <v>26.1</v>
      </c>
      <c r="AA45" s="127">
        <v>40.4</v>
      </c>
      <c r="AB45" s="127">
        <v>43.25</v>
      </c>
      <c r="AC45" s="127">
        <v>46.2</v>
      </c>
      <c r="AD45" s="127">
        <v>46.2</v>
      </c>
      <c r="AE45" s="127">
        <v>49.05</v>
      </c>
    </row>
    <row r="46" spans="1:31" x14ac:dyDescent="0.35">
      <c r="A46" s="87" t="s">
        <v>75</v>
      </c>
      <c r="B46" s="87" t="s">
        <v>186</v>
      </c>
      <c r="C46" s="87" t="s">
        <v>128</v>
      </c>
      <c r="D46" s="87" t="s">
        <v>87</v>
      </c>
      <c r="E46" s="126">
        <v>0</v>
      </c>
      <c r="F46" s="126">
        <v>0</v>
      </c>
      <c r="G46" s="126">
        <v>0</v>
      </c>
      <c r="H46" s="126">
        <v>0</v>
      </c>
      <c r="I46" s="126">
        <v>0</v>
      </c>
      <c r="J46" s="126">
        <v>0</v>
      </c>
      <c r="K46" s="126">
        <v>0</v>
      </c>
      <c r="L46" s="127">
        <v>1E-13</v>
      </c>
      <c r="M46" s="127">
        <v>3.5000000000000502</v>
      </c>
      <c r="N46" s="127">
        <v>7</v>
      </c>
      <c r="O46" s="127">
        <v>11.664999999999999</v>
      </c>
      <c r="P46" s="127">
        <v>16.329999999999998</v>
      </c>
      <c r="Q46" s="127">
        <v>20.51</v>
      </c>
      <c r="R46" s="127">
        <v>24.69</v>
      </c>
      <c r="S46" s="127">
        <v>27.72</v>
      </c>
      <c r="T46" s="127">
        <v>29.64</v>
      </c>
      <c r="U46" s="127">
        <v>30.86</v>
      </c>
      <c r="V46" s="127">
        <v>39.82</v>
      </c>
      <c r="W46" s="127">
        <v>42.76</v>
      </c>
      <c r="X46" s="127">
        <v>43.32</v>
      </c>
      <c r="Y46" s="127">
        <v>44.8</v>
      </c>
      <c r="Z46" s="127">
        <v>45.79</v>
      </c>
      <c r="AA46" s="127">
        <v>46.96</v>
      </c>
      <c r="AB46" s="127">
        <v>47.34</v>
      </c>
      <c r="AC46" s="127">
        <v>48.199139999999993</v>
      </c>
      <c r="AD46" s="127">
        <v>48.772186380000001</v>
      </c>
      <c r="AE46" s="127">
        <v>49.92</v>
      </c>
    </row>
    <row r="47" spans="1:31" x14ac:dyDescent="0.35">
      <c r="A47" s="87" t="s">
        <v>76</v>
      </c>
      <c r="B47" s="87" t="s">
        <v>187</v>
      </c>
      <c r="C47" s="87" t="s">
        <v>129</v>
      </c>
      <c r="D47" s="87" t="s">
        <v>87</v>
      </c>
      <c r="E47" s="126">
        <v>0</v>
      </c>
      <c r="F47" s="126">
        <v>0</v>
      </c>
      <c r="G47" s="126">
        <v>0</v>
      </c>
      <c r="H47" s="126">
        <v>0</v>
      </c>
      <c r="I47" s="126">
        <v>0</v>
      </c>
      <c r="J47" s="126">
        <v>0</v>
      </c>
      <c r="K47" s="126">
        <v>0</v>
      </c>
      <c r="L47" s="127">
        <v>9.9999999999999998E-13</v>
      </c>
      <c r="M47" s="127">
        <v>1.2500000000007501</v>
      </c>
      <c r="N47" s="128">
        <v>2.5000000000005</v>
      </c>
      <c r="O47" s="127">
        <v>3.75000000000025</v>
      </c>
      <c r="P47" s="127">
        <v>5</v>
      </c>
      <c r="Q47" s="127">
        <v>7.5650000000000004</v>
      </c>
      <c r="R47" s="128">
        <v>10.130000000000001</v>
      </c>
      <c r="S47" s="127">
        <v>15.26</v>
      </c>
      <c r="T47" s="128">
        <v>17.07</v>
      </c>
      <c r="U47" s="127">
        <v>18.88</v>
      </c>
      <c r="V47" s="127">
        <v>21.48</v>
      </c>
      <c r="W47" s="127">
        <v>22.8</v>
      </c>
      <c r="X47" s="127">
        <v>22.8</v>
      </c>
      <c r="Y47" s="127">
        <v>24.05</v>
      </c>
      <c r="Z47" s="127">
        <v>26.1</v>
      </c>
      <c r="AA47" s="127">
        <v>40.4</v>
      </c>
      <c r="AB47" s="127">
        <v>43.25</v>
      </c>
      <c r="AC47" s="127">
        <v>46.2</v>
      </c>
      <c r="AD47" s="127">
        <v>46.2</v>
      </c>
      <c r="AE47" s="127">
        <v>49.05</v>
      </c>
    </row>
    <row r="48" spans="1:31" x14ac:dyDescent="0.35">
      <c r="A48" s="87" t="s">
        <v>77</v>
      </c>
      <c r="B48" s="87" t="s">
        <v>188</v>
      </c>
      <c r="C48" s="87" t="s">
        <v>130</v>
      </c>
      <c r="D48" s="87" t="s">
        <v>87</v>
      </c>
      <c r="E48" s="126">
        <v>0</v>
      </c>
      <c r="F48" s="126">
        <v>0</v>
      </c>
      <c r="G48" s="126">
        <v>0</v>
      </c>
      <c r="H48" s="126">
        <v>0</v>
      </c>
      <c r="I48" s="126">
        <v>0</v>
      </c>
      <c r="J48" s="126">
        <v>0</v>
      </c>
      <c r="K48" s="126">
        <v>0</v>
      </c>
      <c r="L48" s="127">
        <v>1E-13</v>
      </c>
      <c r="M48" s="127">
        <v>3.5000000000000502</v>
      </c>
      <c r="N48" s="127">
        <v>7</v>
      </c>
      <c r="O48" s="127">
        <v>11.664999999999999</v>
      </c>
      <c r="P48" s="127">
        <v>16.329999999999998</v>
      </c>
      <c r="Q48" s="127">
        <v>20.51</v>
      </c>
      <c r="R48" s="127">
        <v>24.69</v>
      </c>
      <c r="S48" s="127">
        <v>27.72</v>
      </c>
      <c r="T48" s="127">
        <v>29.64</v>
      </c>
      <c r="U48" s="127">
        <v>30.86</v>
      </c>
      <c r="V48" s="127">
        <v>39.82</v>
      </c>
      <c r="W48" s="127">
        <v>42.76</v>
      </c>
      <c r="X48" s="127">
        <v>43.32</v>
      </c>
      <c r="Y48" s="127">
        <v>44.8</v>
      </c>
      <c r="Z48" s="127">
        <v>45.79</v>
      </c>
      <c r="AA48" s="127">
        <v>46.96</v>
      </c>
      <c r="AB48" s="127">
        <v>47.34</v>
      </c>
      <c r="AC48" s="127">
        <v>48.199139999999993</v>
      </c>
      <c r="AD48" s="127">
        <v>48.772186380000001</v>
      </c>
      <c r="AE48" s="127">
        <v>49.92</v>
      </c>
    </row>
    <row r="49" spans="1:33" x14ac:dyDescent="0.35">
      <c r="A49" s="87" t="s">
        <v>78</v>
      </c>
      <c r="B49" s="87" t="s">
        <v>189</v>
      </c>
      <c r="C49" s="87" t="s">
        <v>131</v>
      </c>
      <c r="D49" s="87" t="s">
        <v>87</v>
      </c>
      <c r="E49" s="126">
        <v>0</v>
      </c>
      <c r="F49" s="126">
        <v>0</v>
      </c>
      <c r="G49" s="126">
        <v>0</v>
      </c>
      <c r="H49" s="126">
        <v>0</v>
      </c>
      <c r="I49" s="126">
        <v>0</v>
      </c>
      <c r="J49" s="126">
        <v>0</v>
      </c>
      <c r="K49" s="126">
        <v>0</v>
      </c>
      <c r="L49" s="127">
        <v>9.9999999999999998E-13</v>
      </c>
      <c r="M49" s="127">
        <v>1.2500000000007501</v>
      </c>
      <c r="N49" s="128">
        <v>2.5000000000005</v>
      </c>
      <c r="O49" s="127">
        <v>3.75000000000025</v>
      </c>
      <c r="P49" s="127">
        <v>5</v>
      </c>
      <c r="Q49" s="127">
        <v>7.5650000000000004</v>
      </c>
      <c r="R49" s="128">
        <v>10.130000000000001</v>
      </c>
      <c r="S49" s="127">
        <v>15.26</v>
      </c>
      <c r="T49" s="128">
        <v>17.07</v>
      </c>
      <c r="U49" s="127">
        <v>18.88</v>
      </c>
      <c r="V49" s="127">
        <v>21.48</v>
      </c>
      <c r="W49" s="127">
        <v>22.8</v>
      </c>
      <c r="X49" s="127">
        <v>22.8</v>
      </c>
      <c r="Y49" s="127">
        <v>24.05</v>
      </c>
      <c r="Z49" s="127">
        <v>26.1</v>
      </c>
      <c r="AA49" s="127">
        <v>40.4</v>
      </c>
      <c r="AB49" s="127">
        <v>43.25</v>
      </c>
      <c r="AC49" s="127">
        <v>46.2</v>
      </c>
      <c r="AD49" s="127">
        <v>46.2</v>
      </c>
      <c r="AE49" s="127">
        <v>49.05</v>
      </c>
    </row>
    <row r="50" spans="1:33" x14ac:dyDescent="0.35">
      <c r="A50" s="87" t="s">
        <v>79</v>
      </c>
      <c r="B50" s="87" t="s">
        <v>190</v>
      </c>
      <c r="C50" s="87" t="s">
        <v>132</v>
      </c>
      <c r="D50" s="87" t="s">
        <v>87</v>
      </c>
      <c r="E50" s="126">
        <v>0</v>
      </c>
      <c r="F50" s="126">
        <v>0</v>
      </c>
      <c r="G50" s="126">
        <v>0</v>
      </c>
      <c r="H50" s="126">
        <v>0</v>
      </c>
      <c r="I50" s="126">
        <v>0</v>
      </c>
      <c r="J50" s="126">
        <v>0</v>
      </c>
      <c r="K50" s="126">
        <v>0</v>
      </c>
      <c r="L50" s="126">
        <v>2.5</v>
      </c>
      <c r="M50" s="128">
        <f t="shared" ref="M50:M55" si="0">+(L50+N50)/2</f>
        <v>7.95</v>
      </c>
      <c r="N50" s="126">
        <v>13.4</v>
      </c>
      <c r="O50" s="128">
        <f t="shared" ref="O50:O55" si="1">+(N50+P50)/2</f>
        <v>18.350000000000001</v>
      </c>
      <c r="P50" s="126">
        <v>23.3</v>
      </c>
      <c r="Q50" s="128">
        <f t="shared" ref="Q50:Q55" si="2">+(P50+R50)/2</f>
        <v>27.700000000000003</v>
      </c>
      <c r="R50" s="126">
        <v>32.1</v>
      </c>
      <c r="S50" s="126">
        <v>40.1</v>
      </c>
      <c r="T50" s="126">
        <v>47.1</v>
      </c>
      <c r="U50" s="126">
        <v>53.2</v>
      </c>
      <c r="V50" s="126">
        <v>58.6</v>
      </c>
      <c r="W50" s="126">
        <v>63.2</v>
      </c>
      <c r="X50" s="126">
        <v>67.2</v>
      </c>
      <c r="Y50" s="126">
        <v>70.5</v>
      </c>
      <c r="Z50" s="126">
        <v>73.2</v>
      </c>
      <c r="AA50" s="126">
        <v>75.400000000000006</v>
      </c>
      <c r="AB50" s="126">
        <v>77.2</v>
      </c>
      <c r="AC50" s="126">
        <v>78.5</v>
      </c>
      <c r="AD50" s="126">
        <v>79.5</v>
      </c>
      <c r="AE50" s="126">
        <v>80.2</v>
      </c>
    </row>
    <row r="51" spans="1:33" x14ac:dyDescent="0.35">
      <c r="A51" s="87" t="s">
        <v>80</v>
      </c>
      <c r="B51" s="87" t="s">
        <v>191</v>
      </c>
      <c r="C51" s="87" t="s">
        <v>133</v>
      </c>
      <c r="D51" s="87" t="s">
        <v>87</v>
      </c>
      <c r="E51" s="126">
        <v>0</v>
      </c>
      <c r="F51" s="126">
        <v>0</v>
      </c>
      <c r="G51" s="126">
        <v>0</v>
      </c>
      <c r="H51" s="126">
        <v>0</v>
      </c>
      <c r="I51" s="126">
        <v>0</v>
      </c>
      <c r="J51" s="126">
        <v>0</v>
      </c>
      <c r="K51" s="126">
        <v>0</v>
      </c>
      <c r="L51" s="126">
        <v>3</v>
      </c>
      <c r="M51" s="128">
        <f t="shared" si="0"/>
        <v>6.15</v>
      </c>
      <c r="N51" s="126">
        <v>9.3000000000000007</v>
      </c>
      <c r="O51" s="128">
        <f t="shared" si="1"/>
        <v>12.25</v>
      </c>
      <c r="P51" s="126">
        <v>15.2</v>
      </c>
      <c r="Q51" s="128">
        <f t="shared" si="2"/>
        <v>18.049999999999997</v>
      </c>
      <c r="R51" s="126">
        <v>20.9</v>
      </c>
      <c r="S51" s="126">
        <v>26.3</v>
      </c>
      <c r="T51" s="126">
        <v>31.4</v>
      </c>
      <c r="U51" s="126">
        <v>36.200000000000003</v>
      </c>
      <c r="V51" s="126">
        <v>40.700000000000003</v>
      </c>
      <c r="W51" s="126">
        <v>44.9</v>
      </c>
      <c r="X51" s="126">
        <v>48.8</v>
      </c>
      <c r="Y51" s="126">
        <v>52.4</v>
      </c>
      <c r="Z51" s="126">
        <v>55.7</v>
      </c>
      <c r="AA51" s="126">
        <v>58.7</v>
      </c>
      <c r="AB51" s="126">
        <v>61.4</v>
      </c>
      <c r="AC51" s="126">
        <v>63.8</v>
      </c>
      <c r="AD51" s="126">
        <v>65.900000000000006</v>
      </c>
      <c r="AE51" s="126">
        <v>67.7</v>
      </c>
    </row>
    <row r="52" spans="1:33" x14ac:dyDescent="0.35">
      <c r="A52" s="87" t="s">
        <v>81</v>
      </c>
      <c r="B52" s="87" t="s">
        <v>192</v>
      </c>
      <c r="C52" s="87" t="s">
        <v>134</v>
      </c>
      <c r="D52" s="87" t="s">
        <v>87</v>
      </c>
      <c r="E52" s="125">
        <v>0</v>
      </c>
      <c r="F52" s="125">
        <v>0.7</v>
      </c>
      <c r="G52" s="125">
        <v>0.8</v>
      </c>
      <c r="H52" s="125">
        <v>2.4</v>
      </c>
      <c r="I52" s="125">
        <v>5.2</v>
      </c>
      <c r="J52" s="125">
        <v>9</v>
      </c>
      <c r="K52" s="125">
        <v>13.8</v>
      </c>
      <c r="L52" s="125">
        <v>19.399999999999999</v>
      </c>
      <c r="M52" s="128">
        <f t="shared" si="0"/>
        <v>22.45</v>
      </c>
      <c r="N52" s="125">
        <v>25.5</v>
      </c>
      <c r="O52" s="128">
        <f t="shared" si="1"/>
        <v>28.75</v>
      </c>
      <c r="P52" s="125">
        <v>32</v>
      </c>
      <c r="Q52" s="128">
        <f t="shared" si="2"/>
        <v>35.35</v>
      </c>
      <c r="R52" s="125">
        <v>38.700000000000003</v>
      </c>
      <c r="S52" s="125">
        <v>45.5</v>
      </c>
      <c r="T52" s="125">
        <v>52.2</v>
      </c>
      <c r="U52" s="125">
        <v>58.6</v>
      </c>
      <c r="V52" s="125">
        <v>64.5</v>
      </c>
      <c r="W52" s="125">
        <v>69.8</v>
      </c>
      <c r="X52" s="125">
        <v>74.2</v>
      </c>
      <c r="Y52" s="125">
        <v>77.7</v>
      </c>
      <c r="Z52" s="125">
        <v>80.099999999999994</v>
      </c>
      <c r="AA52" s="125">
        <v>81.099999999999994</v>
      </c>
      <c r="AB52" s="125">
        <v>81.099999999999994</v>
      </c>
      <c r="AC52" s="125">
        <v>81.099999999999994</v>
      </c>
      <c r="AD52" s="125">
        <v>81.099999999999994</v>
      </c>
      <c r="AE52" s="125">
        <v>81.099999999999994</v>
      </c>
    </row>
    <row r="53" spans="1:33" x14ac:dyDescent="0.35">
      <c r="A53" s="87" t="s">
        <v>82</v>
      </c>
      <c r="B53" s="87" t="s">
        <v>193</v>
      </c>
      <c r="C53" s="87" t="s">
        <v>135</v>
      </c>
      <c r="D53" s="87" t="s">
        <v>87</v>
      </c>
      <c r="E53" s="126">
        <v>0</v>
      </c>
      <c r="F53" s="126">
        <v>1.7</v>
      </c>
      <c r="G53" s="126">
        <v>1.9</v>
      </c>
      <c r="H53" s="126">
        <v>2.9</v>
      </c>
      <c r="I53" s="126">
        <v>4.7</v>
      </c>
      <c r="J53" s="126">
        <v>7.2</v>
      </c>
      <c r="K53" s="126">
        <v>10.199999999999999</v>
      </c>
      <c r="L53" s="126">
        <v>13.9</v>
      </c>
      <c r="M53" s="128">
        <f t="shared" si="0"/>
        <v>15.899999999999999</v>
      </c>
      <c r="N53" s="126">
        <v>17.899999999999999</v>
      </c>
      <c r="O53" s="128">
        <f t="shared" si="1"/>
        <v>20.100000000000001</v>
      </c>
      <c r="P53" s="126">
        <v>22.3</v>
      </c>
      <c r="Q53" s="128">
        <f t="shared" si="2"/>
        <v>24.65</v>
      </c>
      <c r="R53" s="126">
        <v>27</v>
      </c>
      <c r="S53" s="126">
        <v>31.9</v>
      </c>
      <c r="T53" s="126">
        <v>36.9</v>
      </c>
      <c r="U53" s="126">
        <v>41.9</v>
      </c>
      <c r="V53" s="126">
        <v>46.9</v>
      </c>
      <c r="W53" s="126">
        <v>51.8</v>
      </c>
      <c r="X53" s="126">
        <v>56.4</v>
      </c>
      <c r="Y53" s="126">
        <v>60.8</v>
      </c>
      <c r="Z53" s="126">
        <v>64.8</v>
      </c>
      <c r="AA53" s="126">
        <v>68.400000000000006</v>
      </c>
      <c r="AB53" s="126">
        <v>71.400000000000006</v>
      </c>
      <c r="AC53" s="126">
        <v>73.7</v>
      </c>
      <c r="AD53" s="126">
        <v>75.400000000000006</v>
      </c>
      <c r="AE53" s="126">
        <v>76.400000000000006</v>
      </c>
    </row>
    <row r="54" spans="1:33" x14ac:dyDescent="0.35">
      <c r="A54" s="87" t="s">
        <v>83</v>
      </c>
      <c r="B54" s="87" t="s">
        <v>194</v>
      </c>
      <c r="C54" s="87" t="s">
        <v>136</v>
      </c>
      <c r="D54" s="87" t="s">
        <v>87</v>
      </c>
      <c r="E54" s="126">
        <v>0</v>
      </c>
      <c r="F54" s="126">
        <v>0</v>
      </c>
      <c r="G54" s="126">
        <v>2.5</v>
      </c>
      <c r="H54" s="126">
        <v>3.1</v>
      </c>
      <c r="I54" s="126">
        <v>4.7</v>
      </c>
      <c r="J54" s="126">
        <v>7.2</v>
      </c>
      <c r="K54" s="126">
        <v>10.4</v>
      </c>
      <c r="L54" s="126">
        <v>14.2</v>
      </c>
      <c r="M54" s="128">
        <f t="shared" si="0"/>
        <v>16.350000000000001</v>
      </c>
      <c r="N54" s="126">
        <v>18.5</v>
      </c>
      <c r="O54" s="128">
        <f t="shared" si="1"/>
        <v>20.85</v>
      </c>
      <c r="P54" s="126">
        <v>23.2</v>
      </c>
      <c r="Q54" s="128">
        <f t="shared" si="2"/>
        <v>25.7</v>
      </c>
      <c r="R54" s="126">
        <v>28.2</v>
      </c>
      <c r="S54" s="126">
        <v>33.4</v>
      </c>
      <c r="T54" s="126">
        <v>38.6</v>
      </c>
      <c r="U54" s="126">
        <v>43.8</v>
      </c>
      <c r="V54" s="126">
        <v>48.8</v>
      </c>
      <c r="W54" s="126">
        <v>53.5</v>
      </c>
      <c r="X54" s="126">
        <v>57.8</v>
      </c>
      <c r="Y54" s="126">
        <v>61.6</v>
      </c>
      <c r="Z54" s="126">
        <v>64.8</v>
      </c>
      <c r="AA54" s="126">
        <v>67.2</v>
      </c>
      <c r="AB54" s="126">
        <v>68.8</v>
      </c>
      <c r="AC54" s="126">
        <v>69.3</v>
      </c>
      <c r="AD54" s="126">
        <v>69.3</v>
      </c>
      <c r="AE54" s="126">
        <v>69.3</v>
      </c>
    </row>
    <row r="55" spans="1:33" x14ac:dyDescent="0.35">
      <c r="A55" s="87" t="s">
        <v>84</v>
      </c>
      <c r="B55" s="87" t="s">
        <v>195</v>
      </c>
      <c r="C55" s="87" t="s">
        <v>137</v>
      </c>
      <c r="D55" s="87" t="s">
        <v>87</v>
      </c>
      <c r="E55" s="126">
        <v>0</v>
      </c>
      <c r="F55" s="126">
        <v>0</v>
      </c>
      <c r="G55" s="126">
        <v>0</v>
      </c>
      <c r="H55" s="126">
        <v>0</v>
      </c>
      <c r="I55" s="126">
        <v>0</v>
      </c>
      <c r="J55" s="126">
        <v>0</v>
      </c>
      <c r="K55" s="126">
        <v>0</v>
      </c>
      <c r="L55" s="126">
        <v>6.4</v>
      </c>
      <c r="M55" s="128">
        <f t="shared" si="0"/>
        <v>6.8000000000000007</v>
      </c>
      <c r="N55" s="126">
        <v>7.2</v>
      </c>
      <c r="O55" s="128">
        <f t="shared" si="1"/>
        <v>8.3000000000000007</v>
      </c>
      <c r="P55" s="126">
        <v>9.4</v>
      </c>
      <c r="Q55" s="128">
        <f t="shared" si="2"/>
        <v>11.15</v>
      </c>
      <c r="R55" s="126">
        <v>12.9</v>
      </c>
      <c r="S55" s="126">
        <v>17.399999999999999</v>
      </c>
      <c r="T55" s="126">
        <v>22.8</v>
      </c>
      <c r="U55" s="126">
        <v>28.9</v>
      </c>
      <c r="V55" s="126">
        <v>35.5</v>
      </c>
      <c r="W55" s="126">
        <v>42.3</v>
      </c>
      <c r="X55" s="126">
        <v>49.2</v>
      </c>
      <c r="Y55" s="126">
        <v>56.1</v>
      </c>
      <c r="Z55" s="126">
        <v>62.6</v>
      </c>
      <c r="AA55" s="126">
        <v>68.599999999999994</v>
      </c>
      <c r="AB55" s="126">
        <v>73.900000000000006</v>
      </c>
      <c r="AC55" s="126">
        <v>78.400000000000006</v>
      </c>
      <c r="AD55" s="126">
        <v>81.7</v>
      </c>
      <c r="AE55" s="126">
        <v>83.8</v>
      </c>
    </row>
    <row r="57" spans="1:33" x14ac:dyDescent="0.35">
      <c r="B57" s="111" t="s">
        <v>196</v>
      </c>
      <c r="C57" s="116" t="s">
        <v>290</v>
      </c>
      <c r="D57" s="137">
        <v>1</v>
      </c>
      <c r="E57" s="137">
        <v>2</v>
      </c>
      <c r="F57" s="137">
        <v>3</v>
      </c>
      <c r="G57" s="137">
        <v>4</v>
      </c>
      <c r="H57" s="137">
        <v>5</v>
      </c>
      <c r="I57" s="137">
        <v>6</v>
      </c>
      <c r="J57" s="137">
        <v>7</v>
      </c>
      <c r="K57" s="137">
        <v>8</v>
      </c>
      <c r="L57" s="137">
        <v>9</v>
      </c>
      <c r="M57" s="137">
        <v>10</v>
      </c>
      <c r="N57" s="137">
        <v>11</v>
      </c>
      <c r="O57" s="137">
        <v>12</v>
      </c>
      <c r="P57" s="137">
        <v>13</v>
      </c>
      <c r="Q57" s="137">
        <v>14</v>
      </c>
      <c r="R57" s="137">
        <v>15</v>
      </c>
      <c r="S57" s="137">
        <v>16</v>
      </c>
      <c r="T57" s="137">
        <v>17</v>
      </c>
      <c r="U57" s="137">
        <v>18</v>
      </c>
      <c r="V57" s="137">
        <v>19</v>
      </c>
      <c r="W57" s="137">
        <v>20</v>
      </c>
      <c r="X57" s="137">
        <v>21</v>
      </c>
      <c r="Y57" s="137">
        <v>22</v>
      </c>
      <c r="Z57" s="137">
        <v>23</v>
      </c>
      <c r="AA57" s="137">
        <v>24</v>
      </c>
      <c r="AB57" s="137">
        <v>25</v>
      </c>
      <c r="AC57" s="137">
        <v>26</v>
      </c>
      <c r="AD57" s="137">
        <v>27</v>
      </c>
      <c r="AE57" t="s">
        <v>3</v>
      </c>
      <c r="AF57" t="s">
        <v>3</v>
      </c>
      <c r="AG57" s="3"/>
    </row>
    <row r="58" spans="1:33" x14ac:dyDescent="0.35">
      <c r="B58" s="112" t="s">
        <v>287</v>
      </c>
      <c r="C58" s="115" t="s">
        <v>289</v>
      </c>
      <c r="D58" s="135">
        <v>-99</v>
      </c>
      <c r="E58" s="135">
        <v>-7</v>
      </c>
      <c r="F58" s="135">
        <v>-6</v>
      </c>
      <c r="G58" s="135">
        <v>-5</v>
      </c>
      <c r="H58" s="135">
        <v>-4</v>
      </c>
      <c r="I58" s="135">
        <v>-3</v>
      </c>
      <c r="J58" s="135">
        <v>-2</v>
      </c>
      <c r="K58" s="135">
        <v>-1</v>
      </c>
      <c r="L58" s="136">
        <v>-0.5</v>
      </c>
      <c r="M58" s="135">
        <v>0</v>
      </c>
      <c r="N58" s="136">
        <v>0.5</v>
      </c>
      <c r="O58" s="135">
        <v>1</v>
      </c>
      <c r="P58" s="136">
        <v>1.5</v>
      </c>
      <c r="Q58" s="135">
        <v>2</v>
      </c>
      <c r="R58" s="135">
        <v>3</v>
      </c>
      <c r="S58" s="135">
        <v>4</v>
      </c>
      <c r="T58" s="135">
        <v>5</v>
      </c>
      <c r="U58" s="135">
        <v>6</v>
      </c>
      <c r="V58" s="135">
        <v>7</v>
      </c>
      <c r="W58" s="135">
        <v>8</v>
      </c>
      <c r="X58" s="135">
        <v>9</v>
      </c>
      <c r="Y58" s="135">
        <v>10</v>
      </c>
      <c r="Z58" s="135">
        <v>11</v>
      </c>
      <c r="AA58" s="135">
        <v>12</v>
      </c>
      <c r="AB58" s="135">
        <v>13</v>
      </c>
      <c r="AC58" s="135">
        <v>14</v>
      </c>
      <c r="AD58" s="135">
        <v>15</v>
      </c>
      <c r="AE58" s="2"/>
    </row>
    <row r="59" spans="1:33" x14ac:dyDescent="0.35">
      <c r="B59" s="87" t="s">
        <v>143</v>
      </c>
      <c r="C59" s="87"/>
      <c r="D59" s="129">
        <f>E3/100</f>
        <v>0</v>
      </c>
      <c r="E59" s="129">
        <f t="shared" ref="E59:T74" si="3">F3/100</f>
        <v>0</v>
      </c>
      <c r="F59" s="129">
        <f t="shared" si="3"/>
        <v>0</v>
      </c>
      <c r="G59" s="129">
        <f t="shared" si="3"/>
        <v>0</v>
      </c>
      <c r="H59" s="129">
        <f t="shared" si="3"/>
        <v>0</v>
      </c>
      <c r="I59" s="129">
        <f t="shared" si="3"/>
        <v>0</v>
      </c>
      <c r="J59" s="129">
        <f t="shared" ref="J59:AD74" si="4">K3/100</f>
        <v>0</v>
      </c>
      <c r="K59" s="129">
        <f t="shared" si="4"/>
        <v>0</v>
      </c>
      <c r="L59" s="129">
        <f t="shared" si="4"/>
        <v>0</v>
      </c>
      <c r="M59" s="129">
        <f t="shared" si="4"/>
        <v>0</v>
      </c>
      <c r="N59" s="129">
        <f t="shared" si="4"/>
        <v>2.7999999999999997E-2</v>
      </c>
      <c r="O59" s="129">
        <f t="shared" si="4"/>
        <v>0.218</v>
      </c>
      <c r="P59" s="129">
        <f t="shared" si="4"/>
        <v>0.3115</v>
      </c>
      <c r="Q59" s="129">
        <f t="shared" si="4"/>
        <v>0.40500000000000003</v>
      </c>
      <c r="R59" s="129">
        <f t="shared" si="4"/>
        <v>0.56899999999999995</v>
      </c>
      <c r="S59" s="129">
        <f t="shared" si="4"/>
        <v>0.71099999999999997</v>
      </c>
      <c r="T59" s="129">
        <f t="shared" si="4"/>
        <v>0.83200000000000007</v>
      </c>
      <c r="U59" s="129">
        <f t="shared" si="4"/>
        <v>0.91900000000000004</v>
      </c>
      <c r="V59" s="129">
        <f t="shared" si="4"/>
        <v>0.96099999999999997</v>
      </c>
      <c r="W59" s="129">
        <f t="shared" si="4"/>
        <v>0.99199999999999999</v>
      </c>
      <c r="X59" s="129">
        <f t="shared" si="4"/>
        <v>1</v>
      </c>
      <c r="Y59" s="129">
        <f t="shared" si="4"/>
        <v>1</v>
      </c>
      <c r="Z59" s="129">
        <f t="shared" si="4"/>
        <v>1</v>
      </c>
      <c r="AA59" s="129">
        <f t="shared" si="4"/>
        <v>1</v>
      </c>
      <c r="AB59" s="129">
        <f t="shared" si="4"/>
        <v>1</v>
      </c>
      <c r="AC59" s="129">
        <f t="shared" si="4"/>
        <v>1</v>
      </c>
      <c r="AD59" s="129">
        <f t="shared" si="4"/>
        <v>1</v>
      </c>
      <c r="AE59" s="3"/>
    </row>
    <row r="60" spans="1:33" x14ac:dyDescent="0.35">
      <c r="B60" s="87" t="s">
        <v>144</v>
      </c>
      <c r="C60" s="87"/>
      <c r="D60" s="129">
        <f t="shared" ref="D60:D111" si="5">E4/100</f>
        <v>0</v>
      </c>
      <c r="E60" s="129">
        <f t="shared" ref="E60:H64" si="6">F4/100</f>
        <v>0</v>
      </c>
      <c r="F60" s="129">
        <f t="shared" si="6"/>
        <v>0</v>
      </c>
      <c r="G60" s="129">
        <f t="shared" si="6"/>
        <v>0</v>
      </c>
      <c r="H60" s="129">
        <f t="shared" si="6"/>
        <v>0</v>
      </c>
      <c r="I60" s="129">
        <f t="shared" si="3"/>
        <v>0</v>
      </c>
      <c r="J60" s="129">
        <f t="shared" si="3"/>
        <v>0</v>
      </c>
      <c r="K60" s="129">
        <f t="shared" si="3"/>
        <v>1.0000000000000001E-15</v>
      </c>
      <c r="L60" s="129">
        <f t="shared" si="3"/>
        <v>3.5000000000000503E-2</v>
      </c>
      <c r="M60" s="129">
        <f t="shared" si="3"/>
        <v>7.0000000000000007E-2</v>
      </c>
      <c r="N60" s="129">
        <f t="shared" si="3"/>
        <v>0.11664999999999999</v>
      </c>
      <c r="O60" s="129">
        <f t="shared" si="3"/>
        <v>0.16329999999999997</v>
      </c>
      <c r="P60" s="129">
        <f t="shared" si="3"/>
        <v>0.2051</v>
      </c>
      <c r="Q60" s="129">
        <f t="shared" si="3"/>
        <v>0.24690000000000001</v>
      </c>
      <c r="R60" s="129">
        <f t="shared" si="3"/>
        <v>0.2772</v>
      </c>
      <c r="S60" s="129">
        <f t="shared" si="3"/>
        <v>0.2964</v>
      </c>
      <c r="T60" s="129">
        <f t="shared" si="3"/>
        <v>0.30859999999999999</v>
      </c>
      <c r="U60" s="129">
        <f t="shared" si="4"/>
        <v>0.3982</v>
      </c>
      <c r="V60" s="129">
        <f t="shared" si="4"/>
        <v>0.42759999999999998</v>
      </c>
      <c r="W60" s="129">
        <f t="shared" si="4"/>
        <v>0.43320000000000003</v>
      </c>
      <c r="X60" s="129">
        <f t="shared" si="4"/>
        <v>0.44799999999999995</v>
      </c>
      <c r="Y60" s="129">
        <f t="shared" si="4"/>
        <v>0.45789999999999997</v>
      </c>
      <c r="Z60" s="129">
        <f t="shared" si="4"/>
        <v>0.46960000000000002</v>
      </c>
      <c r="AA60" s="129">
        <f t="shared" si="4"/>
        <v>0.47340000000000004</v>
      </c>
      <c r="AB60" s="129">
        <f t="shared" si="4"/>
        <v>0.4819913999999999</v>
      </c>
      <c r="AC60" s="129">
        <f t="shared" si="4"/>
        <v>0.48772186379999999</v>
      </c>
      <c r="AD60" s="129">
        <f t="shared" si="4"/>
        <v>0.49920000000000003</v>
      </c>
      <c r="AE60" s="2"/>
    </row>
    <row r="61" spans="1:33" x14ac:dyDescent="0.35">
      <c r="B61" s="87" t="s">
        <v>145</v>
      </c>
      <c r="C61" s="87"/>
      <c r="D61" s="129">
        <f t="shared" si="5"/>
        <v>0</v>
      </c>
      <c r="E61" s="129">
        <f t="shared" si="6"/>
        <v>0</v>
      </c>
      <c r="F61" s="129">
        <f t="shared" si="6"/>
        <v>0</v>
      </c>
      <c r="G61" s="129">
        <f t="shared" si="6"/>
        <v>0</v>
      </c>
      <c r="H61" s="129">
        <f t="shared" si="6"/>
        <v>0</v>
      </c>
      <c r="I61" s="129">
        <f t="shared" si="3"/>
        <v>0</v>
      </c>
      <c r="J61" s="129">
        <f t="shared" si="3"/>
        <v>0</v>
      </c>
      <c r="K61" s="129">
        <f t="shared" si="3"/>
        <v>1E-14</v>
      </c>
      <c r="L61" s="129">
        <f t="shared" si="3"/>
        <v>1.25000000000075E-2</v>
      </c>
      <c r="M61" s="129">
        <f t="shared" si="3"/>
        <v>2.5000000000005001E-2</v>
      </c>
      <c r="N61" s="129">
        <f t="shared" si="3"/>
        <v>3.7500000000002504E-2</v>
      </c>
      <c r="O61" s="129">
        <f t="shared" si="3"/>
        <v>0.05</v>
      </c>
      <c r="P61" s="129">
        <f t="shared" si="3"/>
        <v>7.5650000000000009E-2</v>
      </c>
      <c r="Q61" s="129">
        <f t="shared" si="3"/>
        <v>0.1013</v>
      </c>
      <c r="R61" s="129">
        <f t="shared" si="3"/>
        <v>0.15259999999999999</v>
      </c>
      <c r="S61" s="129">
        <f t="shared" si="3"/>
        <v>0.17069999999999999</v>
      </c>
      <c r="T61" s="129">
        <f t="shared" si="3"/>
        <v>0.1888</v>
      </c>
      <c r="U61" s="129">
        <f t="shared" si="4"/>
        <v>0.21479999999999999</v>
      </c>
      <c r="V61" s="129">
        <f t="shared" si="4"/>
        <v>0.22800000000000001</v>
      </c>
      <c r="W61" s="129">
        <f t="shared" si="4"/>
        <v>0.22800000000000001</v>
      </c>
      <c r="X61" s="129">
        <f t="shared" si="4"/>
        <v>0.24050000000000002</v>
      </c>
      <c r="Y61" s="129">
        <f t="shared" si="4"/>
        <v>0.26100000000000001</v>
      </c>
      <c r="Z61" s="129">
        <f t="shared" si="4"/>
        <v>0.40399999999999997</v>
      </c>
      <c r="AA61" s="129">
        <f t="shared" si="4"/>
        <v>0.4325</v>
      </c>
      <c r="AB61" s="129">
        <f t="shared" si="4"/>
        <v>0.46200000000000002</v>
      </c>
      <c r="AC61" s="129">
        <f t="shared" si="4"/>
        <v>0.46200000000000002</v>
      </c>
      <c r="AD61" s="129">
        <f t="shared" si="4"/>
        <v>0.49049999999999999</v>
      </c>
      <c r="AE61" s="3"/>
    </row>
    <row r="62" spans="1:33" x14ac:dyDescent="0.35">
      <c r="B62" s="87" t="s">
        <v>146</v>
      </c>
      <c r="C62" s="87"/>
      <c r="D62" s="129">
        <f t="shared" si="5"/>
        <v>0</v>
      </c>
      <c r="E62" s="129">
        <f t="shared" si="6"/>
        <v>0</v>
      </c>
      <c r="F62" s="129">
        <f t="shared" si="6"/>
        <v>0</v>
      </c>
      <c r="G62" s="129">
        <f t="shared" si="6"/>
        <v>0</v>
      </c>
      <c r="H62" s="129">
        <f t="shared" si="6"/>
        <v>0</v>
      </c>
      <c r="I62" s="129">
        <f t="shared" si="3"/>
        <v>0</v>
      </c>
      <c r="J62" s="129">
        <f t="shared" si="3"/>
        <v>0</v>
      </c>
      <c r="K62" s="129">
        <f t="shared" si="3"/>
        <v>1.0000000000000001E-15</v>
      </c>
      <c r="L62" s="129">
        <f t="shared" si="3"/>
        <v>3.5000000000000503E-2</v>
      </c>
      <c r="M62" s="129">
        <f t="shared" si="3"/>
        <v>7.0000000000000007E-2</v>
      </c>
      <c r="N62" s="129">
        <f t="shared" si="3"/>
        <v>0.11664999999999999</v>
      </c>
      <c r="O62" s="129">
        <f t="shared" si="3"/>
        <v>0.16329999999999997</v>
      </c>
      <c r="P62" s="129">
        <f t="shared" si="3"/>
        <v>0.2051</v>
      </c>
      <c r="Q62" s="129">
        <f t="shared" si="3"/>
        <v>0.24690000000000001</v>
      </c>
      <c r="R62" s="129">
        <f t="shared" si="3"/>
        <v>0.2772</v>
      </c>
      <c r="S62" s="129">
        <f t="shared" si="3"/>
        <v>0.2964</v>
      </c>
      <c r="T62" s="129">
        <f t="shared" si="3"/>
        <v>0.30859999999999999</v>
      </c>
      <c r="U62" s="129">
        <f t="shared" si="4"/>
        <v>0.3982</v>
      </c>
      <c r="V62" s="129">
        <f t="shared" si="4"/>
        <v>0.42759999999999998</v>
      </c>
      <c r="W62" s="129">
        <f t="shared" si="4"/>
        <v>0.43320000000000003</v>
      </c>
      <c r="X62" s="129">
        <f t="shared" si="4"/>
        <v>0.44799999999999995</v>
      </c>
      <c r="Y62" s="129">
        <f t="shared" si="4"/>
        <v>0.45789999999999997</v>
      </c>
      <c r="Z62" s="129">
        <f t="shared" si="4"/>
        <v>0.46960000000000002</v>
      </c>
      <c r="AA62" s="129">
        <f t="shared" si="4"/>
        <v>0.47340000000000004</v>
      </c>
      <c r="AB62" s="129">
        <f t="shared" si="4"/>
        <v>0.4819913999999999</v>
      </c>
      <c r="AC62" s="129">
        <f t="shared" si="4"/>
        <v>0.48772186379999999</v>
      </c>
      <c r="AD62" s="129">
        <f t="shared" si="4"/>
        <v>0.49920000000000003</v>
      </c>
      <c r="AE62" s="2"/>
    </row>
    <row r="63" spans="1:33" x14ac:dyDescent="0.35">
      <c r="B63" s="87" t="s">
        <v>147</v>
      </c>
      <c r="C63" s="87"/>
      <c r="D63" s="129">
        <f t="shared" si="5"/>
        <v>0</v>
      </c>
      <c r="E63" s="129">
        <f t="shared" si="6"/>
        <v>0</v>
      </c>
      <c r="F63" s="129">
        <f t="shared" si="6"/>
        <v>0</v>
      </c>
      <c r="G63" s="129">
        <f t="shared" si="6"/>
        <v>0</v>
      </c>
      <c r="H63" s="129">
        <f t="shared" si="6"/>
        <v>0</v>
      </c>
      <c r="I63" s="129">
        <f t="shared" si="3"/>
        <v>0</v>
      </c>
      <c r="J63" s="129">
        <f t="shared" si="3"/>
        <v>0</v>
      </c>
      <c r="K63" s="129">
        <f t="shared" si="3"/>
        <v>1E-14</v>
      </c>
      <c r="L63" s="129">
        <f t="shared" si="3"/>
        <v>1.25000000000075E-2</v>
      </c>
      <c r="M63" s="129">
        <f t="shared" si="3"/>
        <v>2.5000000000005001E-2</v>
      </c>
      <c r="N63" s="129">
        <f t="shared" si="3"/>
        <v>3.7500000000002504E-2</v>
      </c>
      <c r="O63" s="129">
        <f t="shared" si="3"/>
        <v>0.05</v>
      </c>
      <c r="P63" s="129">
        <f t="shared" si="3"/>
        <v>7.5650000000000009E-2</v>
      </c>
      <c r="Q63" s="129">
        <f t="shared" si="3"/>
        <v>0.1013</v>
      </c>
      <c r="R63" s="129">
        <f t="shared" si="3"/>
        <v>0.15259999999999999</v>
      </c>
      <c r="S63" s="129">
        <f t="shared" si="3"/>
        <v>0.17069999999999999</v>
      </c>
      <c r="T63" s="129">
        <f t="shared" si="3"/>
        <v>0.1888</v>
      </c>
      <c r="U63" s="129">
        <f t="shared" si="4"/>
        <v>0.21479999999999999</v>
      </c>
      <c r="V63" s="129">
        <f t="shared" si="4"/>
        <v>0.22800000000000001</v>
      </c>
      <c r="W63" s="129">
        <f t="shared" si="4"/>
        <v>0.22800000000000001</v>
      </c>
      <c r="X63" s="129">
        <f t="shared" si="4"/>
        <v>0.24050000000000002</v>
      </c>
      <c r="Y63" s="129">
        <f t="shared" si="4"/>
        <v>0.26100000000000001</v>
      </c>
      <c r="Z63" s="129">
        <f t="shared" si="4"/>
        <v>0.40399999999999997</v>
      </c>
      <c r="AA63" s="129">
        <f t="shared" si="4"/>
        <v>0.4325</v>
      </c>
      <c r="AB63" s="129">
        <f t="shared" si="4"/>
        <v>0.46200000000000002</v>
      </c>
      <c r="AC63" s="129">
        <f t="shared" si="4"/>
        <v>0.46200000000000002</v>
      </c>
      <c r="AD63" s="129">
        <f t="shared" si="4"/>
        <v>0.49049999999999999</v>
      </c>
      <c r="AE63" s="3"/>
    </row>
    <row r="64" spans="1:33" x14ac:dyDescent="0.35">
      <c r="B64" s="87" t="s">
        <v>148</v>
      </c>
      <c r="C64" s="87"/>
      <c r="D64" s="129">
        <f t="shared" si="5"/>
        <v>0</v>
      </c>
      <c r="E64" s="129">
        <f t="shared" si="6"/>
        <v>0</v>
      </c>
      <c r="F64" s="129">
        <f t="shared" si="6"/>
        <v>0</v>
      </c>
      <c r="G64" s="129">
        <f t="shared" si="6"/>
        <v>0</v>
      </c>
      <c r="H64" s="129">
        <f t="shared" si="6"/>
        <v>0</v>
      </c>
      <c r="I64" s="129">
        <f t="shared" si="3"/>
        <v>0</v>
      </c>
      <c r="J64" s="129">
        <f t="shared" si="3"/>
        <v>0</v>
      </c>
      <c r="K64" s="129">
        <f t="shared" si="3"/>
        <v>1.0000000000000001E-15</v>
      </c>
      <c r="L64" s="129">
        <f t="shared" si="3"/>
        <v>3.5000000000000503E-2</v>
      </c>
      <c r="M64" s="129">
        <f t="shared" si="3"/>
        <v>7.0000000000000007E-2</v>
      </c>
      <c r="N64" s="129">
        <f t="shared" si="3"/>
        <v>0.11664999999999999</v>
      </c>
      <c r="O64" s="129">
        <f t="shared" si="3"/>
        <v>0.16329999999999997</v>
      </c>
      <c r="P64" s="129">
        <f t="shared" si="3"/>
        <v>0.2051</v>
      </c>
      <c r="Q64" s="129">
        <f t="shared" si="3"/>
        <v>0.24690000000000001</v>
      </c>
      <c r="R64" s="129">
        <f t="shared" si="3"/>
        <v>0.2772</v>
      </c>
      <c r="S64" s="129">
        <f t="shared" si="3"/>
        <v>0.2964</v>
      </c>
      <c r="T64" s="129">
        <f t="shared" si="3"/>
        <v>0.30859999999999999</v>
      </c>
      <c r="U64" s="129">
        <f t="shared" si="4"/>
        <v>0.3982</v>
      </c>
      <c r="V64" s="129">
        <f t="shared" si="4"/>
        <v>0.42759999999999998</v>
      </c>
      <c r="W64" s="129">
        <f t="shared" si="4"/>
        <v>0.43320000000000003</v>
      </c>
      <c r="X64" s="129">
        <f t="shared" si="4"/>
        <v>0.44799999999999995</v>
      </c>
      <c r="Y64" s="129">
        <f t="shared" si="4"/>
        <v>0.45789999999999997</v>
      </c>
      <c r="Z64" s="129">
        <f t="shared" si="4"/>
        <v>0.46960000000000002</v>
      </c>
      <c r="AA64" s="129">
        <f t="shared" si="4"/>
        <v>0.47340000000000004</v>
      </c>
      <c r="AB64" s="129">
        <f t="shared" si="4"/>
        <v>0.4819913999999999</v>
      </c>
      <c r="AC64" s="129">
        <f t="shared" si="4"/>
        <v>0.48772186379999999</v>
      </c>
      <c r="AD64" s="129">
        <f t="shared" si="4"/>
        <v>0.49920000000000003</v>
      </c>
      <c r="AE64" s="2"/>
    </row>
    <row r="65" spans="2:31" x14ac:dyDescent="0.35">
      <c r="B65" s="87" t="s">
        <v>149</v>
      </c>
      <c r="C65" s="87"/>
      <c r="D65" s="129">
        <f t="shared" si="5"/>
        <v>0</v>
      </c>
      <c r="E65" s="129">
        <f t="shared" ref="E65:E110" si="7">F9/100</f>
        <v>0</v>
      </c>
      <c r="F65" s="129">
        <v>0</v>
      </c>
      <c r="G65" s="129">
        <f t="shared" ref="G65:G109" si="8">H9/100</f>
        <v>0</v>
      </c>
      <c r="H65" s="129">
        <f t="shared" ref="H65:H109" si="9">I9/100</f>
        <v>0</v>
      </c>
      <c r="I65" s="129">
        <f t="shared" si="3"/>
        <v>0</v>
      </c>
      <c r="J65" s="129">
        <f t="shared" si="3"/>
        <v>0</v>
      </c>
      <c r="K65" s="129">
        <f t="shared" si="3"/>
        <v>1E-14</v>
      </c>
      <c r="L65" s="129">
        <f t="shared" si="3"/>
        <v>1.25000000000075E-2</v>
      </c>
      <c r="M65" s="129">
        <f t="shared" si="3"/>
        <v>2.5000000000005001E-2</v>
      </c>
      <c r="N65" s="129">
        <f t="shared" si="3"/>
        <v>3.7500000000002504E-2</v>
      </c>
      <c r="O65" s="129">
        <f t="shared" si="3"/>
        <v>0.05</v>
      </c>
      <c r="P65" s="129">
        <f t="shared" si="3"/>
        <v>7.5650000000000009E-2</v>
      </c>
      <c r="Q65" s="129">
        <f t="shared" si="3"/>
        <v>0.1013</v>
      </c>
      <c r="R65" s="129">
        <f t="shared" si="3"/>
        <v>0.15259999999999999</v>
      </c>
      <c r="S65" s="129">
        <f t="shared" si="3"/>
        <v>0.17069999999999999</v>
      </c>
      <c r="T65" s="129">
        <f t="shared" si="3"/>
        <v>0.1888</v>
      </c>
      <c r="U65" s="129">
        <f t="shared" si="4"/>
        <v>0.21479999999999999</v>
      </c>
      <c r="V65" s="129">
        <f t="shared" si="4"/>
        <v>0.22800000000000001</v>
      </c>
      <c r="W65" s="129">
        <f t="shared" si="4"/>
        <v>0.22800000000000001</v>
      </c>
      <c r="X65" s="129">
        <f t="shared" si="4"/>
        <v>0.24050000000000002</v>
      </c>
      <c r="Y65" s="129">
        <f t="shared" si="4"/>
        <v>0.26100000000000001</v>
      </c>
      <c r="Z65" s="129">
        <f t="shared" si="4"/>
        <v>0.40399999999999997</v>
      </c>
      <c r="AA65" s="129">
        <f t="shared" si="4"/>
        <v>0.4325</v>
      </c>
      <c r="AB65" s="129">
        <f t="shared" si="4"/>
        <v>0.46200000000000002</v>
      </c>
      <c r="AC65" s="129">
        <f t="shared" si="4"/>
        <v>0.46200000000000002</v>
      </c>
      <c r="AD65" s="129">
        <f t="shared" si="4"/>
        <v>0.49049999999999999</v>
      </c>
      <c r="AE65" s="3"/>
    </row>
    <row r="66" spans="2:31" x14ac:dyDescent="0.35">
      <c r="B66" s="87" t="s">
        <v>150</v>
      </c>
      <c r="C66" s="87"/>
      <c r="D66" s="129">
        <f t="shared" si="5"/>
        <v>0</v>
      </c>
      <c r="E66" s="129">
        <f t="shared" si="7"/>
        <v>0</v>
      </c>
      <c r="F66" s="129">
        <f t="shared" ref="F66:F110" si="10">G10/100</f>
        <v>0</v>
      </c>
      <c r="G66" s="129">
        <f t="shared" si="8"/>
        <v>0</v>
      </c>
      <c r="H66" s="129">
        <f t="shared" si="9"/>
        <v>0</v>
      </c>
      <c r="I66" s="129">
        <f t="shared" si="3"/>
        <v>0</v>
      </c>
      <c r="J66" s="129">
        <f t="shared" si="3"/>
        <v>0</v>
      </c>
      <c r="K66" s="129">
        <f t="shared" si="3"/>
        <v>1.0000000000000001E-15</v>
      </c>
      <c r="L66" s="129">
        <f t="shared" si="3"/>
        <v>3.5000000000000503E-2</v>
      </c>
      <c r="M66" s="129">
        <f t="shared" si="3"/>
        <v>7.0000000000000007E-2</v>
      </c>
      <c r="N66" s="129">
        <f t="shared" si="3"/>
        <v>0.11664999999999999</v>
      </c>
      <c r="O66" s="129">
        <f t="shared" si="3"/>
        <v>0.16329999999999997</v>
      </c>
      <c r="P66" s="129">
        <f t="shared" si="3"/>
        <v>0.2051</v>
      </c>
      <c r="Q66" s="129">
        <f t="shared" si="3"/>
        <v>0.24690000000000001</v>
      </c>
      <c r="R66" s="129">
        <f t="shared" si="3"/>
        <v>0.2772</v>
      </c>
      <c r="S66" s="129">
        <f t="shared" si="3"/>
        <v>0.2964</v>
      </c>
      <c r="T66" s="129">
        <f t="shared" si="3"/>
        <v>0.30859999999999999</v>
      </c>
      <c r="U66" s="129">
        <f t="shared" si="4"/>
        <v>0.3982</v>
      </c>
      <c r="V66" s="129">
        <f t="shared" si="4"/>
        <v>0.42759999999999998</v>
      </c>
      <c r="W66" s="129">
        <f t="shared" si="4"/>
        <v>0.43320000000000003</v>
      </c>
      <c r="X66" s="129">
        <f t="shared" si="4"/>
        <v>0.44799999999999995</v>
      </c>
      <c r="Y66" s="129">
        <f t="shared" si="4"/>
        <v>0.45789999999999997</v>
      </c>
      <c r="Z66" s="129">
        <f t="shared" si="4"/>
        <v>0.46960000000000002</v>
      </c>
      <c r="AA66" s="129">
        <f t="shared" si="4"/>
        <v>0.47340000000000004</v>
      </c>
      <c r="AB66" s="129">
        <f t="shared" si="4"/>
        <v>0.4819913999999999</v>
      </c>
      <c r="AC66" s="129">
        <f t="shared" si="4"/>
        <v>0.48772186379999999</v>
      </c>
      <c r="AD66" s="129">
        <f t="shared" si="4"/>
        <v>0.49920000000000003</v>
      </c>
      <c r="AE66" s="2"/>
    </row>
    <row r="67" spans="2:31" x14ac:dyDescent="0.35">
      <c r="B67" s="87" t="s">
        <v>151</v>
      </c>
      <c r="C67" s="87"/>
      <c r="D67" s="129">
        <f t="shared" si="5"/>
        <v>0</v>
      </c>
      <c r="E67" s="129">
        <f t="shared" si="7"/>
        <v>0</v>
      </c>
      <c r="F67" s="129">
        <f t="shared" si="10"/>
        <v>0</v>
      </c>
      <c r="G67" s="129">
        <f t="shared" si="8"/>
        <v>0</v>
      </c>
      <c r="H67" s="129">
        <f t="shared" si="9"/>
        <v>0</v>
      </c>
      <c r="I67" s="129">
        <f t="shared" si="3"/>
        <v>0</v>
      </c>
      <c r="J67" s="129">
        <f t="shared" si="3"/>
        <v>0</v>
      </c>
      <c r="K67" s="129">
        <f t="shared" si="3"/>
        <v>1E-14</v>
      </c>
      <c r="L67" s="129">
        <f t="shared" si="3"/>
        <v>1.25000000000075E-2</v>
      </c>
      <c r="M67" s="129">
        <f t="shared" si="3"/>
        <v>2.5000000000005001E-2</v>
      </c>
      <c r="N67" s="129">
        <f t="shared" si="3"/>
        <v>3.7500000000002504E-2</v>
      </c>
      <c r="O67" s="129">
        <f t="shared" si="3"/>
        <v>0.05</v>
      </c>
      <c r="P67" s="129">
        <f t="shared" si="3"/>
        <v>7.5650000000000009E-2</v>
      </c>
      <c r="Q67" s="129">
        <f t="shared" si="3"/>
        <v>0.1013</v>
      </c>
      <c r="R67" s="129">
        <f t="shared" si="3"/>
        <v>0.15259999999999999</v>
      </c>
      <c r="S67" s="129">
        <f t="shared" si="3"/>
        <v>0.17069999999999999</v>
      </c>
      <c r="T67" s="129">
        <f t="shared" si="3"/>
        <v>0.1888</v>
      </c>
      <c r="U67" s="129">
        <f t="shared" si="4"/>
        <v>0.21479999999999999</v>
      </c>
      <c r="V67" s="129">
        <f t="shared" si="4"/>
        <v>0.22800000000000001</v>
      </c>
      <c r="W67" s="129">
        <f t="shared" si="4"/>
        <v>0.22800000000000001</v>
      </c>
      <c r="X67" s="129">
        <f t="shared" si="4"/>
        <v>0.24050000000000002</v>
      </c>
      <c r="Y67" s="129">
        <f t="shared" si="4"/>
        <v>0.26100000000000001</v>
      </c>
      <c r="Z67" s="129">
        <f t="shared" si="4"/>
        <v>0.40399999999999997</v>
      </c>
      <c r="AA67" s="129">
        <f t="shared" si="4"/>
        <v>0.4325</v>
      </c>
      <c r="AB67" s="129">
        <f t="shared" si="4"/>
        <v>0.46200000000000002</v>
      </c>
      <c r="AC67" s="129">
        <f t="shared" si="4"/>
        <v>0.46200000000000002</v>
      </c>
      <c r="AD67" s="129">
        <f t="shared" si="4"/>
        <v>0.49049999999999999</v>
      </c>
      <c r="AE67" s="3"/>
    </row>
    <row r="68" spans="2:31" x14ac:dyDescent="0.35">
      <c r="B68" s="87" t="s">
        <v>152</v>
      </c>
      <c r="C68" s="87"/>
      <c r="D68" s="129">
        <f t="shared" si="5"/>
        <v>0</v>
      </c>
      <c r="E68" s="129">
        <f t="shared" si="7"/>
        <v>0</v>
      </c>
      <c r="F68" s="129">
        <f t="shared" si="10"/>
        <v>0</v>
      </c>
      <c r="G68" s="129">
        <f t="shared" si="8"/>
        <v>0</v>
      </c>
      <c r="H68" s="129">
        <f t="shared" si="9"/>
        <v>0</v>
      </c>
      <c r="I68" s="129">
        <f t="shared" si="3"/>
        <v>0</v>
      </c>
      <c r="J68" s="129">
        <f t="shared" si="3"/>
        <v>0</v>
      </c>
      <c r="K68" s="129">
        <f t="shared" si="3"/>
        <v>1.0000000000000001E-15</v>
      </c>
      <c r="L68" s="129">
        <f t="shared" si="3"/>
        <v>3.5000000000000503E-2</v>
      </c>
      <c r="M68" s="129">
        <f t="shared" si="3"/>
        <v>7.0000000000000007E-2</v>
      </c>
      <c r="N68" s="129">
        <f t="shared" si="3"/>
        <v>0.11664999999999999</v>
      </c>
      <c r="O68" s="129">
        <f t="shared" si="3"/>
        <v>0.16329999999999997</v>
      </c>
      <c r="P68" s="129">
        <f t="shared" si="3"/>
        <v>0.2051</v>
      </c>
      <c r="Q68" s="129">
        <f t="shared" si="3"/>
        <v>0.24690000000000001</v>
      </c>
      <c r="R68" s="129">
        <f t="shared" si="3"/>
        <v>0.2772</v>
      </c>
      <c r="S68" s="129">
        <f t="shared" si="3"/>
        <v>0.2964</v>
      </c>
      <c r="T68" s="129">
        <f t="shared" si="3"/>
        <v>0.30859999999999999</v>
      </c>
      <c r="U68" s="129">
        <f t="shared" si="4"/>
        <v>0.3982</v>
      </c>
      <c r="V68" s="129">
        <f t="shared" si="4"/>
        <v>0.42759999999999998</v>
      </c>
      <c r="W68" s="129">
        <f t="shared" si="4"/>
        <v>0.43320000000000003</v>
      </c>
      <c r="X68" s="129">
        <f t="shared" si="4"/>
        <v>0.44799999999999995</v>
      </c>
      <c r="Y68" s="129">
        <f t="shared" si="4"/>
        <v>0.45789999999999997</v>
      </c>
      <c r="Z68" s="129">
        <f t="shared" si="4"/>
        <v>0.46960000000000002</v>
      </c>
      <c r="AA68" s="129">
        <f t="shared" si="4"/>
        <v>0.47340000000000004</v>
      </c>
      <c r="AB68" s="129">
        <f t="shared" si="4"/>
        <v>0.4819913999999999</v>
      </c>
      <c r="AC68" s="129">
        <f t="shared" si="4"/>
        <v>0.48772186379999999</v>
      </c>
      <c r="AD68" s="129">
        <f t="shared" si="4"/>
        <v>0.49920000000000003</v>
      </c>
      <c r="AE68" s="2"/>
    </row>
    <row r="69" spans="2:31" x14ac:dyDescent="0.35">
      <c r="B69" s="87" t="s">
        <v>153</v>
      </c>
      <c r="C69" s="87"/>
      <c r="D69" s="129">
        <f t="shared" si="5"/>
        <v>0</v>
      </c>
      <c r="E69" s="129">
        <f t="shared" si="7"/>
        <v>0</v>
      </c>
      <c r="F69" s="129">
        <f t="shared" si="10"/>
        <v>0</v>
      </c>
      <c r="G69" s="129">
        <f t="shared" si="8"/>
        <v>0</v>
      </c>
      <c r="H69" s="129">
        <f t="shared" si="9"/>
        <v>0</v>
      </c>
      <c r="I69" s="129">
        <f t="shared" si="3"/>
        <v>0</v>
      </c>
      <c r="J69" s="129">
        <f t="shared" si="3"/>
        <v>0</v>
      </c>
      <c r="K69" s="129">
        <f t="shared" si="3"/>
        <v>1E-14</v>
      </c>
      <c r="L69" s="129">
        <f t="shared" si="3"/>
        <v>1.25000000000075E-2</v>
      </c>
      <c r="M69" s="129">
        <f t="shared" si="3"/>
        <v>2.5000000000005001E-2</v>
      </c>
      <c r="N69" s="129">
        <f t="shared" si="3"/>
        <v>3.7500000000002504E-2</v>
      </c>
      <c r="O69" s="129">
        <f t="shared" si="3"/>
        <v>0.05</v>
      </c>
      <c r="P69" s="129">
        <f t="shared" si="3"/>
        <v>7.5650000000000009E-2</v>
      </c>
      <c r="Q69" s="129">
        <f t="shared" si="3"/>
        <v>0.1013</v>
      </c>
      <c r="R69" s="129">
        <f t="shared" si="3"/>
        <v>0.15259999999999999</v>
      </c>
      <c r="S69" s="129">
        <f t="shared" si="3"/>
        <v>0.17069999999999999</v>
      </c>
      <c r="T69" s="129">
        <f t="shared" si="3"/>
        <v>0.1888</v>
      </c>
      <c r="U69" s="129">
        <f t="shared" si="4"/>
        <v>0.21479999999999999</v>
      </c>
      <c r="V69" s="129">
        <f t="shared" si="4"/>
        <v>0.22800000000000001</v>
      </c>
      <c r="W69" s="129">
        <f t="shared" si="4"/>
        <v>0.22800000000000001</v>
      </c>
      <c r="X69" s="129">
        <f t="shared" si="4"/>
        <v>0.24050000000000002</v>
      </c>
      <c r="Y69" s="129">
        <f t="shared" si="4"/>
        <v>0.26100000000000001</v>
      </c>
      <c r="Z69" s="129">
        <f t="shared" si="4"/>
        <v>0.40399999999999997</v>
      </c>
      <c r="AA69" s="129">
        <f t="shared" si="4"/>
        <v>0.4325</v>
      </c>
      <c r="AB69" s="129">
        <f t="shared" si="4"/>
        <v>0.46200000000000002</v>
      </c>
      <c r="AC69" s="129">
        <f t="shared" si="4"/>
        <v>0.46200000000000002</v>
      </c>
      <c r="AD69" s="129">
        <f t="shared" si="4"/>
        <v>0.49049999999999999</v>
      </c>
      <c r="AE69" s="3"/>
    </row>
    <row r="70" spans="2:31" x14ac:dyDescent="0.35">
      <c r="B70" s="87" t="s">
        <v>154</v>
      </c>
      <c r="C70" s="87"/>
      <c r="D70" s="129">
        <f t="shared" si="5"/>
        <v>0</v>
      </c>
      <c r="E70" s="129">
        <f t="shared" si="7"/>
        <v>0</v>
      </c>
      <c r="F70" s="129">
        <f t="shared" si="10"/>
        <v>0</v>
      </c>
      <c r="G70" s="129">
        <f t="shared" si="8"/>
        <v>0</v>
      </c>
      <c r="H70" s="129">
        <f t="shared" si="9"/>
        <v>0</v>
      </c>
      <c r="I70" s="129">
        <f t="shared" si="3"/>
        <v>0</v>
      </c>
      <c r="J70" s="129">
        <f t="shared" si="3"/>
        <v>0</v>
      </c>
      <c r="K70" s="129">
        <f t="shared" si="3"/>
        <v>1.0000000000000001E-15</v>
      </c>
      <c r="L70" s="129">
        <f t="shared" si="3"/>
        <v>3.5000000000000503E-2</v>
      </c>
      <c r="M70" s="129">
        <f t="shared" si="3"/>
        <v>7.0000000000000007E-2</v>
      </c>
      <c r="N70" s="129">
        <f t="shared" si="3"/>
        <v>0.11664999999999999</v>
      </c>
      <c r="O70" s="129">
        <f t="shared" si="3"/>
        <v>0.16329999999999997</v>
      </c>
      <c r="P70" s="129">
        <f t="shared" si="3"/>
        <v>0.2051</v>
      </c>
      <c r="Q70" s="129">
        <f t="shared" si="3"/>
        <v>0.24690000000000001</v>
      </c>
      <c r="R70" s="129">
        <f t="shared" si="3"/>
        <v>0.2772</v>
      </c>
      <c r="S70" s="129">
        <f t="shared" si="3"/>
        <v>0.2964</v>
      </c>
      <c r="T70" s="129">
        <f t="shared" si="3"/>
        <v>0.30859999999999999</v>
      </c>
      <c r="U70" s="129">
        <f t="shared" si="4"/>
        <v>0.3982</v>
      </c>
      <c r="V70" s="129">
        <f t="shared" si="4"/>
        <v>0.42759999999999998</v>
      </c>
      <c r="W70" s="129">
        <f t="shared" si="4"/>
        <v>0.43320000000000003</v>
      </c>
      <c r="X70" s="129">
        <f t="shared" si="4"/>
        <v>0.44799999999999995</v>
      </c>
      <c r="Y70" s="129">
        <f t="shared" si="4"/>
        <v>0.45789999999999997</v>
      </c>
      <c r="Z70" s="129">
        <f t="shared" si="4"/>
        <v>0.46960000000000002</v>
      </c>
      <c r="AA70" s="129">
        <f t="shared" si="4"/>
        <v>0.47340000000000004</v>
      </c>
      <c r="AB70" s="129">
        <f t="shared" si="4"/>
        <v>0.4819913999999999</v>
      </c>
      <c r="AC70" s="129">
        <f t="shared" si="4"/>
        <v>0.48772186379999999</v>
      </c>
      <c r="AD70" s="129">
        <f t="shared" si="4"/>
        <v>0.49920000000000003</v>
      </c>
      <c r="AE70" s="2"/>
    </row>
    <row r="71" spans="2:31" x14ac:dyDescent="0.35">
      <c r="B71" s="87" t="s">
        <v>155</v>
      </c>
      <c r="C71" s="87"/>
      <c r="D71" s="129">
        <f t="shared" si="5"/>
        <v>0</v>
      </c>
      <c r="E71" s="129">
        <f t="shared" si="7"/>
        <v>0</v>
      </c>
      <c r="F71" s="129">
        <f t="shared" si="10"/>
        <v>0</v>
      </c>
      <c r="G71" s="129">
        <f t="shared" si="8"/>
        <v>0</v>
      </c>
      <c r="H71" s="129">
        <f t="shared" si="9"/>
        <v>0</v>
      </c>
      <c r="I71" s="129">
        <f t="shared" si="3"/>
        <v>0</v>
      </c>
      <c r="J71" s="129">
        <f t="shared" si="3"/>
        <v>0</v>
      </c>
      <c r="K71" s="129">
        <f t="shared" si="3"/>
        <v>1E-14</v>
      </c>
      <c r="L71" s="129">
        <f t="shared" si="3"/>
        <v>1.25000000000075E-2</v>
      </c>
      <c r="M71" s="129">
        <f t="shared" si="3"/>
        <v>2.5000000000005001E-2</v>
      </c>
      <c r="N71" s="129">
        <f t="shared" si="3"/>
        <v>3.7500000000002504E-2</v>
      </c>
      <c r="O71" s="129">
        <f t="shared" si="3"/>
        <v>0.05</v>
      </c>
      <c r="P71" s="129">
        <f t="shared" si="3"/>
        <v>7.5650000000000009E-2</v>
      </c>
      <c r="Q71" s="129">
        <f t="shared" si="3"/>
        <v>0.1013</v>
      </c>
      <c r="R71" s="129">
        <f t="shared" si="3"/>
        <v>0.15259999999999999</v>
      </c>
      <c r="S71" s="129">
        <f t="shared" si="3"/>
        <v>0.17069999999999999</v>
      </c>
      <c r="T71" s="129">
        <f t="shared" si="3"/>
        <v>0.1888</v>
      </c>
      <c r="U71" s="129">
        <f t="shared" si="4"/>
        <v>0.21479999999999999</v>
      </c>
      <c r="V71" s="129">
        <f t="shared" si="4"/>
        <v>0.22800000000000001</v>
      </c>
      <c r="W71" s="129">
        <f t="shared" si="4"/>
        <v>0.22800000000000001</v>
      </c>
      <c r="X71" s="129">
        <f t="shared" si="4"/>
        <v>0.24050000000000002</v>
      </c>
      <c r="Y71" s="129">
        <f t="shared" si="4"/>
        <v>0.26100000000000001</v>
      </c>
      <c r="Z71" s="129">
        <f t="shared" si="4"/>
        <v>0.40399999999999997</v>
      </c>
      <c r="AA71" s="129">
        <f t="shared" si="4"/>
        <v>0.4325</v>
      </c>
      <c r="AB71" s="129">
        <f t="shared" si="4"/>
        <v>0.46200000000000002</v>
      </c>
      <c r="AC71" s="129">
        <f t="shared" si="4"/>
        <v>0.46200000000000002</v>
      </c>
      <c r="AD71" s="129">
        <f t="shared" si="4"/>
        <v>0.49049999999999999</v>
      </c>
      <c r="AE71" s="3"/>
    </row>
    <row r="72" spans="2:31" x14ac:dyDescent="0.35">
      <c r="B72" s="87" t="s">
        <v>156</v>
      </c>
      <c r="C72" s="87"/>
      <c r="D72" s="129">
        <f t="shared" si="5"/>
        <v>0</v>
      </c>
      <c r="E72" s="129">
        <f t="shared" si="7"/>
        <v>0</v>
      </c>
      <c r="F72" s="129">
        <f t="shared" si="10"/>
        <v>0</v>
      </c>
      <c r="G72" s="129">
        <f t="shared" si="8"/>
        <v>0</v>
      </c>
      <c r="H72" s="129">
        <f t="shared" si="9"/>
        <v>0</v>
      </c>
      <c r="I72" s="129">
        <f t="shared" si="3"/>
        <v>0</v>
      </c>
      <c r="J72" s="129">
        <f t="shared" si="3"/>
        <v>0</v>
      </c>
      <c r="K72" s="129">
        <f t="shared" si="3"/>
        <v>1.0000000000000001E-15</v>
      </c>
      <c r="L72" s="129">
        <f t="shared" si="3"/>
        <v>3.5000000000000503E-2</v>
      </c>
      <c r="M72" s="129">
        <f t="shared" si="3"/>
        <v>7.0000000000000007E-2</v>
      </c>
      <c r="N72" s="129">
        <f t="shared" si="3"/>
        <v>0.11664999999999999</v>
      </c>
      <c r="O72" s="129">
        <f t="shared" si="3"/>
        <v>0.16329999999999997</v>
      </c>
      <c r="P72" s="129">
        <f t="shared" si="3"/>
        <v>0.2051</v>
      </c>
      <c r="Q72" s="129">
        <f t="shared" si="3"/>
        <v>0.24690000000000001</v>
      </c>
      <c r="R72" s="129">
        <f t="shared" si="3"/>
        <v>0.2772</v>
      </c>
      <c r="S72" s="129">
        <f t="shared" si="3"/>
        <v>0.2964</v>
      </c>
      <c r="T72" s="129">
        <f t="shared" si="3"/>
        <v>0.30859999999999999</v>
      </c>
      <c r="U72" s="129">
        <f t="shared" si="4"/>
        <v>0.3982</v>
      </c>
      <c r="V72" s="129">
        <f t="shared" si="4"/>
        <v>0.42759999999999998</v>
      </c>
      <c r="W72" s="129">
        <f t="shared" si="4"/>
        <v>0.43320000000000003</v>
      </c>
      <c r="X72" s="129">
        <f t="shared" si="4"/>
        <v>0.44799999999999995</v>
      </c>
      <c r="Y72" s="129">
        <f t="shared" si="4"/>
        <v>0.45789999999999997</v>
      </c>
      <c r="Z72" s="129">
        <f t="shared" si="4"/>
        <v>0.46960000000000002</v>
      </c>
      <c r="AA72" s="129">
        <f t="shared" si="4"/>
        <v>0.47340000000000004</v>
      </c>
      <c r="AB72" s="129">
        <f t="shared" si="4"/>
        <v>0.4819913999999999</v>
      </c>
      <c r="AC72" s="129">
        <f t="shared" si="4"/>
        <v>0.48772186379999999</v>
      </c>
      <c r="AD72" s="129">
        <f t="shared" si="4"/>
        <v>0.49920000000000003</v>
      </c>
      <c r="AE72" s="2"/>
    </row>
    <row r="73" spans="2:31" x14ac:dyDescent="0.35">
      <c r="B73" s="87" t="s">
        <v>157</v>
      </c>
      <c r="C73" s="87"/>
      <c r="D73" s="129">
        <f t="shared" si="5"/>
        <v>0</v>
      </c>
      <c r="E73" s="129">
        <f t="shared" si="7"/>
        <v>0</v>
      </c>
      <c r="F73" s="129">
        <f t="shared" si="10"/>
        <v>0</v>
      </c>
      <c r="G73" s="129">
        <f t="shared" si="8"/>
        <v>0</v>
      </c>
      <c r="H73" s="129">
        <f t="shared" si="9"/>
        <v>0</v>
      </c>
      <c r="I73" s="129">
        <f t="shared" si="3"/>
        <v>0</v>
      </c>
      <c r="J73" s="129">
        <f t="shared" si="3"/>
        <v>0</v>
      </c>
      <c r="K73" s="129">
        <f t="shared" si="3"/>
        <v>1E-14</v>
      </c>
      <c r="L73" s="129">
        <f t="shared" si="3"/>
        <v>1.25000000000075E-2</v>
      </c>
      <c r="M73" s="129">
        <f t="shared" si="3"/>
        <v>2.5000000000005001E-2</v>
      </c>
      <c r="N73" s="129">
        <f t="shared" si="3"/>
        <v>3.7500000000002504E-2</v>
      </c>
      <c r="O73" s="129">
        <f t="shared" si="3"/>
        <v>0.05</v>
      </c>
      <c r="P73" s="129">
        <f t="shared" si="3"/>
        <v>7.5650000000000009E-2</v>
      </c>
      <c r="Q73" s="129">
        <f t="shared" si="3"/>
        <v>0.1013</v>
      </c>
      <c r="R73" s="129">
        <f t="shared" si="3"/>
        <v>0.15259999999999999</v>
      </c>
      <c r="S73" s="129">
        <f t="shared" si="3"/>
        <v>0.17069999999999999</v>
      </c>
      <c r="T73" s="129">
        <f t="shared" si="3"/>
        <v>0.1888</v>
      </c>
      <c r="U73" s="129">
        <f t="shared" si="4"/>
        <v>0.21479999999999999</v>
      </c>
      <c r="V73" s="129">
        <f t="shared" si="4"/>
        <v>0.22800000000000001</v>
      </c>
      <c r="W73" s="129">
        <f t="shared" si="4"/>
        <v>0.22800000000000001</v>
      </c>
      <c r="X73" s="129">
        <f t="shared" si="4"/>
        <v>0.24050000000000002</v>
      </c>
      <c r="Y73" s="129">
        <f t="shared" si="4"/>
        <v>0.26100000000000001</v>
      </c>
      <c r="Z73" s="129">
        <f t="shared" si="4"/>
        <v>0.40399999999999997</v>
      </c>
      <c r="AA73" s="129">
        <f t="shared" si="4"/>
        <v>0.4325</v>
      </c>
      <c r="AB73" s="129">
        <f t="shared" si="4"/>
        <v>0.46200000000000002</v>
      </c>
      <c r="AC73" s="129">
        <f t="shared" si="4"/>
        <v>0.46200000000000002</v>
      </c>
      <c r="AD73" s="129">
        <f t="shared" si="4"/>
        <v>0.49049999999999999</v>
      </c>
    </row>
    <row r="74" spans="2:31" x14ac:dyDescent="0.35">
      <c r="B74" s="87" t="s">
        <v>158</v>
      </c>
      <c r="C74" s="87"/>
      <c r="D74" s="129">
        <f t="shared" si="5"/>
        <v>0</v>
      </c>
      <c r="E74" s="129">
        <f t="shared" si="7"/>
        <v>0</v>
      </c>
      <c r="F74" s="129">
        <f t="shared" si="10"/>
        <v>0</v>
      </c>
      <c r="G74" s="129">
        <f t="shared" si="8"/>
        <v>0</v>
      </c>
      <c r="H74" s="129">
        <f t="shared" si="9"/>
        <v>0</v>
      </c>
      <c r="I74" s="129">
        <f t="shared" si="3"/>
        <v>0</v>
      </c>
      <c r="J74" s="129">
        <f t="shared" si="3"/>
        <v>0</v>
      </c>
      <c r="K74" s="129">
        <f t="shared" si="3"/>
        <v>1.0000000000000001E-15</v>
      </c>
      <c r="L74" s="129">
        <f t="shared" si="3"/>
        <v>3.5000000000000503E-2</v>
      </c>
      <c r="M74" s="129">
        <f t="shared" si="3"/>
        <v>7.0000000000000007E-2</v>
      </c>
      <c r="N74" s="129">
        <f t="shared" si="3"/>
        <v>0.11664999999999999</v>
      </c>
      <c r="O74" s="129">
        <f t="shared" si="3"/>
        <v>0.16329999999999997</v>
      </c>
      <c r="P74" s="129">
        <f t="shared" si="3"/>
        <v>0.2051</v>
      </c>
      <c r="Q74" s="129">
        <f t="shared" si="3"/>
        <v>0.24690000000000001</v>
      </c>
      <c r="R74" s="129">
        <f t="shared" si="3"/>
        <v>0.2772</v>
      </c>
      <c r="S74" s="129">
        <f t="shared" si="3"/>
        <v>0.2964</v>
      </c>
      <c r="T74" s="129">
        <f t="shared" si="3"/>
        <v>0.30859999999999999</v>
      </c>
      <c r="U74" s="129">
        <f t="shared" si="4"/>
        <v>0.3982</v>
      </c>
      <c r="V74" s="129">
        <f t="shared" si="4"/>
        <v>0.42759999999999998</v>
      </c>
      <c r="W74" s="129">
        <f t="shared" si="4"/>
        <v>0.43320000000000003</v>
      </c>
      <c r="X74" s="129">
        <f t="shared" si="4"/>
        <v>0.44799999999999995</v>
      </c>
      <c r="Y74" s="129">
        <f t="shared" si="4"/>
        <v>0.45789999999999997</v>
      </c>
      <c r="Z74" s="129">
        <f t="shared" si="4"/>
        <v>0.46960000000000002</v>
      </c>
      <c r="AA74" s="129">
        <f t="shared" si="4"/>
        <v>0.47340000000000004</v>
      </c>
      <c r="AB74" s="129">
        <f t="shared" si="4"/>
        <v>0.4819913999999999</v>
      </c>
      <c r="AC74" s="129">
        <f t="shared" si="4"/>
        <v>0.48772186379999999</v>
      </c>
      <c r="AD74" s="129">
        <f t="shared" si="4"/>
        <v>0.49920000000000003</v>
      </c>
    </row>
    <row r="75" spans="2:31" x14ac:dyDescent="0.35">
      <c r="B75" s="87" t="s">
        <v>159</v>
      </c>
      <c r="C75" s="87"/>
      <c r="D75" s="129">
        <f t="shared" si="5"/>
        <v>0</v>
      </c>
      <c r="E75" s="129">
        <f t="shared" si="7"/>
        <v>0</v>
      </c>
      <c r="F75" s="129">
        <f t="shared" si="10"/>
        <v>0</v>
      </c>
      <c r="G75" s="129">
        <f t="shared" si="8"/>
        <v>0</v>
      </c>
      <c r="H75" s="129">
        <f t="shared" si="9"/>
        <v>0</v>
      </c>
      <c r="I75" s="129">
        <f t="shared" ref="I75:AD86" si="11">J19/100</f>
        <v>0</v>
      </c>
      <c r="J75" s="129">
        <f t="shared" si="11"/>
        <v>0</v>
      </c>
      <c r="K75" s="129">
        <f t="shared" si="11"/>
        <v>1E-14</v>
      </c>
      <c r="L75" s="129">
        <f t="shared" si="11"/>
        <v>1.25000000000075E-2</v>
      </c>
      <c r="M75" s="129">
        <f t="shared" si="11"/>
        <v>2.5000000000005001E-2</v>
      </c>
      <c r="N75" s="129">
        <f t="shared" si="11"/>
        <v>3.7500000000002504E-2</v>
      </c>
      <c r="O75" s="129">
        <f t="shared" si="11"/>
        <v>0.05</v>
      </c>
      <c r="P75" s="129">
        <f t="shared" si="11"/>
        <v>7.5650000000000009E-2</v>
      </c>
      <c r="Q75" s="129">
        <f t="shared" si="11"/>
        <v>0.1013</v>
      </c>
      <c r="R75" s="129">
        <f t="shared" si="11"/>
        <v>0.15259999999999999</v>
      </c>
      <c r="S75" s="129">
        <f t="shared" si="11"/>
        <v>0.17069999999999999</v>
      </c>
      <c r="T75" s="129">
        <f t="shared" si="11"/>
        <v>0.1888</v>
      </c>
      <c r="U75" s="129">
        <f t="shared" si="11"/>
        <v>0.21479999999999999</v>
      </c>
      <c r="V75" s="129">
        <f t="shared" si="11"/>
        <v>0.22800000000000001</v>
      </c>
      <c r="W75" s="129">
        <f t="shared" si="11"/>
        <v>0.22800000000000001</v>
      </c>
      <c r="X75" s="129">
        <f t="shared" si="11"/>
        <v>0.24050000000000002</v>
      </c>
      <c r="Y75" s="129">
        <f t="shared" si="11"/>
        <v>0.26100000000000001</v>
      </c>
      <c r="Z75" s="129">
        <f t="shared" si="11"/>
        <v>0.40399999999999997</v>
      </c>
      <c r="AA75" s="129">
        <f t="shared" si="11"/>
        <v>0.4325</v>
      </c>
      <c r="AB75" s="129">
        <f t="shared" si="11"/>
        <v>0.46200000000000002</v>
      </c>
      <c r="AC75" s="129">
        <f t="shared" si="11"/>
        <v>0.46200000000000002</v>
      </c>
      <c r="AD75" s="129">
        <f t="shared" si="11"/>
        <v>0.49049999999999999</v>
      </c>
    </row>
    <row r="76" spans="2:31" x14ac:dyDescent="0.35">
      <c r="B76" s="87" t="s">
        <v>160</v>
      </c>
      <c r="C76" s="87"/>
      <c r="D76" s="129">
        <f t="shared" si="5"/>
        <v>0</v>
      </c>
      <c r="E76" s="129">
        <f t="shared" si="7"/>
        <v>0</v>
      </c>
      <c r="F76" s="129">
        <f t="shared" si="10"/>
        <v>0</v>
      </c>
      <c r="G76" s="129">
        <f t="shared" si="8"/>
        <v>0</v>
      </c>
      <c r="H76" s="129">
        <f t="shared" si="9"/>
        <v>0</v>
      </c>
      <c r="I76" s="129">
        <f t="shared" si="11"/>
        <v>0</v>
      </c>
      <c r="J76" s="129">
        <f t="shared" si="11"/>
        <v>0</v>
      </c>
      <c r="K76" s="129">
        <f t="shared" si="11"/>
        <v>1.0000000000000001E-15</v>
      </c>
      <c r="L76" s="129">
        <f t="shared" si="11"/>
        <v>3.5000000000000503E-2</v>
      </c>
      <c r="M76" s="129">
        <f t="shared" si="11"/>
        <v>7.0000000000000007E-2</v>
      </c>
      <c r="N76" s="129">
        <f t="shared" si="11"/>
        <v>0.11664999999999999</v>
      </c>
      <c r="O76" s="129">
        <f t="shared" si="11"/>
        <v>0.16329999999999997</v>
      </c>
      <c r="P76" s="129">
        <f t="shared" si="11"/>
        <v>0.2051</v>
      </c>
      <c r="Q76" s="129">
        <f t="shared" si="11"/>
        <v>0.24690000000000001</v>
      </c>
      <c r="R76" s="129">
        <f t="shared" si="11"/>
        <v>0.2772</v>
      </c>
      <c r="S76" s="129">
        <f t="shared" si="11"/>
        <v>0.2964</v>
      </c>
      <c r="T76" s="129">
        <f t="shared" si="11"/>
        <v>0.30859999999999999</v>
      </c>
      <c r="U76" s="129">
        <f t="shared" si="11"/>
        <v>0.3982</v>
      </c>
      <c r="V76" s="129">
        <f t="shared" si="11"/>
        <v>0.42759999999999998</v>
      </c>
      <c r="W76" s="129">
        <f t="shared" si="11"/>
        <v>0.43320000000000003</v>
      </c>
      <c r="X76" s="129">
        <f t="shared" si="11"/>
        <v>0.44799999999999995</v>
      </c>
      <c r="Y76" s="129">
        <f t="shared" si="11"/>
        <v>0.45789999999999997</v>
      </c>
      <c r="Z76" s="129">
        <f t="shared" si="11"/>
        <v>0.46960000000000002</v>
      </c>
      <c r="AA76" s="129">
        <f t="shared" si="11"/>
        <v>0.47340000000000004</v>
      </c>
      <c r="AB76" s="129">
        <f t="shared" si="11"/>
        <v>0.4819913999999999</v>
      </c>
      <c r="AC76" s="129">
        <f t="shared" si="11"/>
        <v>0.48772186379999999</v>
      </c>
      <c r="AD76" s="129">
        <f t="shared" si="11"/>
        <v>0.49920000000000003</v>
      </c>
    </row>
    <row r="77" spans="2:31" x14ac:dyDescent="0.35">
      <c r="B77" s="87" t="s">
        <v>161</v>
      </c>
      <c r="C77" s="87"/>
      <c r="D77" s="129">
        <f t="shared" si="5"/>
        <v>0</v>
      </c>
      <c r="E77" s="129">
        <f t="shared" si="7"/>
        <v>0</v>
      </c>
      <c r="F77" s="129">
        <f t="shared" si="10"/>
        <v>0</v>
      </c>
      <c r="G77" s="129">
        <f t="shared" si="8"/>
        <v>0</v>
      </c>
      <c r="H77" s="129">
        <f t="shared" si="9"/>
        <v>0</v>
      </c>
      <c r="I77" s="129">
        <f t="shared" si="11"/>
        <v>0</v>
      </c>
      <c r="J77" s="129">
        <f t="shared" si="11"/>
        <v>0</v>
      </c>
      <c r="K77" s="129">
        <f t="shared" si="11"/>
        <v>1E-14</v>
      </c>
      <c r="L77" s="129">
        <f t="shared" si="11"/>
        <v>1.25000000000075E-2</v>
      </c>
      <c r="M77" s="129">
        <f t="shared" si="11"/>
        <v>2.5000000000005001E-2</v>
      </c>
      <c r="N77" s="129">
        <f t="shared" si="11"/>
        <v>3.7500000000002504E-2</v>
      </c>
      <c r="O77" s="129">
        <f t="shared" si="11"/>
        <v>0.05</v>
      </c>
      <c r="P77" s="129">
        <f t="shared" si="11"/>
        <v>7.5650000000000009E-2</v>
      </c>
      <c r="Q77" s="129">
        <f t="shared" si="11"/>
        <v>0.1013</v>
      </c>
      <c r="R77" s="129">
        <f t="shared" si="11"/>
        <v>0.15259999999999999</v>
      </c>
      <c r="S77" s="129">
        <f t="shared" si="11"/>
        <v>0.17069999999999999</v>
      </c>
      <c r="T77" s="129">
        <f t="shared" si="11"/>
        <v>0.1888</v>
      </c>
      <c r="U77" s="129">
        <f t="shared" si="11"/>
        <v>0.21479999999999999</v>
      </c>
      <c r="V77" s="129">
        <f t="shared" si="11"/>
        <v>0.22800000000000001</v>
      </c>
      <c r="W77" s="129">
        <f t="shared" si="11"/>
        <v>0.22800000000000001</v>
      </c>
      <c r="X77" s="129">
        <f t="shared" si="11"/>
        <v>0.24050000000000002</v>
      </c>
      <c r="Y77" s="129">
        <f t="shared" si="11"/>
        <v>0.26100000000000001</v>
      </c>
      <c r="Z77" s="129">
        <f t="shared" si="11"/>
        <v>0.40399999999999997</v>
      </c>
      <c r="AA77" s="129">
        <f t="shared" si="11"/>
        <v>0.4325</v>
      </c>
      <c r="AB77" s="129">
        <f t="shared" si="11"/>
        <v>0.46200000000000002</v>
      </c>
      <c r="AC77" s="129">
        <f t="shared" si="11"/>
        <v>0.46200000000000002</v>
      </c>
      <c r="AD77" s="129">
        <f t="shared" si="11"/>
        <v>0.49049999999999999</v>
      </c>
    </row>
    <row r="78" spans="2:31" x14ac:dyDescent="0.35">
      <c r="B78" s="87" t="s">
        <v>162</v>
      </c>
      <c r="C78" s="87"/>
      <c r="D78" s="129">
        <f t="shared" si="5"/>
        <v>0</v>
      </c>
      <c r="E78" s="129">
        <f t="shared" si="7"/>
        <v>0</v>
      </c>
      <c r="F78" s="129">
        <f t="shared" si="10"/>
        <v>0</v>
      </c>
      <c r="G78" s="129">
        <f t="shared" si="8"/>
        <v>0</v>
      </c>
      <c r="H78" s="129">
        <f t="shared" si="9"/>
        <v>0</v>
      </c>
      <c r="I78" s="129">
        <f t="shared" si="11"/>
        <v>0</v>
      </c>
      <c r="J78" s="129">
        <f t="shared" si="11"/>
        <v>0</v>
      </c>
      <c r="K78" s="129">
        <f t="shared" si="11"/>
        <v>1.0000000000000001E-15</v>
      </c>
      <c r="L78" s="129">
        <f t="shared" si="11"/>
        <v>3.5000000000000503E-2</v>
      </c>
      <c r="M78" s="129">
        <f t="shared" si="11"/>
        <v>7.0000000000000007E-2</v>
      </c>
      <c r="N78" s="129">
        <f t="shared" si="11"/>
        <v>0.11664999999999999</v>
      </c>
      <c r="O78" s="129">
        <f t="shared" si="11"/>
        <v>0.16329999999999997</v>
      </c>
      <c r="P78" s="129">
        <f t="shared" si="11"/>
        <v>0.2051</v>
      </c>
      <c r="Q78" s="129">
        <f t="shared" si="11"/>
        <v>0.24690000000000001</v>
      </c>
      <c r="R78" s="129">
        <f t="shared" si="11"/>
        <v>0.2772</v>
      </c>
      <c r="S78" s="129">
        <f t="shared" si="11"/>
        <v>0.2964</v>
      </c>
      <c r="T78" s="129">
        <f t="shared" si="11"/>
        <v>0.30859999999999999</v>
      </c>
      <c r="U78" s="129">
        <f t="shared" si="11"/>
        <v>0.3982</v>
      </c>
      <c r="V78" s="129">
        <f t="shared" si="11"/>
        <v>0.42759999999999998</v>
      </c>
      <c r="W78" s="129">
        <f t="shared" si="11"/>
        <v>0.43320000000000003</v>
      </c>
      <c r="X78" s="129">
        <f t="shared" si="11"/>
        <v>0.44799999999999995</v>
      </c>
      <c r="Y78" s="129">
        <f t="shared" si="11"/>
        <v>0.45789999999999997</v>
      </c>
      <c r="Z78" s="129">
        <f t="shared" si="11"/>
        <v>0.46960000000000002</v>
      </c>
      <c r="AA78" s="129">
        <f t="shared" si="11"/>
        <v>0.47340000000000004</v>
      </c>
      <c r="AB78" s="129">
        <f t="shared" si="11"/>
        <v>0.4819913999999999</v>
      </c>
      <c r="AC78" s="129">
        <f t="shared" si="11"/>
        <v>0.48772186379999999</v>
      </c>
      <c r="AD78" s="129">
        <f t="shared" si="11"/>
        <v>0.49920000000000003</v>
      </c>
    </row>
    <row r="79" spans="2:31" x14ac:dyDescent="0.35">
      <c r="B79" s="87" t="s">
        <v>163</v>
      </c>
      <c r="C79" s="87"/>
      <c r="D79" s="129">
        <f t="shared" si="5"/>
        <v>0</v>
      </c>
      <c r="E79" s="129">
        <f t="shared" si="7"/>
        <v>0</v>
      </c>
      <c r="F79" s="129">
        <f t="shared" si="10"/>
        <v>0</v>
      </c>
      <c r="G79" s="129">
        <f t="shared" si="8"/>
        <v>0</v>
      </c>
      <c r="H79" s="129">
        <f t="shared" si="9"/>
        <v>0</v>
      </c>
      <c r="I79" s="129">
        <f t="shared" si="11"/>
        <v>0</v>
      </c>
      <c r="J79" s="129">
        <f t="shared" si="11"/>
        <v>0</v>
      </c>
      <c r="K79" s="129">
        <f t="shared" si="11"/>
        <v>1E-14</v>
      </c>
      <c r="L79" s="129">
        <f t="shared" si="11"/>
        <v>1.25000000000075E-2</v>
      </c>
      <c r="M79" s="129">
        <f t="shared" si="11"/>
        <v>2.5000000000005001E-2</v>
      </c>
      <c r="N79" s="129">
        <f t="shared" si="11"/>
        <v>3.7500000000002504E-2</v>
      </c>
      <c r="O79" s="129">
        <f t="shared" si="11"/>
        <v>0.05</v>
      </c>
      <c r="P79" s="129">
        <f t="shared" si="11"/>
        <v>7.5650000000000009E-2</v>
      </c>
      <c r="Q79" s="129">
        <f t="shared" si="11"/>
        <v>0.1013</v>
      </c>
      <c r="R79" s="129">
        <f t="shared" si="11"/>
        <v>0.15259999999999999</v>
      </c>
      <c r="S79" s="129">
        <f t="shared" si="11"/>
        <v>0.17069999999999999</v>
      </c>
      <c r="T79" s="129">
        <f t="shared" si="11"/>
        <v>0.1888</v>
      </c>
      <c r="U79" s="129">
        <f t="shared" si="11"/>
        <v>0.21479999999999999</v>
      </c>
      <c r="V79" s="129">
        <f t="shared" si="11"/>
        <v>0.22800000000000001</v>
      </c>
      <c r="W79" s="129">
        <f t="shared" si="11"/>
        <v>0.22800000000000001</v>
      </c>
      <c r="X79" s="129">
        <f t="shared" si="11"/>
        <v>0.24050000000000002</v>
      </c>
      <c r="Y79" s="129">
        <f t="shared" si="11"/>
        <v>0.26100000000000001</v>
      </c>
      <c r="Z79" s="129">
        <f t="shared" si="11"/>
        <v>0.40399999999999997</v>
      </c>
      <c r="AA79" s="129">
        <f t="shared" si="11"/>
        <v>0.4325</v>
      </c>
      <c r="AB79" s="129">
        <f t="shared" si="11"/>
        <v>0.46200000000000002</v>
      </c>
      <c r="AC79" s="129">
        <f t="shared" si="11"/>
        <v>0.46200000000000002</v>
      </c>
      <c r="AD79" s="129">
        <f t="shared" si="11"/>
        <v>0.49049999999999999</v>
      </c>
      <c r="AE79" s="3"/>
    </row>
    <row r="80" spans="2:31" x14ac:dyDescent="0.35">
      <c r="B80" s="87" t="s">
        <v>164</v>
      </c>
      <c r="C80" s="87"/>
      <c r="D80" s="129">
        <f t="shared" si="5"/>
        <v>0</v>
      </c>
      <c r="E80" s="129">
        <f t="shared" si="7"/>
        <v>0</v>
      </c>
      <c r="F80" s="129">
        <f t="shared" si="10"/>
        <v>0</v>
      </c>
      <c r="G80" s="129">
        <f t="shared" si="8"/>
        <v>0</v>
      </c>
      <c r="H80" s="129">
        <f t="shared" si="9"/>
        <v>0</v>
      </c>
      <c r="I80" s="129">
        <f t="shared" si="11"/>
        <v>0</v>
      </c>
      <c r="J80" s="129">
        <f t="shared" si="11"/>
        <v>0</v>
      </c>
      <c r="K80" s="129">
        <f t="shared" si="11"/>
        <v>1.0000000000000001E-15</v>
      </c>
      <c r="L80" s="129">
        <f t="shared" si="11"/>
        <v>3.5000000000000503E-2</v>
      </c>
      <c r="M80" s="129">
        <f t="shared" si="11"/>
        <v>7.0000000000000007E-2</v>
      </c>
      <c r="N80" s="129">
        <f t="shared" si="11"/>
        <v>0.11664999999999999</v>
      </c>
      <c r="O80" s="129">
        <f t="shared" si="11"/>
        <v>0.16329999999999997</v>
      </c>
      <c r="P80" s="129">
        <f t="shared" si="11"/>
        <v>0.2051</v>
      </c>
      <c r="Q80" s="129">
        <f t="shared" si="11"/>
        <v>0.24690000000000001</v>
      </c>
      <c r="R80" s="129">
        <f t="shared" si="11"/>
        <v>0.2772</v>
      </c>
      <c r="S80" s="129">
        <f t="shared" si="11"/>
        <v>0.2964</v>
      </c>
      <c r="T80" s="129">
        <f t="shared" si="11"/>
        <v>0.30859999999999999</v>
      </c>
      <c r="U80" s="129">
        <f t="shared" si="11"/>
        <v>0.3982</v>
      </c>
      <c r="V80" s="129">
        <f t="shared" si="11"/>
        <v>0.42759999999999998</v>
      </c>
      <c r="W80" s="129">
        <f t="shared" si="11"/>
        <v>0.43320000000000003</v>
      </c>
      <c r="X80" s="129">
        <f t="shared" si="11"/>
        <v>0.44799999999999995</v>
      </c>
      <c r="Y80" s="129">
        <f t="shared" si="11"/>
        <v>0.45789999999999997</v>
      </c>
      <c r="Z80" s="129">
        <f t="shared" si="11"/>
        <v>0.46960000000000002</v>
      </c>
      <c r="AA80" s="129">
        <f t="shared" si="11"/>
        <v>0.47340000000000004</v>
      </c>
      <c r="AB80" s="129">
        <f t="shared" si="11"/>
        <v>0.4819913999999999</v>
      </c>
      <c r="AC80" s="129">
        <f t="shared" si="11"/>
        <v>0.48772186379999999</v>
      </c>
      <c r="AD80" s="129">
        <f t="shared" si="11"/>
        <v>0.49920000000000003</v>
      </c>
      <c r="AE80" s="2"/>
    </row>
    <row r="81" spans="2:31" x14ac:dyDescent="0.35">
      <c r="B81" s="87" t="s">
        <v>165</v>
      </c>
      <c r="C81" s="87"/>
      <c r="D81" s="129">
        <f t="shared" si="5"/>
        <v>0</v>
      </c>
      <c r="E81" s="129">
        <f t="shared" si="7"/>
        <v>0</v>
      </c>
      <c r="F81" s="129">
        <f t="shared" si="10"/>
        <v>0</v>
      </c>
      <c r="G81" s="129">
        <f t="shared" si="8"/>
        <v>0</v>
      </c>
      <c r="H81" s="129">
        <f t="shared" si="9"/>
        <v>0</v>
      </c>
      <c r="I81" s="129">
        <f t="shared" si="11"/>
        <v>0</v>
      </c>
      <c r="J81" s="129">
        <f t="shared" si="11"/>
        <v>0</v>
      </c>
      <c r="K81" s="129">
        <f t="shared" si="11"/>
        <v>1E-14</v>
      </c>
      <c r="L81" s="129">
        <f t="shared" si="11"/>
        <v>1.25000000000075E-2</v>
      </c>
      <c r="M81" s="129">
        <f t="shared" si="11"/>
        <v>2.5000000000005001E-2</v>
      </c>
      <c r="N81" s="129">
        <f t="shared" si="11"/>
        <v>3.7500000000002504E-2</v>
      </c>
      <c r="O81" s="129">
        <f t="shared" si="11"/>
        <v>0.05</v>
      </c>
      <c r="P81" s="129">
        <f t="shared" si="11"/>
        <v>7.5650000000000009E-2</v>
      </c>
      <c r="Q81" s="129">
        <f t="shared" si="11"/>
        <v>0.1013</v>
      </c>
      <c r="R81" s="129">
        <f t="shared" si="11"/>
        <v>0.15259999999999999</v>
      </c>
      <c r="S81" s="129">
        <f t="shared" si="11"/>
        <v>0.17069999999999999</v>
      </c>
      <c r="T81" s="129">
        <f t="shared" si="11"/>
        <v>0.1888</v>
      </c>
      <c r="U81" s="129">
        <f t="shared" si="11"/>
        <v>0.21479999999999999</v>
      </c>
      <c r="V81" s="129">
        <f t="shared" si="11"/>
        <v>0.22800000000000001</v>
      </c>
      <c r="W81" s="129">
        <f t="shared" si="11"/>
        <v>0.22800000000000001</v>
      </c>
      <c r="X81" s="129">
        <f t="shared" si="11"/>
        <v>0.24050000000000002</v>
      </c>
      <c r="Y81" s="129">
        <f t="shared" si="11"/>
        <v>0.26100000000000001</v>
      </c>
      <c r="Z81" s="129">
        <f t="shared" si="11"/>
        <v>0.40399999999999997</v>
      </c>
      <c r="AA81" s="129">
        <f t="shared" si="11"/>
        <v>0.4325</v>
      </c>
      <c r="AB81" s="129">
        <f t="shared" si="11"/>
        <v>0.46200000000000002</v>
      </c>
      <c r="AC81" s="129">
        <f t="shared" si="11"/>
        <v>0.46200000000000002</v>
      </c>
      <c r="AD81" s="129">
        <f t="shared" si="11"/>
        <v>0.49049999999999999</v>
      </c>
      <c r="AE81" s="3"/>
    </row>
    <row r="82" spans="2:31" x14ac:dyDescent="0.35">
      <c r="B82" s="87" t="s">
        <v>166</v>
      </c>
      <c r="C82" s="87"/>
      <c r="D82" s="129">
        <f t="shared" si="5"/>
        <v>0</v>
      </c>
      <c r="E82" s="129">
        <f t="shared" si="7"/>
        <v>0</v>
      </c>
      <c r="F82" s="129">
        <f t="shared" si="10"/>
        <v>0</v>
      </c>
      <c r="G82" s="129">
        <f t="shared" si="8"/>
        <v>0</v>
      </c>
      <c r="H82" s="129">
        <f t="shared" si="9"/>
        <v>0</v>
      </c>
      <c r="I82" s="129">
        <f t="shared" si="11"/>
        <v>0</v>
      </c>
      <c r="J82" s="129">
        <f t="shared" si="11"/>
        <v>0</v>
      </c>
      <c r="K82" s="129">
        <f t="shared" si="11"/>
        <v>1.0000000000000001E-15</v>
      </c>
      <c r="L82" s="129">
        <f t="shared" si="11"/>
        <v>3.5000000000000503E-2</v>
      </c>
      <c r="M82" s="129">
        <f t="shared" si="11"/>
        <v>7.0000000000000007E-2</v>
      </c>
      <c r="N82" s="129">
        <f t="shared" si="11"/>
        <v>0.11664999999999999</v>
      </c>
      <c r="O82" s="129">
        <f t="shared" si="11"/>
        <v>0.16329999999999997</v>
      </c>
      <c r="P82" s="129">
        <f t="shared" si="11"/>
        <v>0.2051</v>
      </c>
      <c r="Q82" s="129">
        <f t="shared" si="11"/>
        <v>0.24690000000000001</v>
      </c>
      <c r="R82" s="129">
        <f t="shared" si="11"/>
        <v>0.2772</v>
      </c>
      <c r="S82" s="129">
        <f t="shared" si="11"/>
        <v>0.2964</v>
      </c>
      <c r="T82" s="129">
        <f t="shared" si="11"/>
        <v>0.30859999999999999</v>
      </c>
      <c r="U82" s="129">
        <f t="shared" si="11"/>
        <v>0.3982</v>
      </c>
      <c r="V82" s="129">
        <f t="shared" si="11"/>
        <v>0.42759999999999998</v>
      </c>
      <c r="W82" s="129">
        <f t="shared" si="11"/>
        <v>0.43320000000000003</v>
      </c>
      <c r="X82" s="129">
        <f t="shared" si="11"/>
        <v>0.44799999999999995</v>
      </c>
      <c r="Y82" s="129">
        <f t="shared" si="11"/>
        <v>0.45789999999999997</v>
      </c>
      <c r="Z82" s="129">
        <f t="shared" si="11"/>
        <v>0.46960000000000002</v>
      </c>
      <c r="AA82" s="129">
        <f t="shared" si="11"/>
        <v>0.47340000000000004</v>
      </c>
      <c r="AB82" s="129">
        <f t="shared" si="11"/>
        <v>0.4819913999999999</v>
      </c>
      <c r="AC82" s="129">
        <f t="shared" si="11"/>
        <v>0.48772186379999999</v>
      </c>
      <c r="AD82" s="129">
        <f t="shared" si="11"/>
        <v>0.49920000000000003</v>
      </c>
      <c r="AE82" s="2"/>
    </row>
    <row r="83" spans="2:31" x14ac:dyDescent="0.35">
      <c r="B83" s="87" t="s">
        <v>167</v>
      </c>
      <c r="C83" s="87"/>
      <c r="D83" s="129">
        <f t="shared" si="5"/>
        <v>0</v>
      </c>
      <c r="E83" s="129">
        <f t="shared" si="7"/>
        <v>0</v>
      </c>
      <c r="F83" s="129">
        <f t="shared" si="10"/>
        <v>0</v>
      </c>
      <c r="G83" s="129">
        <f t="shared" si="8"/>
        <v>0</v>
      </c>
      <c r="H83" s="129">
        <f t="shared" si="9"/>
        <v>0</v>
      </c>
      <c r="I83" s="129">
        <f t="shared" si="11"/>
        <v>0</v>
      </c>
      <c r="J83" s="129">
        <f t="shared" si="11"/>
        <v>0</v>
      </c>
      <c r="K83" s="129">
        <f t="shared" si="11"/>
        <v>1E-14</v>
      </c>
      <c r="L83" s="129">
        <f t="shared" si="11"/>
        <v>1.25000000000075E-2</v>
      </c>
      <c r="M83" s="129">
        <f t="shared" si="11"/>
        <v>2.5000000000005001E-2</v>
      </c>
      <c r="N83" s="129">
        <f t="shared" si="11"/>
        <v>3.7500000000002504E-2</v>
      </c>
      <c r="O83" s="129">
        <f t="shared" si="11"/>
        <v>0.05</v>
      </c>
      <c r="P83" s="129">
        <f t="shared" si="11"/>
        <v>7.5650000000000009E-2</v>
      </c>
      <c r="Q83" s="129">
        <f t="shared" si="11"/>
        <v>0.1013</v>
      </c>
      <c r="R83" s="129">
        <f t="shared" si="11"/>
        <v>0.15259999999999999</v>
      </c>
      <c r="S83" s="129">
        <f t="shared" si="11"/>
        <v>0.17069999999999999</v>
      </c>
      <c r="T83" s="129">
        <f t="shared" si="11"/>
        <v>0.1888</v>
      </c>
      <c r="U83" s="129">
        <f t="shared" si="11"/>
        <v>0.21479999999999999</v>
      </c>
      <c r="V83" s="129">
        <f t="shared" si="11"/>
        <v>0.22800000000000001</v>
      </c>
      <c r="W83" s="129">
        <f t="shared" si="11"/>
        <v>0.22800000000000001</v>
      </c>
      <c r="X83" s="129">
        <f t="shared" si="11"/>
        <v>0.24050000000000002</v>
      </c>
      <c r="Y83" s="129">
        <f t="shared" si="11"/>
        <v>0.26100000000000001</v>
      </c>
      <c r="Z83" s="129">
        <f t="shared" si="11"/>
        <v>0.40399999999999997</v>
      </c>
      <c r="AA83" s="129">
        <f t="shared" si="11"/>
        <v>0.4325</v>
      </c>
      <c r="AB83" s="129">
        <f t="shared" si="11"/>
        <v>0.46200000000000002</v>
      </c>
      <c r="AC83" s="129">
        <f t="shared" si="11"/>
        <v>0.46200000000000002</v>
      </c>
      <c r="AD83" s="129">
        <f t="shared" si="11"/>
        <v>0.49049999999999999</v>
      </c>
      <c r="AE83" s="3"/>
    </row>
    <row r="84" spans="2:31" x14ac:dyDescent="0.35">
      <c r="B84" s="87" t="s">
        <v>168</v>
      </c>
      <c r="C84" s="87"/>
      <c r="D84" s="129">
        <f t="shared" si="5"/>
        <v>0</v>
      </c>
      <c r="E84" s="129">
        <f t="shared" si="7"/>
        <v>0</v>
      </c>
      <c r="F84" s="129">
        <f t="shared" si="10"/>
        <v>0</v>
      </c>
      <c r="G84" s="129">
        <f t="shared" si="8"/>
        <v>0</v>
      </c>
      <c r="H84" s="129">
        <f t="shared" si="9"/>
        <v>0</v>
      </c>
      <c r="I84" s="129">
        <f t="shared" si="11"/>
        <v>0</v>
      </c>
      <c r="J84" s="129">
        <f t="shared" si="11"/>
        <v>0</v>
      </c>
      <c r="K84" s="129">
        <f t="shared" si="11"/>
        <v>1.0000000000000001E-15</v>
      </c>
      <c r="L84" s="129">
        <f t="shared" si="11"/>
        <v>3.5000000000000503E-2</v>
      </c>
      <c r="M84" s="129">
        <f t="shared" si="11"/>
        <v>7.0000000000000007E-2</v>
      </c>
      <c r="N84" s="129">
        <f t="shared" si="11"/>
        <v>0.11664999999999999</v>
      </c>
      <c r="O84" s="129">
        <f t="shared" si="11"/>
        <v>0.16329999999999997</v>
      </c>
      <c r="P84" s="129">
        <f t="shared" si="11"/>
        <v>0.2051</v>
      </c>
      <c r="Q84" s="129">
        <f t="shared" si="11"/>
        <v>0.24690000000000001</v>
      </c>
      <c r="R84" s="129">
        <f t="shared" si="11"/>
        <v>0.2772</v>
      </c>
      <c r="S84" s="129">
        <f t="shared" si="11"/>
        <v>0.2964</v>
      </c>
      <c r="T84" s="129">
        <f t="shared" si="11"/>
        <v>0.30859999999999999</v>
      </c>
      <c r="U84" s="129">
        <f t="shared" si="11"/>
        <v>0.3982</v>
      </c>
      <c r="V84" s="129">
        <f t="shared" si="11"/>
        <v>0.42759999999999998</v>
      </c>
      <c r="W84" s="129">
        <f t="shared" si="11"/>
        <v>0.43320000000000003</v>
      </c>
      <c r="X84" s="129">
        <f t="shared" si="11"/>
        <v>0.44799999999999995</v>
      </c>
      <c r="Y84" s="129">
        <f t="shared" si="11"/>
        <v>0.45789999999999997</v>
      </c>
      <c r="Z84" s="129">
        <f t="shared" si="11"/>
        <v>0.46960000000000002</v>
      </c>
      <c r="AA84" s="129">
        <f t="shared" si="11"/>
        <v>0.47340000000000004</v>
      </c>
      <c r="AB84" s="129">
        <f t="shared" si="11"/>
        <v>0.4819913999999999</v>
      </c>
      <c r="AC84" s="129">
        <f t="shared" si="11"/>
        <v>0.48772186379999999</v>
      </c>
      <c r="AD84" s="129">
        <f t="shared" si="11"/>
        <v>0.49920000000000003</v>
      </c>
      <c r="AE84" s="2"/>
    </row>
    <row r="85" spans="2:31" x14ac:dyDescent="0.35">
      <c r="B85" s="87" t="s">
        <v>169</v>
      </c>
      <c r="C85" s="87"/>
      <c r="D85" s="129">
        <f t="shared" si="5"/>
        <v>0</v>
      </c>
      <c r="E85" s="129">
        <f t="shared" si="7"/>
        <v>0</v>
      </c>
      <c r="F85" s="129">
        <f t="shared" si="10"/>
        <v>0</v>
      </c>
      <c r="G85" s="129">
        <f t="shared" si="8"/>
        <v>0</v>
      </c>
      <c r="H85" s="129">
        <f t="shared" si="9"/>
        <v>0</v>
      </c>
      <c r="I85" s="129">
        <f t="shared" si="11"/>
        <v>0</v>
      </c>
      <c r="J85" s="129">
        <f t="shared" si="11"/>
        <v>0</v>
      </c>
      <c r="K85" s="129">
        <f t="shared" si="11"/>
        <v>1E-14</v>
      </c>
      <c r="L85" s="129">
        <f t="shared" si="11"/>
        <v>1.25000000000075E-2</v>
      </c>
      <c r="M85" s="129">
        <f t="shared" si="11"/>
        <v>2.5000000000005001E-2</v>
      </c>
      <c r="N85" s="129">
        <f t="shared" si="11"/>
        <v>3.7500000000002504E-2</v>
      </c>
      <c r="O85" s="129">
        <f t="shared" si="11"/>
        <v>0.05</v>
      </c>
      <c r="P85" s="129">
        <f t="shared" si="11"/>
        <v>7.5650000000000009E-2</v>
      </c>
      <c r="Q85" s="129">
        <f t="shared" si="11"/>
        <v>0.1013</v>
      </c>
      <c r="R85" s="129">
        <f t="shared" si="11"/>
        <v>0.15259999999999999</v>
      </c>
      <c r="S85" s="129">
        <f t="shared" si="11"/>
        <v>0.17069999999999999</v>
      </c>
      <c r="T85" s="129">
        <f t="shared" si="11"/>
        <v>0.1888</v>
      </c>
      <c r="U85" s="129">
        <f t="shared" si="11"/>
        <v>0.21479999999999999</v>
      </c>
      <c r="V85" s="129">
        <f t="shared" si="11"/>
        <v>0.22800000000000001</v>
      </c>
      <c r="W85" s="129">
        <f t="shared" si="11"/>
        <v>0.22800000000000001</v>
      </c>
      <c r="X85" s="129">
        <f t="shared" si="11"/>
        <v>0.24050000000000002</v>
      </c>
      <c r="Y85" s="129">
        <f t="shared" si="11"/>
        <v>0.26100000000000001</v>
      </c>
      <c r="Z85" s="129">
        <f t="shared" si="11"/>
        <v>0.40399999999999997</v>
      </c>
      <c r="AA85" s="129">
        <f t="shared" si="11"/>
        <v>0.4325</v>
      </c>
      <c r="AB85" s="129">
        <f t="shared" si="11"/>
        <v>0.46200000000000002</v>
      </c>
      <c r="AC85" s="129">
        <f t="shared" si="11"/>
        <v>0.46200000000000002</v>
      </c>
      <c r="AD85" s="129">
        <f t="shared" si="11"/>
        <v>0.49049999999999999</v>
      </c>
      <c r="AE85" s="3"/>
    </row>
    <row r="86" spans="2:31" x14ac:dyDescent="0.35">
      <c r="B86" s="87" t="s">
        <v>170</v>
      </c>
      <c r="C86" s="87"/>
      <c r="D86" s="129">
        <f t="shared" si="5"/>
        <v>0</v>
      </c>
      <c r="E86" s="129">
        <f t="shared" si="7"/>
        <v>0</v>
      </c>
      <c r="F86" s="129">
        <f t="shared" si="10"/>
        <v>0</v>
      </c>
      <c r="G86" s="129">
        <f t="shared" si="8"/>
        <v>0</v>
      </c>
      <c r="H86" s="129">
        <f t="shared" si="9"/>
        <v>0</v>
      </c>
      <c r="I86" s="129">
        <f t="shared" si="11"/>
        <v>0</v>
      </c>
      <c r="J86" s="129">
        <f t="shared" si="11"/>
        <v>0</v>
      </c>
      <c r="K86" s="129">
        <f t="shared" si="11"/>
        <v>1.0000000000000001E-15</v>
      </c>
      <c r="L86" s="129">
        <f t="shared" si="11"/>
        <v>3.5000000000000503E-2</v>
      </c>
      <c r="M86" s="129">
        <f t="shared" si="11"/>
        <v>7.0000000000000007E-2</v>
      </c>
      <c r="N86" s="129">
        <f t="shared" si="11"/>
        <v>0.11664999999999999</v>
      </c>
      <c r="O86" s="129">
        <f t="shared" si="11"/>
        <v>0.16329999999999997</v>
      </c>
      <c r="P86" s="129">
        <f t="shared" si="11"/>
        <v>0.2051</v>
      </c>
      <c r="Q86" s="129">
        <f t="shared" si="11"/>
        <v>0.24690000000000001</v>
      </c>
      <c r="R86" s="129">
        <f t="shared" si="11"/>
        <v>0.2772</v>
      </c>
      <c r="S86" s="129">
        <f t="shared" si="11"/>
        <v>0.2964</v>
      </c>
      <c r="T86" s="129">
        <f t="shared" si="11"/>
        <v>0.30859999999999999</v>
      </c>
      <c r="U86" s="129">
        <f t="shared" si="11"/>
        <v>0.3982</v>
      </c>
      <c r="V86" s="129">
        <f t="shared" ref="I86:AD98" si="12">W30/100</f>
        <v>0.42759999999999998</v>
      </c>
      <c r="W86" s="129">
        <f t="shared" si="12"/>
        <v>0.43320000000000003</v>
      </c>
      <c r="X86" s="129">
        <f t="shared" si="12"/>
        <v>0.44799999999999995</v>
      </c>
      <c r="Y86" s="129">
        <f t="shared" si="12"/>
        <v>0.45789999999999997</v>
      </c>
      <c r="Z86" s="129">
        <f t="shared" si="12"/>
        <v>0.46960000000000002</v>
      </c>
      <c r="AA86" s="129">
        <f t="shared" si="12"/>
        <v>0.47340000000000004</v>
      </c>
      <c r="AB86" s="129">
        <f t="shared" si="12"/>
        <v>0.4819913999999999</v>
      </c>
      <c r="AC86" s="129">
        <f t="shared" si="12"/>
        <v>0.48772186379999999</v>
      </c>
      <c r="AD86" s="129">
        <f t="shared" si="12"/>
        <v>0.49920000000000003</v>
      </c>
      <c r="AE86" s="2"/>
    </row>
    <row r="87" spans="2:31" x14ac:dyDescent="0.35">
      <c r="B87" s="87" t="s">
        <v>171</v>
      </c>
      <c r="C87" s="87"/>
      <c r="D87" s="129">
        <f t="shared" si="5"/>
        <v>0</v>
      </c>
      <c r="E87" s="129">
        <f t="shared" si="7"/>
        <v>0</v>
      </c>
      <c r="F87" s="129">
        <f t="shared" si="10"/>
        <v>0</v>
      </c>
      <c r="G87" s="129">
        <f t="shared" si="8"/>
        <v>0</v>
      </c>
      <c r="H87" s="129">
        <f t="shared" si="9"/>
        <v>0</v>
      </c>
      <c r="I87" s="129">
        <f t="shared" si="12"/>
        <v>0</v>
      </c>
      <c r="J87" s="129">
        <f t="shared" si="12"/>
        <v>0</v>
      </c>
      <c r="K87" s="129">
        <f t="shared" si="12"/>
        <v>1E-14</v>
      </c>
      <c r="L87" s="129">
        <f t="shared" si="12"/>
        <v>1.25000000000075E-2</v>
      </c>
      <c r="M87" s="129">
        <f t="shared" si="12"/>
        <v>2.5000000000005001E-2</v>
      </c>
      <c r="N87" s="129">
        <f t="shared" si="12"/>
        <v>3.7500000000002504E-2</v>
      </c>
      <c r="O87" s="129">
        <f t="shared" si="12"/>
        <v>0.05</v>
      </c>
      <c r="P87" s="129">
        <f t="shared" si="12"/>
        <v>7.5650000000000009E-2</v>
      </c>
      <c r="Q87" s="129">
        <f t="shared" si="12"/>
        <v>0.1013</v>
      </c>
      <c r="R87" s="129">
        <f t="shared" si="12"/>
        <v>0.15259999999999999</v>
      </c>
      <c r="S87" s="129">
        <f t="shared" si="12"/>
        <v>0.17069999999999999</v>
      </c>
      <c r="T87" s="129">
        <f t="shared" si="12"/>
        <v>0.1888</v>
      </c>
      <c r="U87" s="129">
        <f t="shared" si="12"/>
        <v>0.21479999999999999</v>
      </c>
      <c r="V87" s="129">
        <f t="shared" si="12"/>
        <v>0.22800000000000001</v>
      </c>
      <c r="W87" s="129">
        <f t="shared" si="12"/>
        <v>0.22800000000000001</v>
      </c>
      <c r="X87" s="129">
        <f t="shared" si="12"/>
        <v>0.24050000000000002</v>
      </c>
      <c r="Y87" s="129">
        <f t="shared" si="12"/>
        <v>0.26100000000000001</v>
      </c>
      <c r="Z87" s="129">
        <f t="shared" si="12"/>
        <v>0.40399999999999997</v>
      </c>
      <c r="AA87" s="129">
        <f t="shared" si="12"/>
        <v>0.4325</v>
      </c>
      <c r="AB87" s="129">
        <f t="shared" si="12"/>
        <v>0.46200000000000002</v>
      </c>
      <c r="AC87" s="129">
        <f t="shared" si="12"/>
        <v>0.46200000000000002</v>
      </c>
      <c r="AD87" s="129">
        <f t="shared" si="12"/>
        <v>0.49049999999999999</v>
      </c>
      <c r="AE87" s="3"/>
    </row>
    <row r="88" spans="2:31" x14ac:dyDescent="0.35">
      <c r="B88" s="87" t="s">
        <v>172</v>
      </c>
      <c r="C88" s="87"/>
      <c r="D88" s="129">
        <f t="shared" si="5"/>
        <v>0</v>
      </c>
      <c r="E88" s="129">
        <f t="shared" si="7"/>
        <v>0</v>
      </c>
      <c r="F88" s="129">
        <f t="shared" si="10"/>
        <v>0</v>
      </c>
      <c r="G88" s="129">
        <f t="shared" si="8"/>
        <v>0</v>
      </c>
      <c r="H88" s="129">
        <f t="shared" si="9"/>
        <v>0</v>
      </c>
      <c r="I88" s="129">
        <f t="shared" si="12"/>
        <v>0</v>
      </c>
      <c r="J88" s="129">
        <f t="shared" si="12"/>
        <v>0</v>
      </c>
      <c r="K88" s="129">
        <f t="shared" si="12"/>
        <v>1.0000000000000001E-15</v>
      </c>
      <c r="L88" s="129">
        <f t="shared" si="12"/>
        <v>3.5000000000000503E-2</v>
      </c>
      <c r="M88" s="129">
        <f t="shared" si="12"/>
        <v>7.0000000000000007E-2</v>
      </c>
      <c r="N88" s="129">
        <f t="shared" si="12"/>
        <v>0.11664999999999999</v>
      </c>
      <c r="O88" s="129">
        <f t="shared" si="12"/>
        <v>0.16329999999999997</v>
      </c>
      <c r="P88" s="129">
        <f t="shared" si="12"/>
        <v>0.2051</v>
      </c>
      <c r="Q88" s="129">
        <f t="shared" si="12"/>
        <v>0.24690000000000001</v>
      </c>
      <c r="R88" s="129">
        <f t="shared" si="12"/>
        <v>0.2772</v>
      </c>
      <c r="S88" s="129">
        <f t="shared" si="12"/>
        <v>0.2964</v>
      </c>
      <c r="T88" s="129">
        <f t="shared" si="12"/>
        <v>0.30859999999999999</v>
      </c>
      <c r="U88" s="129">
        <f t="shared" si="12"/>
        <v>0.3982</v>
      </c>
      <c r="V88" s="129">
        <f t="shared" si="12"/>
        <v>0.42759999999999998</v>
      </c>
      <c r="W88" s="129">
        <f t="shared" si="12"/>
        <v>0.43320000000000003</v>
      </c>
      <c r="X88" s="129">
        <f t="shared" si="12"/>
        <v>0.44799999999999995</v>
      </c>
      <c r="Y88" s="129">
        <f t="shared" si="12"/>
        <v>0.45789999999999997</v>
      </c>
      <c r="Z88" s="129">
        <f t="shared" si="12"/>
        <v>0.46960000000000002</v>
      </c>
      <c r="AA88" s="129">
        <f t="shared" si="12"/>
        <v>0.47340000000000004</v>
      </c>
      <c r="AB88" s="129">
        <f t="shared" si="12"/>
        <v>0.4819913999999999</v>
      </c>
      <c r="AC88" s="129">
        <f t="shared" si="12"/>
        <v>0.48772186379999999</v>
      </c>
      <c r="AD88" s="129">
        <f t="shared" si="12"/>
        <v>0.49920000000000003</v>
      </c>
      <c r="AE88" s="2"/>
    </row>
    <row r="89" spans="2:31" x14ac:dyDescent="0.35">
      <c r="B89" s="87" t="s">
        <v>173</v>
      </c>
      <c r="C89" s="87"/>
      <c r="D89" s="129">
        <f t="shared" si="5"/>
        <v>0</v>
      </c>
      <c r="E89" s="129">
        <f t="shared" si="7"/>
        <v>0</v>
      </c>
      <c r="F89" s="129">
        <f t="shared" si="10"/>
        <v>0</v>
      </c>
      <c r="G89" s="129">
        <f t="shared" si="8"/>
        <v>0</v>
      </c>
      <c r="H89" s="129">
        <f t="shared" si="9"/>
        <v>0</v>
      </c>
      <c r="I89" s="129">
        <f t="shared" si="12"/>
        <v>0</v>
      </c>
      <c r="J89" s="129">
        <f t="shared" si="12"/>
        <v>0</v>
      </c>
      <c r="K89" s="129">
        <f t="shared" si="12"/>
        <v>1.0000000000000001E-15</v>
      </c>
      <c r="L89" s="129">
        <f t="shared" si="12"/>
        <v>3.5000000000000503E-2</v>
      </c>
      <c r="M89" s="129">
        <f t="shared" si="12"/>
        <v>7.0000000000000007E-2</v>
      </c>
      <c r="N89" s="129">
        <f t="shared" si="12"/>
        <v>0.11664999999999999</v>
      </c>
      <c r="O89" s="129">
        <f t="shared" si="12"/>
        <v>0.16329999999999997</v>
      </c>
      <c r="P89" s="129">
        <f t="shared" si="12"/>
        <v>0.2051</v>
      </c>
      <c r="Q89" s="129">
        <f t="shared" si="12"/>
        <v>0.24690000000000001</v>
      </c>
      <c r="R89" s="129">
        <f t="shared" si="12"/>
        <v>0.2772</v>
      </c>
      <c r="S89" s="129">
        <f t="shared" si="12"/>
        <v>0.2964</v>
      </c>
      <c r="T89" s="129">
        <f t="shared" si="12"/>
        <v>0.30859999999999999</v>
      </c>
      <c r="U89" s="129">
        <f t="shared" si="12"/>
        <v>0.3982</v>
      </c>
      <c r="V89" s="129">
        <f t="shared" si="12"/>
        <v>0.42759999999999998</v>
      </c>
      <c r="W89" s="129">
        <f t="shared" si="12"/>
        <v>0.43320000000000003</v>
      </c>
      <c r="X89" s="129">
        <f t="shared" si="12"/>
        <v>0.44799999999999995</v>
      </c>
      <c r="Y89" s="129">
        <f t="shared" si="12"/>
        <v>0.45789999999999997</v>
      </c>
      <c r="Z89" s="129">
        <f t="shared" si="12"/>
        <v>0.46960000000000002</v>
      </c>
      <c r="AA89" s="129">
        <f t="shared" si="12"/>
        <v>0.47340000000000004</v>
      </c>
      <c r="AB89" s="129">
        <f t="shared" si="12"/>
        <v>0.4819913999999999</v>
      </c>
      <c r="AC89" s="129">
        <f t="shared" si="12"/>
        <v>0.48772186379999999</v>
      </c>
      <c r="AD89" s="129">
        <f t="shared" si="12"/>
        <v>0.49920000000000003</v>
      </c>
      <c r="AE89" s="3"/>
    </row>
    <row r="90" spans="2:31" x14ac:dyDescent="0.35">
      <c r="B90" s="87" t="s">
        <v>174</v>
      </c>
      <c r="C90" s="87"/>
      <c r="D90" s="129">
        <f t="shared" si="5"/>
        <v>0</v>
      </c>
      <c r="E90" s="129">
        <f t="shared" si="7"/>
        <v>0</v>
      </c>
      <c r="F90" s="129">
        <f t="shared" si="10"/>
        <v>0</v>
      </c>
      <c r="G90" s="129">
        <f t="shared" si="8"/>
        <v>0</v>
      </c>
      <c r="H90" s="129">
        <f t="shared" si="9"/>
        <v>0</v>
      </c>
      <c r="I90" s="129">
        <f t="shared" si="12"/>
        <v>0</v>
      </c>
      <c r="J90" s="129">
        <f t="shared" si="12"/>
        <v>0</v>
      </c>
      <c r="K90" s="129">
        <f t="shared" si="12"/>
        <v>1E-14</v>
      </c>
      <c r="L90" s="129">
        <f t="shared" si="12"/>
        <v>1.25000000000075E-2</v>
      </c>
      <c r="M90" s="129">
        <f t="shared" si="12"/>
        <v>2.5000000000005001E-2</v>
      </c>
      <c r="N90" s="129">
        <f t="shared" si="12"/>
        <v>3.7500000000002504E-2</v>
      </c>
      <c r="O90" s="129">
        <f t="shared" si="12"/>
        <v>0.05</v>
      </c>
      <c r="P90" s="129">
        <f t="shared" si="12"/>
        <v>7.5650000000000009E-2</v>
      </c>
      <c r="Q90" s="129">
        <f t="shared" si="12"/>
        <v>0.1013</v>
      </c>
      <c r="R90" s="129">
        <f t="shared" si="12"/>
        <v>0.15259999999999999</v>
      </c>
      <c r="S90" s="129">
        <f t="shared" si="12"/>
        <v>0.17069999999999999</v>
      </c>
      <c r="T90" s="129">
        <f t="shared" si="12"/>
        <v>0.1888</v>
      </c>
      <c r="U90" s="129">
        <f t="shared" si="12"/>
        <v>0.21479999999999999</v>
      </c>
      <c r="V90" s="129">
        <f t="shared" si="12"/>
        <v>0.22800000000000001</v>
      </c>
      <c r="W90" s="129">
        <f t="shared" si="12"/>
        <v>0.22800000000000001</v>
      </c>
      <c r="X90" s="129">
        <f t="shared" si="12"/>
        <v>0.24050000000000002</v>
      </c>
      <c r="Y90" s="129">
        <f t="shared" si="12"/>
        <v>0.26100000000000001</v>
      </c>
      <c r="Z90" s="129">
        <f t="shared" si="12"/>
        <v>0.40399999999999997</v>
      </c>
      <c r="AA90" s="129">
        <f t="shared" si="12"/>
        <v>0.4325</v>
      </c>
      <c r="AB90" s="129">
        <f t="shared" si="12"/>
        <v>0.46200000000000002</v>
      </c>
      <c r="AC90" s="129">
        <f t="shared" si="12"/>
        <v>0.46200000000000002</v>
      </c>
      <c r="AD90" s="129">
        <f t="shared" si="12"/>
        <v>0.49049999999999999</v>
      </c>
      <c r="AE90" s="2"/>
    </row>
    <row r="91" spans="2:31" x14ac:dyDescent="0.35">
      <c r="B91" s="87" t="s">
        <v>175</v>
      </c>
      <c r="C91" s="87"/>
      <c r="D91" s="129">
        <f t="shared" si="5"/>
        <v>0</v>
      </c>
      <c r="E91" s="129">
        <f t="shared" si="7"/>
        <v>0</v>
      </c>
      <c r="F91" s="129">
        <f t="shared" si="10"/>
        <v>0</v>
      </c>
      <c r="G91" s="129">
        <f t="shared" si="8"/>
        <v>0</v>
      </c>
      <c r="H91" s="129">
        <f t="shared" si="9"/>
        <v>0</v>
      </c>
      <c r="I91" s="129">
        <f t="shared" si="12"/>
        <v>0</v>
      </c>
      <c r="J91" s="129">
        <f t="shared" si="12"/>
        <v>0</v>
      </c>
      <c r="K91" s="129">
        <f t="shared" si="12"/>
        <v>1.0000000000000001E-15</v>
      </c>
      <c r="L91" s="129">
        <f t="shared" si="12"/>
        <v>3.5000000000000503E-2</v>
      </c>
      <c r="M91" s="129">
        <f t="shared" si="12"/>
        <v>7.0000000000000007E-2</v>
      </c>
      <c r="N91" s="129">
        <f t="shared" si="12"/>
        <v>0.11664999999999999</v>
      </c>
      <c r="O91" s="129">
        <f t="shared" si="12"/>
        <v>0.16329999999999997</v>
      </c>
      <c r="P91" s="129">
        <f t="shared" si="12"/>
        <v>0.2051</v>
      </c>
      <c r="Q91" s="129">
        <f t="shared" si="12"/>
        <v>0.24690000000000001</v>
      </c>
      <c r="R91" s="129">
        <f t="shared" si="12"/>
        <v>0.2772</v>
      </c>
      <c r="S91" s="129">
        <f t="shared" si="12"/>
        <v>0.2964</v>
      </c>
      <c r="T91" s="129">
        <f t="shared" si="12"/>
        <v>0.30859999999999999</v>
      </c>
      <c r="U91" s="129">
        <f t="shared" si="12"/>
        <v>0.3982</v>
      </c>
      <c r="V91" s="129">
        <f t="shared" si="12"/>
        <v>0.42759999999999998</v>
      </c>
      <c r="W91" s="129">
        <f t="shared" si="12"/>
        <v>0.43320000000000003</v>
      </c>
      <c r="X91" s="129">
        <f t="shared" si="12"/>
        <v>0.44799999999999995</v>
      </c>
      <c r="Y91" s="129">
        <f t="shared" si="12"/>
        <v>0.45789999999999997</v>
      </c>
      <c r="Z91" s="129">
        <f t="shared" si="12"/>
        <v>0.46960000000000002</v>
      </c>
      <c r="AA91" s="129">
        <f t="shared" si="12"/>
        <v>0.47340000000000004</v>
      </c>
      <c r="AB91" s="129">
        <f t="shared" si="12"/>
        <v>0.4819913999999999</v>
      </c>
      <c r="AC91" s="129">
        <f t="shared" si="12"/>
        <v>0.48772186379999999</v>
      </c>
      <c r="AD91" s="129">
        <f t="shared" si="12"/>
        <v>0.49920000000000003</v>
      </c>
      <c r="AE91" s="3"/>
    </row>
    <row r="92" spans="2:31" x14ac:dyDescent="0.35">
      <c r="B92" s="87" t="s">
        <v>176</v>
      </c>
      <c r="C92" s="87"/>
      <c r="D92" s="129">
        <f t="shared" si="5"/>
        <v>0</v>
      </c>
      <c r="E92" s="129">
        <f t="shared" si="7"/>
        <v>0</v>
      </c>
      <c r="F92" s="129">
        <f t="shared" si="10"/>
        <v>0</v>
      </c>
      <c r="G92" s="129">
        <f t="shared" si="8"/>
        <v>0</v>
      </c>
      <c r="H92" s="129">
        <f t="shared" si="9"/>
        <v>0</v>
      </c>
      <c r="I92" s="129">
        <f t="shared" si="12"/>
        <v>0</v>
      </c>
      <c r="J92" s="129">
        <f t="shared" si="12"/>
        <v>0</v>
      </c>
      <c r="K92" s="129">
        <f t="shared" si="12"/>
        <v>1E-14</v>
      </c>
      <c r="L92" s="129">
        <f t="shared" si="12"/>
        <v>1.25000000000075E-2</v>
      </c>
      <c r="M92" s="129">
        <f t="shared" si="12"/>
        <v>2.5000000000005001E-2</v>
      </c>
      <c r="N92" s="129">
        <f t="shared" si="12"/>
        <v>3.7500000000002504E-2</v>
      </c>
      <c r="O92" s="129">
        <f t="shared" si="12"/>
        <v>0.05</v>
      </c>
      <c r="P92" s="129">
        <f t="shared" si="12"/>
        <v>7.5650000000000009E-2</v>
      </c>
      <c r="Q92" s="129">
        <f t="shared" si="12"/>
        <v>0.1013</v>
      </c>
      <c r="R92" s="129">
        <f t="shared" si="12"/>
        <v>0.15259999999999999</v>
      </c>
      <c r="S92" s="129">
        <f t="shared" si="12"/>
        <v>0.17069999999999999</v>
      </c>
      <c r="T92" s="129">
        <f t="shared" si="12"/>
        <v>0.1888</v>
      </c>
      <c r="U92" s="129">
        <f t="shared" si="12"/>
        <v>0.21479999999999999</v>
      </c>
      <c r="V92" s="129">
        <f t="shared" si="12"/>
        <v>0.22800000000000001</v>
      </c>
      <c r="W92" s="129">
        <f t="shared" si="12"/>
        <v>0.22800000000000001</v>
      </c>
      <c r="X92" s="129">
        <f t="shared" si="12"/>
        <v>0.24050000000000002</v>
      </c>
      <c r="Y92" s="129">
        <f t="shared" si="12"/>
        <v>0.26100000000000001</v>
      </c>
      <c r="Z92" s="129">
        <f t="shared" si="12"/>
        <v>0.40399999999999997</v>
      </c>
      <c r="AA92" s="129">
        <f t="shared" si="12"/>
        <v>0.4325</v>
      </c>
      <c r="AB92" s="129">
        <f t="shared" si="12"/>
        <v>0.46200000000000002</v>
      </c>
      <c r="AC92" s="129">
        <f t="shared" si="12"/>
        <v>0.46200000000000002</v>
      </c>
      <c r="AD92" s="129">
        <f t="shared" si="12"/>
        <v>0.49049999999999999</v>
      </c>
      <c r="AE92" s="2"/>
    </row>
    <row r="93" spans="2:31" x14ac:dyDescent="0.35">
      <c r="B93" s="87" t="s">
        <v>177</v>
      </c>
      <c r="C93" s="87"/>
      <c r="D93" s="129">
        <f t="shared" si="5"/>
        <v>0</v>
      </c>
      <c r="E93" s="129">
        <f t="shared" si="7"/>
        <v>0</v>
      </c>
      <c r="F93" s="129">
        <f t="shared" si="10"/>
        <v>0</v>
      </c>
      <c r="G93" s="129">
        <f t="shared" si="8"/>
        <v>0</v>
      </c>
      <c r="H93" s="129">
        <f t="shared" si="9"/>
        <v>0</v>
      </c>
      <c r="I93" s="129">
        <f t="shared" si="12"/>
        <v>0</v>
      </c>
      <c r="J93" s="129">
        <f t="shared" si="12"/>
        <v>0</v>
      </c>
      <c r="K93" s="129">
        <f t="shared" si="12"/>
        <v>1.0000000000000001E-15</v>
      </c>
      <c r="L93" s="129">
        <f t="shared" si="12"/>
        <v>3.5000000000000503E-2</v>
      </c>
      <c r="M93" s="129">
        <f t="shared" si="12"/>
        <v>7.0000000000000007E-2</v>
      </c>
      <c r="N93" s="129">
        <f t="shared" si="12"/>
        <v>0.11664999999999999</v>
      </c>
      <c r="O93" s="129">
        <f t="shared" si="12"/>
        <v>0.16329999999999997</v>
      </c>
      <c r="P93" s="129">
        <f t="shared" si="12"/>
        <v>0.2051</v>
      </c>
      <c r="Q93" s="129">
        <f t="shared" si="12"/>
        <v>0.24690000000000001</v>
      </c>
      <c r="R93" s="129">
        <f t="shared" si="12"/>
        <v>0.2772</v>
      </c>
      <c r="S93" s="129">
        <f t="shared" si="12"/>
        <v>0.2964</v>
      </c>
      <c r="T93" s="129">
        <f t="shared" si="12"/>
        <v>0.30859999999999999</v>
      </c>
      <c r="U93" s="129">
        <f t="shared" si="12"/>
        <v>0.3982</v>
      </c>
      <c r="V93" s="129">
        <f t="shared" si="12"/>
        <v>0.42759999999999998</v>
      </c>
      <c r="W93" s="129">
        <f t="shared" si="12"/>
        <v>0.43320000000000003</v>
      </c>
      <c r="X93" s="129">
        <f t="shared" si="12"/>
        <v>0.44799999999999995</v>
      </c>
      <c r="Y93" s="129">
        <f t="shared" si="12"/>
        <v>0.45789999999999997</v>
      </c>
      <c r="Z93" s="129">
        <f t="shared" si="12"/>
        <v>0.46960000000000002</v>
      </c>
      <c r="AA93" s="129">
        <f t="shared" si="12"/>
        <v>0.47340000000000004</v>
      </c>
      <c r="AB93" s="129">
        <f t="shared" si="12"/>
        <v>0.4819913999999999</v>
      </c>
      <c r="AC93" s="129">
        <f t="shared" si="12"/>
        <v>0.48772186379999999</v>
      </c>
      <c r="AD93" s="129">
        <f t="shared" si="12"/>
        <v>0.49920000000000003</v>
      </c>
      <c r="AE93" s="3"/>
    </row>
    <row r="94" spans="2:31" x14ac:dyDescent="0.35">
      <c r="B94" s="87" t="s">
        <v>178</v>
      </c>
      <c r="C94" s="87"/>
      <c r="D94" s="129">
        <f t="shared" si="5"/>
        <v>0</v>
      </c>
      <c r="E94" s="129">
        <f t="shared" si="7"/>
        <v>0</v>
      </c>
      <c r="F94" s="129">
        <f t="shared" si="10"/>
        <v>0</v>
      </c>
      <c r="G94" s="129">
        <f t="shared" si="8"/>
        <v>0</v>
      </c>
      <c r="H94" s="129">
        <f t="shared" si="9"/>
        <v>0</v>
      </c>
      <c r="I94" s="129">
        <f t="shared" si="12"/>
        <v>0</v>
      </c>
      <c r="J94" s="129">
        <f t="shared" si="12"/>
        <v>0</v>
      </c>
      <c r="K94" s="129">
        <f t="shared" si="12"/>
        <v>1E-14</v>
      </c>
      <c r="L94" s="129">
        <f t="shared" si="12"/>
        <v>1.25000000000075E-2</v>
      </c>
      <c r="M94" s="129">
        <f t="shared" si="12"/>
        <v>2.5000000000005001E-2</v>
      </c>
      <c r="N94" s="129">
        <f t="shared" si="12"/>
        <v>3.7500000000002504E-2</v>
      </c>
      <c r="O94" s="129">
        <f t="shared" si="12"/>
        <v>0.05</v>
      </c>
      <c r="P94" s="129">
        <f t="shared" si="12"/>
        <v>7.5650000000000009E-2</v>
      </c>
      <c r="Q94" s="129">
        <f t="shared" si="12"/>
        <v>0.1013</v>
      </c>
      <c r="R94" s="129">
        <f t="shared" si="12"/>
        <v>0.15259999999999999</v>
      </c>
      <c r="S94" s="129">
        <f t="shared" si="12"/>
        <v>0.17069999999999999</v>
      </c>
      <c r="T94" s="129">
        <f t="shared" si="12"/>
        <v>0.1888</v>
      </c>
      <c r="U94" s="129">
        <f t="shared" si="12"/>
        <v>0.21479999999999999</v>
      </c>
      <c r="V94" s="129">
        <f t="shared" si="12"/>
        <v>0.22800000000000001</v>
      </c>
      <c r="W94" s="129">
        <f t="shared" si="12"/>
        <v>0.22800000000000001</v>
      </c>
      <c r="X94" s="129">
        <f t="shared" si="12"/>
        <v>0.24050000000000002</v>
      </c>
      <c r="Y94" s="129">
        <f t="shared" si="12"/>
        <v>0.26100000000000001</v>
      </c>
      <c r="Z94" s="129">
        <f t="shared" si="12"/>
        <v>0.40399999999999997</v>
      </c>
      <c r="AA94" s="129">
        <f t="shared" si="12"/>
        <v>0.4325</v>
      </c>
      <c r="AB94" s="129">
        <f t="shared" si="12"/>
        <v>0.46200000000000002</v>
      </c>
      <c r="AC94" s="129">
        <f t="shared" si="12"/>
        <v>0.46200000000000002</v>
      </c>
      <c r="AD94" s="129">
        <f t="shared" si="12"/>
        <v>0.49049999999999999</v>
      </c>
      <c r="AE94" s="2"/>
    </row>
    <row r="95" spans="2:31" x14ac:dyDescent="0.35">
      <c r="B95" s="87" t="s">
        <v>179</v>
      </c>
      <c r="C95" s="87"/>
      <c r="D95" s="129">
        <f t="shared" si="5"/>
        <v>0</v>
      </c>
      <c r="E95" s="129">
        <f t="shared" si="7"/>
        <v>0</v>
      </c>
      <c r="F95" s="129">
        <f t="shared" si="10"/>
        <v>0</v>
      </c>
      <c r="G95" s="129">
        <f t="shared" si="8"/>
        <v>0</v>
      </c>
      <c r="H95" s="129">
        <f t="shared" si="9"/>
        <v>0</v>
      </c>
      <c r="I95" s="129">
        <f t="shared" si="12"/>
        <v>0</v>
      </c>
      <c r="J95" s="129">
        <f t="shared" si="12"/>
        <v>0</v>
      </c>
      <c r="K95" s="129">
        <f t="shared" si="12"/>
        <v>2.5000000000000001E-2</v>
      </c>
      <c r="L95" s="129">
        <f t="shared" si="12"/>
        <v>7.9500000000000001E-2</v>
      </c>
      <c r="M95" s="129">
        <f t="shared" si="12"/>
        <v>0.13400000000000001</v>
      </c>
      <c r="N95" s="129">
        <f t="shared" si="12"/>
        <v>0.18350000000000002</v>
      </c>
      <c r="O95" s="129">
        <f t="shared" si="12"/>
        <v>0.23300000000000001</v>
      </c>
      <c r="P95" s="129">
        <f t="shared" si="12"/>
        <v>0.27700000000000002</v>
      </c>
      <c r="Q95" s="129">
        <f t="shared" si="12"/>
        <v>0.32100000000000001</v>
      </c>
      <c r="R95" s="129">
        <f t="shared" si="12"/>
        <v>0.40100000000000002</v>
      </c>
      <c r="S95" s="129">
        <f t="shared" si="12"/>
        <v>0.47100000000000003</v>
      </c>
      <c r="T95" s="129">
        <f t="shared" si="12"/>
        <v>0.53200000000000003</v>
      </c>
      <c r="U95" s="129">
        <f t="shared" si="12"/>
        <v>0.58599999999999997</v>
      </c>
      <c r="V95" s="129">
        <f t="shared" si="12"/>
        <v>0.63200000000000001</v>
      </c>
      <c r="W95" s="129">
        <f t="shared" si="12"/>
        <v>0.67200000000000004</v>
      </c>
      <c r="X95" s="129">
        <f t="shared" si="12"/>
        <v>0.70499999999999996</v>
      </c>
      <c r="Y95" s="129">
        <f t="shared" si="12"/>
        <v>0.73199999999999998</v>
      </c>
      <c r="Z95" s="129">
        <f t="shared" si="12"/>
        <v>0.754</v>
      </c>
      <c r="AA95" s="129">
        <f t="shared" si="12"/>
        <v>0.77200000000000002</v>
      </c>
      <c r="AB95" s="129">
        <f t="shared" si="12"/>
        <v>0.78500000000000003</v>
      </c>
      <c r="AC95" s="129">
        <f t="shared" si="12"/>
        <v>0.79500000000000004</v>
      </c>
      <c r="AD95" s="129">
        <f t="shared" si="12"/>
        <v>0.80200000000000005</v>
      </c>
    </row>
    <row r="96" spans="2:31" x14ac:dyDescent="0.35">
      <c r="B96" s="87" t="s">
        <v>180</v>
      </c>
      <c r="C96" s="87"/>
      <c r="D96" s="129">
        <f t="shared" si="5"/>
        <v>0</v>
      </c>
      <c r="E96" s="129">
        <f t="shared" si="7"/>
        <v>0</v>
      </c>
      <c r="F96" s="129">
        <f t="shared" si="10"/>
        <v>0</v>
      </c>
      <c r="G96" s="129">
        <f t="shared" si="8"/>
        <v>0</v>
      </c>
      <c r="H96" s="129">
        <f t="shared" si="9"/>
        <v>0</v>
      </c>
      <c r="I96" s="129">
        <f t="shared" si="12"/>
        <v>0</v>
      </c>
      <c r="J96" s="129">
        <f t="shared" si="12"/>
        <v>0</v>
      </c>
      <c r="K96" s="129">
        <f t="shared" si="12"/>
        <v>0.03</v>
      </c>
      <c r="L96" s="129">
        <f t="shared" si="12"/>
        <v>6.1500000000000006E-2</v>
      </c>
      <c r="M96" s="129">
        <f t="shared" si="12"/>
        <v>9.3000000000000013E-2</v>
      </c>
      <c r="N96" s="129">
        <f t="shared" si="12"/>
        <v>0.1225</v>
      </c>
      <c r="O96" s="129">
        <f t="shared" si="12"/>
        <v>0.152</v>
      </c>
      <c r="P96" s="129">
        <f t="shared" si="12"/>
        <v>0.18049999999999997</v>
      </c>
      <c r="Q96" s="129">
        <f t="shared" si="12"/>
        <v>0.20899999999999999</v>
      </c>
      <c r="R96" s="129">
        <f t="shared" si="12"/>
        <v>0.26300000000000001</v>
      </c>
      <c r="S96" s="129">
        <f t="shared" si="12"/>
        <v>0.314</v>
      </c>
      <c r="T96" s="129">
        <f t="shared" si="12"/>
        <v>0.36200000000000004</v>
      </c>
      <c r="U96" s="129">
        <f t="shared" si="12"/>
        <v>0.40700000000000003</v>
      </c>
      <c r="V96" s="129">
        <f t="shared" si="12"/>
        <v>0.44900000000000001</v>
      </c>
      <c r="W96" s="129">
        <f t="shared" si="12"/>
        <v>0.48799999999999999</v>
      </c>
      <c r="X96" s="129">
        <f t="shared" si="12"/>
        <v>0.52400000000000002</v>
      </c>
      <c r="Y96" s="129">
        <f t="shared" si="12"/>
        <v>0.55700000000000005</v>
      </c>
      <c r="Z96" s="129">
        <f t="shared" si="12"/>
        <v>0.58700000000000008</v>
      </c>
      <c r="AA96" s="129">
        <f t="shared" si="12"/>
        <v>0.61399999999999999</v>
      </c>
      <c r="AB96" s="129">
        <f t="shared" si="12"/>
        <v>0.63800000000000001</v>
      </c>
      <c r="AC96" s="129">
        <f t="shared" si="12"/>
        <v>0.65900000000000003</v>
      </c>
      <c r="AD96" s="129">
        <f t="shared" si="12"/>
        <v>0.67700000000000005</v>
      </c>
    </row>
    <row r="97" spans="1:32" x14ac:dyDescent="0.35">
      <c r="B97" s="87" t="s">
        <v>181</v>
      </c>
      <c r="C97" s="87"/>
      <c r="D97" s="129">
        <f t="shared" si="5"/>
        <v>0</v>
      </c>
      <c r="E97" s="129">
        <f t="shared" si="7"/>
        <v>0</v>
      </c>
      <c r="F97" s="129">
        <f t="shared" si="10"/>
        <v>0</v>
      </c>
      <c r="G97" s="129">
        <f t="shared" si="8"/>
        <v>0</v>
      </c>
      <c r="H97" s="129">
        <f t="shared" si="9"/>
        <v>0</v>
      </c>
      <c r="I97" s="129">
        <f t="shared" si="12"/>
        <v>0</v>
      </c>
      <c r="J97" s="129">
        <f t="shared" si="12"/>
        <v>0</v>
      </c>
      <c r="K97" s="129">
        <f t="shared" si="12"/>
        <v>6.4000000000000001E-2</v>
      </c>
      <c r="L97" s="129">
        <f t="shared" si="12"/>
        <v>7.2999999999999995E-2</v>
      </c>
      <c r="M97" s="129">
        <f t="shared" si="12"/>
        <v>9.9000000000000005E-2</v>
      </c>
      <c r="N97" s="129">
        <f t="shared" si="12"/>
        <v>0.434</v>
      </c>
      <c r="O97" s="129">
        <f t="shared" si="12"/>
        <v>0.44700000000000001</v>
      </c>
      <c r="P97" s="129">
        <f t="shared" si="12"/>
        <v>0.45</v>
      </c>
      <c r="Q97" s="129">
        <f t="shared" si="12"/>
        <v>0.45700000000000002</v>
      </c>
      <c r="R97" s="129">
        <f t="shared" si="12"/>
        <v>0.45899999999999996</v>
      </c>
      <c r="S97" s="129">
        <f t="shared" si="12"/>
        <v>0.5</v>
      </c>
      <c r="T97" s="129">
        <f t="shared" si="12"/>
        <v>0.65599999999999992</v>
      </c>
      <c r="U97" s="129">
        <f t="shared" si="12"/>
        <v>0.65599999999999992</v>
      </c>
      <c r="V97" s="129">
        <f t="shared" si="12"/>
        <v>0.66</v>
      </c>
      <c r="W97" s="129">
        <f t="shared" si="12"/>
        <v>0.66</v>
      </c>
      <c r="X97" s="129">
        <f t="shared" si="12"/>
        <v>0.66</v>
      </c>
      <c r="Y97" s="129">
        <f t="shared" si="12"/>
        <v>0.66</v>
      </c>
      <c r="Z97" s="129">
        <f t="shared" si="12"/>
        <v>0.66</v>
      </c>
      <c r="AA97" s="129">
        <f t="shared" si="12"/>
        <v>0.66</v>
      </c>
      <c r="AB97" s="129">
        <f t="shared" si="12"/>
        <v>0.66</v>
      </c>
      <c r="AC97" s="129">
        <f t="shared" si="12"/>
        <v>0.66</v>
      </c>
      <c r="AD97" s="129">
        <f t="shared" si="12"/>
        <v>0.66</v>
      </c>
    </row>
    <row r="98" spans="1:32" x14ac:dyDescent="0.35">
      <c r="B98" s="87" t="s">
        <v>182</v>
      </c>
      <c r="C98" s="87"/>
      <c r="D98" s="129">
        <f t="shared" si="5"/>
        <v>0</v>
      </c>
      <c r="E98" s="129">
        <f t="shared" si="7"/>
        <v>0</v>
      </c>
      <c r="F98" s="129">
        <f t="shared" si="10"/>
        <v>0</v>
      </c>
      <c r="G98" s="129">
        <f t="shared" si="8"/>
        <v>0</v>
      </c>
      <c r="H98" s="129">
        <f t="shared" si="9"/>
        <v>0</v>
      </c>
      <c r="I98" s="129">
        <f t="shared" si="12"/>
        <v>0</v>
      </c>
      <c r="J98" s="129">
        <f t="shared" si="12"/>
        <v>0</v>
      </c>
      <c r="K98" s="129">
        <f t="shared" si="12"/>
        <v>1.0000000000000001E-15</v>
      </c>
      <c r="L98" s="129">
        <f t="shared" si="12"/>
        <v>3.5000000000000503E-2</v>
      </c>
      <c r="M98" s="129">
        <f t="shared" ref="I98:AD109" si="13">N42/100</f>
        <v>7.0000000000000007E-2</v>
      </c>
      <c r="N98" s="129">
        <f t="shared" si="13"/>
        <v>0.11664999999999999</v>
      </c>
      <c r="O98" s="129">
        <f t="shared" si="13"/>
        <v>0.16329999999999997</v>
      </c>
      <c r="P98" s="129">
        <f t="shared" si="13"/>
        <v>0.2051</v>
      </c>
      <c r="Q98" s="129">
        <f t="shared" si="13"/>
        <v>0.24690000000000001</v>
      </c>
      <c r="R98" s="129">
        <f t="shared" si="13"/>
        <v>0.2772</v>
      </c>
      <c r="S98" s="129">
        <f t="shared" si="13"/>
        <v>0.2964</v>
      </c>
      <c r="T98" s="129">
        <f t="shared" si="13"/>
        <v>0.30859999999999999</v>
      </c>
      <c r="U98" s="129">
        <f t="shared" si="13"/>
        <v>0.3982</v>
      </c>
      <c r="V98" s="129">
        <f t="shared" si="13"/>
        <v>0.42759999999999998</v>
      </c>
      <c r="W98" s="129">
        <f t="shared" si="13"/>
        <v>0.43320000000000003</v>
      </c>
      <c r="X98" s="129">
        <f t="shared" si="13"/>
        <v>0.44799999999999995</v>
      </c>
      <c r="Y98" s="129">
        <f t="shared" si="13"/>
        <v>0.45789999999999997</v>
      </c>
      <c r="Z98" s="129">
        <f t="shared" si="13"/>
        <v>0.46960000000000002</v>
      </c>
      <c r="AA98" s="129">
        <f t="shared" si="13"/>
        <v>0.47340000000000004</v>
      </c>
      <c r="AB98" s="129">
        <f t="shared" si="13"/>
        <v>0.4819913999999999</v>
      </c>
      <c r="AC98" s="129">
        <f t="shared" si="13"/>
        <v>0.48772186379999999</v>
      </c>
      <c r="AD98" s="129">
        <f t="shared" si="13"/>
        <v>0.49920000000000003</v>
      </c>
    </row>
    <row r="99" spans="1:32" x14ac:dyDescent="0.35">
      <c r="B99" s="87" t="s">
        <v>183</v>
      </c>
      <c r="C99" s="87"/>
      <c r="D99" s="129">
        <f t="shared" si="5"/>
        <v>0</v>
      </c>
      <c r="E99" s="129">
        <f t="shared" si="7"/>
        <v>0</v>
      </c>
      <c r="F99" s="129">
        <f t="shared" si="10"/>
        <v>0</v>
      </c>
      <c r="G99" s="129">
        <f t="shared" si="8"/>
        <v>0</v>
      </c>
      <c r="H99" s="129">
        <f t="shared" si="9"/>
        <v>0</v>
      </c>
      <c r="I99" s="129">
        <f t="shared" si="13"/>
        <v>0</v>
      </c>
      <c r="J99" s="129">
        <f t="shared" si="13"/>
        <v>0</v>
      </c>
      <c r="K99" s="129">
        <f t="shared" si="13"/>
        <v>1E-14</v>
      </c>
      <c r="L99" s="129">
        <f t="shared" si="13"/>
        <v>1.25000000000075E-2</v>
      </c>
      <c r="M99" s="129">
        <f t="shared" si="13"/>
        <v>2.5000000000005001E-2</v>
      </c>
      <c r="N99" s="129">
        <f t="shared" si="13"/>
        <v>3.7500000000002504E-2</v>
      </c>
      <c r="O99" s="129">
        <f t="shared" si="13"/>
        <v>0.05</v>
      </c>
      <c r="P99" s="129">
        <f t="shared" si="13"/>
        <v>7.5650000000000009E-2</v>
      </c>
      <c r="Q99" s="129">
        <f t="shared" si="13"/>
        <v>0.1013</v>
      </c>
      <c r="R99" s="129">
        <f t="shared" si="13"/>
        <v>0.15259999999999999</v>
      </c>
      <c r="S99" s="129">
        <f t="shared" si="13"/>
        <v>0.17069999999999999</v>
      </c>
      <c r="T99" s="129">
        <f t="shared" si="13"/>
        <v>0.1888</v>
      </c>
      <c r="U99" s="129">
        <f t="shared" si="13"/>
        <v>0.21479999999999999</v>
      </c>
      <c r="V99" s="129">
        <f t="shared" si="13"/>
        <v>0.22800000000000001</v>
      </c>
      <c r="W99" s="129">
        <f t="shared" si="13"/>
        <v>0.22800000000000001</v>
      </c>
      <c r="X99" s="129">
        <f t="shared" si="13"/>
        <v>0.24050000000000002</v>
      </c>
      <c r="Y99" s="129">
        <f t="shared" si="13"/>
        <v>0.26100000000000001</v>
      </c>
      <c r="Z99" s="129">
        <f t="shared" si="13"/>
        <v>0.40399999999999997</v>
      </c>
      <c r="AA99" s="129">
        <f t="shared" si="13"/>
        <v>0.4325</v>
      </c>
      <c r="AB99" s="129">
        <f t="shared" si="13"/>
        <v>0.46200000000000002</v>
      </c>
      <c r="AC99" s="129">
        <f t="shared" si="13"/>
        <v>0.46200000000000002</v>
      </c>
      <c r="AD99" s="129">
        <f t="shared" si="13"/>
        <v>0.49049999999999999</v>
      </c>
      <c r="AE99" s="4"/>
    </row>
    <row r="100" spans="1:32" x14ac:dyDescent="0.35">
      <c r="B100" s="87" t="s">
        <v>184</v>
      </c>
      <c r="C100" s="87"/>
      <c r="D100" s="129">
        <f t="shared" si="5"/>
        <v>0</v>
      </c>
      <c r="E100" s="129">
        <f t="shared" si="7"/>
        <v>0</v>
      </c>
      <c r="F100" s="129">
        <f t="shared" si="10"/>
        <v>0</v>
      </c>
      <c r="G100" s="129">
        <f t="shared" si="8"/>
        <v>0</v>
      </c>
      <c r="H100" s="129">
        <f t="shared" si="9"/>
        <v>0</v>
      </c>
      <c r="I100" s="129">
        <f t="shared" si="13"/>
        <v>0</v>
      </c>
      <c r="J100" s="129">
        <f t="shared" si="13"/>
        <v>0</v>
      </c>
      <c r="K100" s="129">
        <f t="shared" si="13"/>
        <v>1.0000000000000001E-15</v>
      </c>
      <c r="L100" s="129">
        <f t="shared" si="13"/>
        <v>3.5000000000000503E-2</v>
      </c>
      <c r="M100" s="129">
        <f t="shared" si="13"/>
        <v>7.0000000000000007E-2</v>
      </c>
      <c r="N100" s="129">
        <f t="shared" si="13"/>
        <v>0.11664999999999999</v>
      </c>
      <c r="O100" s="129">
        <f t="shared" si="13"/>
        <v>0.16329999999999997</v>
      </c>
      <c r="P100" s="129">
        <f t="shared" si="13"/>
        <v>0.2051</v>
      </c>
      <c r="Q100" s="129">
        <f t="shared" si="13"/>
        <v>0.24690000000000001</v>
      </c>
      <c r="R100" s="129">
        <f t="shared" si="13"/>
        <v>0.2772</v>
      </c>
      <c r="S100" s="129">
        <f t="shared" si="13"/>
        <v>0.2964</v>
      </c>
      <c r="T100" s="129">
        <f t="shared" si="13"/>
        <v>0.30859999999999999</v>
      </c>
      <c r="U100" s="129">
        <f t="shared" si="13"/>
        <v>0.3982</v>
      </c>
      <c r="V100" s="129">
        <f t="shared" si="13"/>
        <v>0.42759999999999998</v>
      </c>
      <c r="W100" s="129">
        <f t="shared" si="13"/>
        <v>0.43320000000000003</v>
      </c>
      <c r="X100" s="129">
        <f t="shared" si="13"/>
        <v>0.44799999999999995</v>
      </c>
      <c r="Y100" s="129">
        <f t="shared" si="13"/>
        <v>0.45789999999999997</v>
      </c>
      <c r="Z100" s="129">
        <f t="shared" si="13"/>
        <v>0.46960000000000002</v>
      </c>
      <c r="AA100" s="129">
        <f t="shared" si="13"/>
        <v>0.47340000000000004</v>
      </c>
      <c r="AB100" s="129">
        <f t="shared" si="13"/>
        <v>0.4819913999999999</v>
      </c>
      <c r="AC100" s="129">
        <f t="shared" si="13"/>
        <v>0.48772186379999999</v>
      </c>
      <c r="AD100" s="129">
        <f t="shared" si="13"/>
        <v>0.49920000000000003</v>
      </c>
      <c r="AE100" s="5"/>
    </row>
    <row r="101" spans="1:32" x14ac:dyDescent="0.35">
      <c r="B101" s="87" t="s">
        <v>185</v>
      </c>
      <c r="C101" s="87"/>
      <c r="D101" s="129">
        <f t="shared" si="5"/>
        <v>0</v>
      </c>
      <c r="E101" s="129">
        <f t="shared" si="7"/>
        <v>0</v>
      </c>
      <c r="F101" s="129">
        <f t="shared" si="10"/>
        <v>0</v>
      </c>
      <c r="G101" s="129">
        <f t="shared" si="8"/>
        <v>0</v>
      </c>
      <c r="H101" s="129">
        <f t="shared" si="9"/>
        <v>0</v>
      </c>
      <c r="I101" s="129">
        <f t="shared" si="13"/>
        <v>0</v>
      </c>
      <c r="J101" s="129">
        <f t="shared" si="13"/>
        <v>0</v>
      </c>
      <c r="K101" s="129">
        <f t="shared" si="13"/>
        <v>1E-14</v>
      </c>
      <c r="L101" s="129">
        <f t="shared" si="13"/>
        <v>1.25000000000075E-2</v>
      </c>
      <c r="M101" s="129">
        <f t="shared" si="13"/>
        <v>2.5000000000005001E-2</v>
      </c>
      <c r="N101" s="129">
        <f t="shared" si="13"/>
        <v>3.7500000000002504E-2</v>
      </c>
      <c r="O101" s="129">
        <f t="shared" si="13"/>
        <v>0.05</v>
      </c>
      <c r="P101" s="129">
        <f t="shared" si="13"/>
        <v>7.5650000000000009E-2</v>
      </c>
      <c r="Q101" s="129">
        <f t="shared" si="13"/>
        <v>0.1013</v>
      </c>
      <c r="R101" s="129">
        <f t="shared" si="13"/>
        <v>0.15259999999999999</v>
      </c>
      <c r="S101" s="129">
        <f t="shared" si="13"/>
        <v>0.17069999999999999</v>
      </c>
      <c r="T101" s="129">
        <f t="shared" si="13"/>
        <v>0.1888</v>
      </c>
      <c r="U101" s="129">
        <f t="shared" si="13"/>
        <v>0.21479999999999999</v>
      </c>
      <c r="V101" s="129">
        <f t="shared" si="13"/>
        <v>0.22800000000000001</v>
      </c>
      <c r="W101" s="129">
        <f t="shared" si="13"/>
        <v>0.22800000000000001</v>
      </c>
      <c r="X101" s="129">
        <f t="shared" si="13"/>
        <v>0.24050000000000002</v>
      </c>
      <c r="Y101" s="129">
        <f t="shared" si="13"/>
        <v>0.26100000000000001</v>
      </c>
      <c r="Z101" s="129">
        <f t="shared" si="13"/>
        <v>0.40399999999999997</v>
      </c>
      <c r="AA101" s="129">
        <f t="shared" si="13"/>
        <v>0.4325</v>
      </c>
      <c r="AB101" s="129">
        <f t="shared" si="13"/>
        <v>0.46200000000000002</v>
      </c>
      <c r="AC101" s="129">
        <f t="shared" si="13"/>
        <v>0.46200000000000002</v>
      </c>
      <c r="AD101" s="129">
        <f t="shared" si="13"/>
        <v>0.49049999999999999</v>
      </c>
      <c r="AE101" s="4"/>
    </row>
    <row r="102" spans="1:32" x14ac:dyDescent="0.35">
      <c r="B102" s="87" t="s">
        <v>186</v>
      </c>
      <c r="C102" s="87"/>
      <c r="D102" s="129">
        <f t="shared" si="5"/>
        <v>0</v>
      </c>
      <c r="E102" s="129">
        <f t="shared" si="7"/>
        <v>0</v>
      </c>
      <c r="F102" s="129">
        <f t="shared" si="10"/>
        <v>0</v>
      </c>
      <c r="G102" s="129">
        <f t="shared" si="8"/>
        <v>0</v>
      </c>
      <c r="H102" s="129">
        <f t="shared" si="9"/>
        <v>0</v>
      </c>
      <c r="I102" s="129">
        <f t="shared" si="13"/>
        <v>0</v>
      </c>
      <c r="J102" s="129">
        <f t="shared" si="13"/>
        <v>0</v>
      </c>
      <c r="K102" s="129">
        <f t="shared" si="13"/>
        <v>1.0000000000000001E-15</v>
      </c>
      <c r="L102" s="129">
        <f t="shared" si="13"/>
        <v>3.5000000000000503E-2</v>
      </c>
      <c r="M102" s="129">
        <f t="shared" si="13"/>
        <v>7.0000000000000007E-2</v>
      </c>
      <c r="N102" s="129">
        <f t="shared" si="13"/>
        <v>0.11664999999999999</v>
      </c>
      <c r="O102" s="129">
        <f t="shared" si="13"/>
        <v>0.16329999999999997</v>
      </c>
      <c r="P102" s="129">
        <f t="shared" si="13"/>
        <v>0.2051</v>
      </c>
      <c r="Q102" s="129">
        <f t="shared" si="13"/>
        <v>0.24690000000000001</v>
      </c>
      <c r="R102" s="129">
        <f t="shared" si="13"/>
        <v>0.2772</v>
      </c>
      <c r="S102" s="129">
        <f t="shared" si="13"/>
        <v>0.2964</v>
      </c>
      <c r="T102" s="129">
        <f t="shared" si="13"/>
        <v>0.30859999999999999</v>
      </c>
      <c r="U102" s="129">
        <f t="shared" si="13"/>
        <v>0.3982</v>
      </c>
      <c r="V102" s="129">
        <f t="shared" si="13"/>
        <v>0.42759999999999998</v>
      </c>
      <c r="W102" s="129">
        <f t="shared" si="13"/>
        <v>0.43320000000000003</v>
      </c>
      <c r="X102" s="129">
        <f t="shared" si="13"/>
        <v>0.44799999999999995</v>
      </c>
      <c r="Y102" s="129">
        <f t="shared" si="13"/>
        <v>0.45789999999999997</v>
      </c>
      <c r="Z102" s="129">
        <f t="shared" si="13"/>
        <v>0.46960000000000002</v>
      </c>
      <c r="AA102" s="129">
        <f t="shared" si="13"/>
        <v>0.47340000000000004</v>
      </c>
      <c r="AB102" s="129">
        <f t="shared" si="13"/>
        <v>0.4819913999999999</v>
      </c>
      <c r="AC102" s="129">
        <f t="shared" si="13"/>
        <v>0.48772186379999999</v>
      </c>
      <c r="AD102" s="129">
        <f t="shared" si="13"/>
        <v>0.49920000000000003</v>
      </c>
    </row>
    <row r="103" spans="1:32" x14ac:dyDescent="0.35">
      <c r="B103" s="87" t="s">
        <v>187</v>
      </c>
      <c r="C103" s="87"/>
      <c r="D103" s="129">
        <f t="shared" si="5"/>
        <v>0</v>
      </c>
      <c r="E103" s="129">
        <f t="shared" si="7"/>
        <v>0</v>
      </c>
      <c r="F103" s="129">
        <f t="shared" si="10"/>
        <v>0</v>
      </c>
      <c r="G103" s="129">
        <f t="shared" si="8"/>
        <v>0</v>
      </c>
      <c r="H103" s="129">
        <f t="shared" si="9"/>
        <v>0</v>
      </c>
      <c r="I103" s="129">
        <f t="shared" si="13"/>
        <v>0</v>
      </c>
      <c r="J103" s="129">
        <f t="shared" si="13"/>
        <v>0</v>
      </c>
      <c r="K103" s="129">
        <f t="shared" si="13"/>
        <v>1E-14</v>
      </c>
      <c r="L103" s="129">
        <f t="shared" si="13"/>
        <v>1.25000000000075E-2</v>
      </c>
      <c r="M103" s="129">
        <f t="shared" si="13"/>
        <v>2.5000000000005001E-2</v>
      </c>
      <c r="N103" s="129">
        <f t="shared" si="13"/>
        <v>3.7500000000002504E-2</v>
      </c>
      <c r="O103" s="129">
        <f t="shared" si="13"/>
        <v>0.05</v>
      </c>
      <c r="P103" s="129">
        <f t="shared" si="13"/>
        <v>7.5650000000000009E-2</v>
      </c>
      <c r="Q103" s="129">
        <f t="shared" si="13"/>
        <v>0.1013</v>
      </c>
      <c r="R103" s="129">
        <f t="shared" si="13"/>
        <v>0.15259999999999999</v>
      </c>
      <c r="S103" s="129">
        <f t="shared" si="13"/>
        <v>0.17069999999999999</v>
      </c>
      <c r="T103" s="129">
        <f t="shared" si="13"/>
        <v>0.1888</v>
      </c>
      <c r="U103" s="129">
        <f t="shared" si="13"/>
        <v>0.21479999999999999</v>
      </c>
      <c r="V103" s="129">
        <f t="shared" si="13"/>
        <v>0.22800000000000001</v>
      </c>
      <c r="W103" s="129">
        <f t="shared" si="13"/>
        <v>0.22800000000000001</v>
      </c>
      <c r="X103" s="129">
        <f t="shared" si="13"/>
        <v>0.24050000000000002</v>
      </c>
      <c r="Y103" s="129">
        <f t="shared" si="13"/>
        <v>0.26100000000000001</v>
      </c>
      <c r="Z103" s="129">
        <f t="shared" si="13"/>
        <v>0.40399999999999997</v>
      </c>
      <c r="AA103" s="129">
        <f t="shared" si="13"/>
        <v>0.4325</v>
      </c>
      <c r="AB103" s="129">
        <f t="shared" si="13"/>
        <v>0.46200000000000002</v>
      </c>
      <c r="AC103" s="129">
        <f t="shared" si="13"/>
        <v>0.46200000000000002</v>
      </c>
      <c r="AD103" s="129">
        <f t="shared" si="13"/>
        <v>0.49049999999999999</v>
      </c>
      <c r="AE103" s="4"/>
    </row>
    <row r="104" spans="1:32" x14ac:dyDescent="0.35">
      <c r="B104" s="87" t="s">
        <v>188</v>
      </c>
      <c r="C104" s="87"/>
      <c r="D104" s="129">
        <f t="shared" si="5"/>
        <v>0</v>
      </c>
      <c r="E104" s="129">
        <f t="shared" si="7"/>
        <v>0</v>
      </c>
      <c r="F104" s="129">
        <f t="shared" si="10"/>
        <v>0</v>
      </c>
      <c r="G104" s="129">
        <f t="shared" si="8"/>
        <v>0</v>
      </c>
      <c r="H104" s="129">
        <f t="shared" si="9"/>
        <v>0</v>
      </c>
      <c r="I104" s="129">
        <f t="shared" si="13"/>
        <v>0</v>
      </c>
      <c r="J104" s="129">
        <f t="shared" si="13"/>
        <v>0</v>
      </c>
      <c r="K104" s="129">
        <f t="shared" si="13"/>
        <v>1.0000000000000001E-15</v>
      </c>
      <c r="L104" s="129">
        <f t="shared" si="13"/>
        <v>3.5000000000000503E-2</v>
      </c>
      <c r="M104" s="129">
        <f t="shared" si="13"/>
        <v>7.0000000000000007E-2</v>
      </c>
      <c r="N104" s="129">
        <f t="shared" si="13"/>
        <v>0.11664999999999999</v>
      </c>
      <c r="O104" s="129">
        <f t="shared" si="13"/>
        <v>0.16329999999999997</v>
      </c>
      <c r="P104" s="129">
        <f t="shared" si="13"/>
        <v>0.2051</v>
      </c>
      <c r="Q104" s="129">
        <f t="shared" si="13"/>
        <v>0.24690000000000001</v>
      </c>
      <c r="R104" s="129">
        <f t="shared" si="13"/>
        <v>0.2772</v>
      </c>
      <c r="S104" s="129">
        <f t="shared" si="13"/>
        <v>0.2964</v>
      </c>
      <c r="T104" s="129">
        <f t="shared" si="13"/>
        <v>0.30859999999999999</v>
      </c>
      <c r="U104" s="129">
        <f t="shared" si="13"/>
        <v>0.3982</v>
      </c>
      <c r="V104" s="129">
        <f t="shared" si="13"/>
        <v>0.42759999999999998</v>
      </c>
      <c r="W104" s="129">
        <f t="shared" si="13"/>
        <v>0.43320000000000003</v>
      </c>
      <c r="X104" s="129">
        <f t="shared" si="13"/>
        <v>0.44799999999999995</v>
      </c>
      <c r="Y104" s="129">
        <f t="shared" si="13"/>
        <v>0.45789999999999997</v>
      </c>
      <c r="Z104" s="129">
        <f t="shared" si="13"/>
        <v>0.46960000000000002</v>
      </c>
      <c r="AA104" s="129">
        <f t="shared" si="13"/>
        <v>0.47340000000000004</v>
      </c>
      <c r="AB104" s="129">
        <f t="shared" si="13"/>
        <v>0.4819913999999999</v>
      </c>
      <c r="AC104" s="129">
        <f t="shared" si="13"/>
        <v>0.48772186379999999</v>
      </c>
      <c r="AD104" s="129">
        <f t="shared" si="13"/>
        <v>0.49920000000000003</v>
      </c>
    </row>
    <row r="105" spans="1:32" x14ac:dyDescent="0.35">
      <c r="B105" s="87" t="s">
        <v>189</v>
      </c>
      <c r="C105" s="87"/>
      <c r="D105" s="129">
        <f t="shared" si="5"/>
        <v>0</v>
      </c>
      <c r="E105" s="129">
        <f t="shared" si="7"/>
        <v>0</v>
      </c>
      <c r="F105" s="129">
        <f t="shared" si="10"/>
        <v>0</v>
      </c>
      <c r="G105" s="129">
        <f t="shared" si="8"/>
        <v>0</v>
      </c>
      <c r="H105" s="129">
        <f t="shared" si="9"/>
        <v>0</v>
      </c>
      <c r="I105" s="129">
        <f t="shared" si="13"/>
        <v>0</v>
      </c>
      <c r="J105" s="129">
        <f t="shared" si="13"/>
        <v>0</v>
      </c>
      <c r="K105" s="129">
        <f t="shared" si="13"/>
        <v>1E-14</v>
      </c>
      <c r="L105" s="129">
        <f t="shared" si="13"/>
        <v>1.25000000000075E-2</v>
      </c>
      <c r="M105" s="129">
        <f t="shared" si="13"/>
        <v>2.5000000000005001E-2</v>
      </c>
      <c r="N105" s="129">
        <f t="shared" si="13"/>
        <v>3.7500000000002504E-2</v>
      </c>
      <c r="O105" s="129">
        <f t="shared" si="13"/>
        <v>0.05</v>
      </c>
      <c r="P105" s="129">
        <f t="shared" si="13"/>
        <v>7.5650000000000009E-2</v>
      </c>
      <c r="Q105" s="129">
        <f t="shared" si="13"/>
        <v>0.1013</v>
      </c>
      <c r="R105" s="129">
        <f t="shared" si="13"/>
        <v>0.15259999999999999</v>
      </c>
      <c r="S105" s="129">
        <f t="shared" si="13"/>
        <v>0.17069999999999999</v>
      </c>
      <c r="T105" s="129">
        <f t="shared" si="13"/>
        <v>0.1888</v>
      </c>
      <c r="U105" s="129">
        <f t="shared" si="13"/>
        <v>0.21479999999999999</v>
      </c>
      <c r="V105" s="129">
        <f t="shared" si="13"/>
        <v>0.22800000000000001</v>
      </c>
      <c r="W105" s="129">
        <f t="shared" si="13"/>
        <v>0.22800000000000001</v>
      </c>
      <c r="X105" s="129">
        <f t="shared" si="13"/>
        <v>0.24050000000000002</v>
      </c>
      <c r="Y105" s="129">
        <f t="shared" si="13"/>
        <v>0.26100000000000001</v>
      </c>
      <c r="Z105" s="129">
        <f t="shared" si="13"/>
        <v>0.40399999999999997</v>
      </c>
      <c r="AA105" s="129">
        <f t="shared" si="13"/>
        <v>0.4325</v>
      </c>
      <c r="AB105" s="129">
        <f t="shared" si="13"/>
        <v>0.46200000000000002</v>
      </c>
      <c r="AC105" s="129">
        <f t="shared" si="13"/>
        <v>0.46200000000000002</v>
      </c>
      <c r="AD105" s="129">
        <f t="shared" si="13"/>
        <v>0.49049999999999999</v>
      </c>
    </row>
    <row r="106" spans="1:32" x14ac:dyDescent="0.35">
      <c r="B106" s="87" t="s">
        <v>190</v>
      </c>
      <c r="C106" s="87"/>
      <c r="D106" s="129">
        <f t="shared" si="5"/>
        <v>0</v>
      </c>
      <c r="E106" s="129">
        <f t="shared" si="7"/>
        <v>0</v>
      </c>
      <c r="F106" s="129">
        <f t="shared" si="10"/>
        <v>0</v>
      </c>
      <c r="G106" s="129">
        <f t="shared" si="8"/>
        <v>0</v>
      </c>
      <c r="H106" s="129">
        <f t="shared" si="9"/>
        <v>0</v>
      </c>
      <c r="I106" s="129">
        <f t="shared" si="13"/>
        <v>0</v>
      </c>
      <c r="J106" s="129">
        <f t="shared" si="13"/>
        <v>0</v>
      </c>
      <c r="K106" s="129">
        <f t="shared" si="13"/>
        <v>2.5000000000000001E-2</v>
      </c>
      <c r="L106" s="129">
        <f t="shared" si="13"/>
        <v>7.9500000000000001E-2</v>
      </c>
      <c r="M106" s="129">
        <f t="shared" si="13"/>
        <v>0.13400000000000001</v>
      </c>
      <c r="N106" s="129">
        <f t="shared" si="13"/>
        <v>0.18350000000000002</v>
      </c>
      <c r="O106" s="129">
        <f t="shared" si="13"/>
        <v>0.23300000000000001</v>
      </c>
      <c r="P106" s="129">
        <f t="shared" si="13"/>
        <v>0.27700000000000002</v>
      </c>
      <c r="Q106" s="129">
        <f t="shared" si="13"/>
        <v>0.32100000000000001</v>
      </c>
      <c r="R106" s="129">
        <f t="shared" si="13"/>
        <v>0.40100000000000002</v>
      </c>
      <c r="S106" s="129">
        <f t="shared" si="13"/>
        <v>0.47100000000000003</v>
      </c>
      <c r="T106" s="129">
        <f t="shared" si="13"/>
        <v>0.53200000000000003</v>
      </c>
      <c r="U106" s="129">
        <f t="shared" si="13"/>
        <v>0.58599999999999997</v>
      </c>
      <c r="V106" s="129">
        <f t="shared" si="13"/>
        <v>0.63200000000000001</v>
      </c>
      <c r="W106" s="129">
        <f t="shared" si="13"/>
        <v>0.67200000000000004</v>
      </c>
      <c r="X106" s="129">
        <f t="shared" si="13"/>
        <v>0.70499999999999996</v>
      </c>
      <c r="Y106" s="129">
        <f t="shared" si="13"/>
        <v>0.73199999999999998</v>
      </c>
      <c r="Z106" s="129">
        <f t="shared" si="13"/>
        <v>0.754</v>
      </c>
      <c r="AA106" s="129">
        <f t="shared" si="13"/>
        <v>0.77200000000000002</v>
      </c>
      <c r="AB106" s="129">
        <f t="shared" si="13"/>
        <v>0.78500000000000003</v>
      </c>
      <c r="AC106" s="129">
        <f t="shared" si="13"/>
        <v>0.79500000000000004</v>
      </c>
      <c r="AD106" s="129">
        <f t="shared" si="13"/>
        <v>0.80200000000000005</v>
      </c>
    </row>
    <row r="107" spans="1:32" s="1" customFormat="1" x14ac:dyDescent="0.35">
      <c r="A107"/>
      <c r="B107" s="87" t="s">
        <v>191</v>
      </c>
      <c r="C107" s="87"/>
      <c r="D107" s="129">
        <f t="shared" si="5"/>
        <v>0</v>
      </c>
      <c r="E107" s="129">
        <f t="shared" si="7"/>
        <v>0</v>
      </c>
      <c r="F107" s="129">
        <f t="shared" si="10"/>
        <v>0</v>
      </c>
      <c r="G107" s="129">
        <f t="shared" si="8"/>
        <v>0</v>
      </c>
      <c r="H107" s="129">
        <f t="shared" si="9"/>
        <v>0</v>
      </c>
      <c r="I107" s="129">
        <f t="shared" si="13"/>
        <v>0</v>
      </c>
      <c r="J107" s="129">
        <f t="shared" si="13"/>
        <v>0</v>
      </c>
      <c r="K107" s="129">
        <f t="shared" si="13"/>
        <v>0.03</v>
      </c>
      <c r="L107" s="129">
        <f t="shared" si="13"/>
        <v>6.1500000000000006E-2</v>
      </c>
      <c r="M107" s="129">
        <f t="shared" si="13"/>
        <v>9.3000000000000013E-2</v>
      </c>
      <c r="N107" s="129">
        <f t="shared" si="13"/>
        <v>0.1225</v>
      </c>
      <c r="O107" s="129">
        <f t="shared" si="13"/>
        <v>0.152</v>
      </c>
      <c r="P107" s="129">
        <f t="shared" si="13"/>
        <v>0.18049999999999997</v>
      </c>
      <c r="Q107" s="129">
        <f t="shared" si="13"/>
        <v>0.20899999999999999</v>
      </c>
      <c r="R107" s="129">
        <f t="shared" si="13"/>
        <v>0.26300000000000001</v>
      </c>
      <c r="S107" s="129">
        <f t="shared" si="13"/>
        <v>0.314</v>
      </c>
      <c r="T107" s="129">
        <f t="shared" si="13"/>
        <v>0.36200000000000004</v>
      </c>
      <c r="U107" s="129">
        <f t="shared" si="13"/>
        <v>0.40700000000000003</v>
      </c>
      <c r="V107" s="129">
        <f t="shared" si="13"/>
        <v>0.44900000000000001</v>
      </c>
      <c r="W107" s="129">
        <f t="shared" si="13"/>
        <v>0.48799999999999999</v>
      </c>
      <c r="X107" s="129">
        <f t="shared" si="13"/>
        <v>0.52400000000000002</v>
      </c>
      <c r="Y107" s="129">
        <f t="shared" si="13"/>
        <v>0.55700000000000005</v>
      </c>
      <c r="Z107" s="129">
        <f t="shared" si="13"/>
        <v>0.58700000000000008</v>
      </c>
      <c r="AA107" s="129">
        <f t="shared" si="13"/>
        <v>0.61399999999999999</v>
      </c>
      <c r="AB107" s="129">
        <f t="shared" si="13"/>
        <v>0.63800000000000001</v>
      </c>
      <c r="AC107" s="129">
        <f t="shared" si="13"/>
        <v>0.65900000000000003</v>
      </c>
      <c r="AD107" s="129">
        <f t="shared" si="13"/>
        <v>0.67700000000000005</v>
      </c>
      <c r="AE107"/>
      <c r="AF107"/>
    </row>
    <row r="108" spans="1:32" x14ac:dyDescent="0.35">
      <c r="B108" s="87" t="s">
        <v>192</v>
      </c>
      <c r="C108" s="87"/>
      <c r="D108" s="129">
        <f t="shared" si="5"/>
        <v>0</v>
      </c>
      <c r="E108" s="129">
        <f t="shared" si="7"/>
        <v>6.9999999999999993E-3</v>
      </c>
      <c r="F108" s="129">
        <f t="shared" si="10"/>
        <v>8.0000000000000002E-3</v>
      </c>
      <c r="G108" s="129">
        <f t="shared" si="8"/>
        <v>2.4E-2</v>
      </c>
      <c r="H108" s="129">
        <f t="shared" si="9"/>
        <v>5.2000000000000005E-2</v>
      </c>
      <c r="I108" s="129">
        <f t="shared" si="13"/>
        <v>0.09</v>
      </c>
      <c r="J108" s="129">
        <f t="shared" si="13"/>
        <v>0.13800000000000001</v>
      </c>
      <c r="K108" s="129">
        <f t="shared" si="13"/>
        <v>0.19399999999999998</v>
      </c>
      <c r="L108" s="129">
        <f t="shared" si="13"/>
        <v>0.22450000000000001</v>
      </c>
      <c r="M108" s="129">
        <f t="shared" si="13"/>
        <v>0.255</v>
      </c>
      <c r="N108" s="129">
        <f t="shared" si="13"/>
        <v>0.28749999999999998</v>
      </c>
      <c r="O108" s="129">
        <f t="shared" si="13"/>
        <v>0.32</v>
      </c>
      <c r="P108" s="129">
        <f t="shared" si="13"/>
        <v>0.35350000000000004</v>
      </c>
      <c r="Q108" s="129">
        <f t="shared" si="13"/>
        <v>0.38700000000000001</v>
      </c>
      <c r="R108" s="129">
        <f t="shared" si="13"/>
        <v>0.45500000000000002</v>
      </c>
      <c r="S108" s="129">
        <f t="shared" si="13"/>
        <v>0.52200000000000002</v>
      </c>
      <c r="T108" s="129">
        <f t="shared" si="13"/>
        <v>0.58599999999999997</v>
      </c>
      <c r="U108" s="129">
        <f t="shared" si="13"/>
        <v>0.64500000000000002</v>
      </c>
      <c r="V108" s="129">
        <f t="shared" si="13"/>
        <v>0.69799999999999995</v>
      </c>
      <c r="W108" s="129">
        <f t="shared" si="13"/>
        <v>0.74199999999999999</v>
      </c>
      <c r="X108" s="129">
        <f t="shared" si="13"/>
        <v>0.77700000000000002</v>
      </c>
      <c r="Y108" s="129">
        <f t="shared" si="13"/>
        <v>0.80099999999999993</v>
      </c>
      <c r="Z108" s="129">
        <f t="shared" si="13"/>
        <v>0.81099999999999994</v>
      </c>
      <c r="AA108" s="129">
        <f t="shared" si="13"/>
        <v>0.81099999999999994</v>
      </c>
      <c r="AB108" s="129">
        <f t="shared" si="13"/>
        <v>0.81099999999999994</v>
      </c>
      <c r="AC108" s="129">
        <f t="shared" si="13"/>
        <v>0.81099999999999994</v>
      </c>
      <c r="AD108" s="129">
        <f t="shared" si="13"/>
        <v>0.81099999999999994</v>
      </c>
    </row>
    <row r="109" spans="1:32" x14ac:dyDescent="0.35">
      <c r="B109" s="87" t="s">
        <v>193</v>
      </c>
      <c r="C109" s="87"/>
      <c r="D109" s="129">
        <f t="shared" si="5"/>
        <v>0</v>
      </c>
      <c r="E109" s="129">
        <f t="shared" si="7"/>
        <v>1.7000000000000001E-2</v>
      </c>
      <c r="F109" s="129">
        <f t="shared" si="10"/>
        <v>1.9E-2</v>
      </c>
      <c r="G109" s="129">
        <f t="shared" si="8"/>
        <v>2.8999999999999998E-2</v>
      </c>
      <c r="H109" s="129">
        <f t="shared" si="9"/>
        <v>4.7E-2</v>
      </c>
      <c r="I109" s="129">
        <f t="shared" si="13"/>
        <v>7.2000000000000008E-2</v>
      </c>
      <c r="J109" s="129">
        <f t="shared" si="13"/>
        <v>0.10199999999999999</v>
      </c>
      <c r="K109" s="129">
        <f t="shared" si="13"/>
        <v>0.13900000000000001</v>
      </c>
      <c r="L109" s="129">
        <f t="shared" si="13"/>
        <v>0.15899999999999997</v>
      </c>
      <c r="M109" s="129">
        <f t="shared" si="13"/>
        <v>0.17899999999999999</v>
      </c>
      <c r="N109" s="129">
        <f t="shared" si="13"/>
        <v>0.20100000000000001</v>
      </c>
      <c r="O109" s="129">
        <f t="shared" si="13"/>
        <v>0.223</v>
      </c>
      <c r="P109" s="129">
        <f t="shared" si="13"/>
        <v>0.2465</v>
      </c>
      <c r="Q109" s="129">
        <f t="shared" si="13"/>
        <v>0.27</v>
      </c>
      <c r="R109" s="129">
        <f t="shared" si="13"/>
        <v>0.31900000000000001</v>
      </c>
      <c r="S109" s="129">
        <f t="shared" si="13"/>
        <v>0.36899999999999999</v>
      </c>
      <c r="T109" s="129">
        <f t="shared" si="13"/>
        <v>0.41899999999999998</v>
      </c>
      <c r="U109" s="129">
        <f t="shared" si="13"/>
        <v>0.46899999999999997</v>
      </c>
      <c r="V109" s="129">
        <f t="shared" si="13"/>
        <v>0.51800000000000002</v>
      </c>
      <c r="W109" s="129">
        <f t="shared" si="13"/>
        <v>0.56399999999999995</v>
      </c>
      <c r="X109" s="129">
        <f t="shared" si="13"/>
        <v>0.60799999999999998</v>
      </c>
      <c r="Y109" s="129">
        <f t="shared" si="13"/>
        <v>0.64800000000000002</v>
      </c>
      <c r="Z109" s="129">
        <f t="shared" ref="I109:AD111" si="14">AA53/100</f>
        <v>0.68400000000000005</v>
      </c>
      <c r="AA109" s="129">
        <f t="shared" si="14"/>
        <v>0.71400000000000008</v>
      </c>
      <c r="AB109" s="129">
        <f t="shared" si="14"/>
        <v>0.73699999999999999</v>
      </c>
      <c r="AC109" s="129">
        <f t="shared" si="14"/>
        <v>0.754</v>
      </c>
      <c r="AD109" s="129">
        <f t="shared" si="14"/>
        <v>0.76400000000000001</v>
      </c>
    </row>
    <row r="110" spans="1:32" x14ac:dyDescent="0.35">
      <c r="B110" s="87" t="s">
        <v>194</v>
      </c>
      <c r="C110" s="87"/>
      <c r="D110" s="129">
        <f t="shared" si="5"/>
        <v>0</v>
      </c>
      <c r="E110" s="129">
        <f t="shared" si="7"/>
        <v>0</v>
      </c>
      <c r="F110" s="129">
        <f t="shared" si="10"/>
        <v>2.5000000000000001E-2</v>
      </c>
      <c r="G110" s="129">
        <f>H54/100</f>
        <v>3.1E-2</v>
      </c>
      <c r="H110" s="129">
        <f t="shared" ref="E110:H111" si="15">I54/100</f>
        <v>4.7E-2</v>
      </c>
      <c r="I110" s="129">
        <f t="shared" si="14"/>
        <v>7.2000000000000008E-2</v>
      </c>
      <c r="J110" s="129">
        <f t="shared" si="14"/>
        <v>0.10400000000000001</v>
      </c>
      <c r="K110" s="129">
        <f t="shared" si="14"/>
        <v>0.14199999999999999</v>
      </c>
      <c r="L110" s="129">
        <f t="shared" si="14"/>
        <v>0.16350000000000001</v>
      </c>
      <c r="M110" s="129">
        <f t="shared" si="14"/>
        <v>0.185</v>
      </c>
      <c r="N110" s="129">
        <f t="shared" si="14"/>
        <v>0.20850000000000002</v>
      </c>
      <c r="O110" s="129">
        <f t="shared" si="14"/>
        <v>0.23199999999999998</v>
      </c>
      <c r="P110" s="129">
        <f t="shared" si="14"/>
        <v>0.25700000000000001</v>
      </c>
      <c r="Q110" s="129">
        <f t="shared" si="14"/>
        <v>0.28199999999999997</v>
      </c>
      <c r="R110" s="129">
        <f t="shared" si="14"/>
        <v>0.33399999999999996</v>
      </c>
      <c r="S110" s="129">
        <f t="shared" si="14"/>
        <v>0.38600000000000001</v>
      </c>
      <c r="T110" s="129">
        <f t="shared" si="14"/>
        <v>0.43799999999999994</v>
      </c>
      <c r="U110" s="129">
        <f t="shared" si="14"/>
        <v>0.48799999999999999</v>
      </c>
      <c r="V110" s="129">
        <f t="shared" si="14"/>
        <v>0.53500000000000003</v>
      </c>
      <c r="W110" s="129">
        <f t="shared" si="14"/>
        <v>0.57799999999999996</v>
      </c>
      <c r="X110" s="129">
        <f t="shared" si="14"/>
        <v>0.61599999999999999</v>
      </c>
      <c r="Y110" s="129">
        <f t="shared" si="14"/>
        <v>0.64800000000000002</v>
      </c>
      <c r="Z110" s="129">
        <f t="shared" si="14"/>
        <v>0.67200000000000004</v>
      </c>
      <c r="AA110" s="129">
        <f t="shared" si="14"/>
        <v>0.68799999999999994</v>
      </c>
      <c r="AB110" s="129">
        <f t="shared" si="14"/>
        <v>0.69299999999999995</v>
      </c>
      <c r="AC110" s="129">
        <f t="shared" si="14"/>
        <v>0.69299999999999995</v>
      </c>
      <c r="AD110" s="129">
        <f t="shared" si="14"/>
        <v>0.69299999999999995</v>
      </c>
    </row>
    <row r="111" spans="1:32" x14ac:dyDescent="0.35">
      <c r="B111" s="87" t="s">
        <v>195</v>
      </c>
      <c r="C111" s="87"/>
      <c r="D111" s="129">
        <f t="shared" si="5"/>
        <v>0</v>
      </c>
      <c r="E111" s="129">
        <f t="shared" si="15"/>
        <v>0</v>
      </c>
      <c r="F111" s="129">
        <f t="shared" si="15"/>
        <v>0</v>
      </c>
      <c r="G111" s="129">
        <f t="shared" si="15"/>
        <v>0</v>
      </c>
      <c r="H111" s="129">
        <f t="shared" si="15"/>
        <v>0</v>
      </c>
      <c r="I111" s="129">
        <f t="shared" si="14"/>
        <v>0</v>
      </c>
      <c r="J111" s="129">
        <f t="shared" si="14"/>
        <v>0</v>
      </c>
      <c r="K111" s="129">
        <f t="shared" si="14"/>
        <v>6.4000000000000001E-2</v>
      </c>
      <c r="L111" s="129">
        <f t="shared" si="14"/>
        <v>6.8000000000000005E-2</v>
      </c>
      <c r="M111" s="129">
        <f t="shared" si="14"/>
        <v>7.2000000000000008E-2</v>
      </c>
      <c r="N111" s="129">
        <f t="shared" si="14"/>
        <v>8.3000000000000004E-2</v>
      </c>
      <c r="O111" s="129">
        <f t="shared" si="14"/>
        <v>9.4E-2</v>
      </c>
      <c r="P111" s="129">
        <f t="shared" si="14"/>
        <v>0.1115</v>
      </c>
      <c r="Q111" s="129">
        <f t="shared" si="14"/>
        <v>0.129</v>
      </c>
      <c r="R111" s="129">
        <f t="shared" si="14"/>
        <v>0.17399999999999999</v>
      </c>
      <c r="S111" s="129">
        <f t="shared" si="14"/>
        <v>0.22800000000000001</v>
      </c>
      <c r="T111" s="129">
        <f t="shared" si="14"/>
        <v>0.28899999999999998</v>
      </c>
      <c r="U111" s="129">
        <f t="shared" si="14"/>
        <v>0.35499999999999998</v>
      </c>
      <c r="V111" s="129">
        <f t="shared" si="14"/>
        <v>0.42299999999999999</v>
      </c>
      <c r="W111" s="129">
        <f t="shared" si="14"/>
        <v>0.49200000000000005</v>
      </c>
      <c r="X111" s="129">
        <f t="shared" si="14"/>
        <v>0.56100000000000005</v>
      </c>
      <c r="Y111" s="129">
        <f t="shared" si="14"/>
        <v>0.626</v>
      </c>
      <c r="Z111" s="129">
        <f t="shared" si="14"/>
        <v>0.68599999999999994</v>
      </c>
      <c r="AA111" s="129">
        <f t="shared" si="14"/>
        <v>0.7390000000000001</v>
      </c>
      <c r="AB111" s="129">
        <f t="shared" si="14"/>
        <v>0.78400000000000003</v>
      </c>
      <c r="AC111" s="129">
        <f t="shared" si="14"/>
        <v>0.81700000000000006</v>
      </c>
      <c r="AD111" s="129">
        <f t="shared" si="14"/>
        <v>0.83799999999999997</v>
      </c>
    </row>
    <row r="114" spans="2:2" x14ac:dyDescent="0.35">
      <c r="B114" s="87" t="s">
        <v>293</v>
      </c>
    </row>
  </sheetData>
  <sheetProtection algorithmName="SHA-512" hashValue="EHlW0zOw64fqoAGKf/q4Dl5wK0lZdhCYAOrT5hg/OcwBrGT2h26fzYpTs02pTtHcQJwpx1Jym3j4Di0OVvn2iw==" saltValue="5eR0eg50KM1IVZiAM/lrBw==" spinCount="100000" sheet="1" objects="1" scenarios="1"/>
  <sortState xmlns:xlrd2="http://schemas.microsoft.com/office/spreadsheetml/2017/richdata2" ref="A3:AG55">
    <sortCondition ref="A3:A55"/>
  </sortState>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8258F-F00A-48C2-BC1C-A67947770FC4}">
  <sheetPr codeName="Sheet5">
    <tabColor rgb="FFFF5050"/>
  </sheetPr>
  <dimension ref="A1:AF114"/>
  <sheetViews>
    <sheetView workbookViewId="0">
      <selection activeCell="Q18" sqref="Q18"/>
    </sheetView>
  </sheetViews>
  <sheetFormatPr defaultRowHeight="14.5" x14ac:dyDescent="0.35"/>
  <cols>
    <col min="1" max="1" width="18.08984375" customWidth="1"/>
    <col min="2" max="2" width="40.1796875" customWidth="1"/>
    <col min="3" max="3" width="33.90625" customWidth="1"/>
    <col min="4" max="4" width="11" customWidth="1"/>
    <col min="260" max="260" width="29" customWidth="1"/>
    <col min="516" max="516" width="29" customWidth="1"/>
    <col min="772" max="772" width="29" customWidth="1"/>
    <col min="1028" max="1028" width="29" customWidth="1"/>
    <col min="1284" max="1284" width="29" customWidth="1"/>
    <col min="1540" max="1540" width="29" customWidth="1"/>
    <col min="1796" max="1796" width="29" customWidth="1"/>
    <col min="2052" max="2052" width="29" customWidth="1"/>
    <col min="2308" max="2308" width="29" customWidth="1"/>
    <col min="2564" max="2564" width="29" customWidth="1"/>
    <col min="2820" max="2820" width="29" customWidth="1"/>
    <col min="3076" max="3076" width="29" customWidth="1"/>
    <col min="3332" max="3332" width="29" customWidth="1"/>
    <col min="3588" max="3588" width="29" customWidth="1"/>
    <col min="3844" max="3844" width="29" customWidth="1"/>
    <col min="4100" max="4100" width="29" customWidth="1"/>
    <col min="4356" max="4356" width="29" customWidth="1"/>
    <col min="4612" max="4612" width="29" customWidth="1"/>
    <col min="4868" max="4868" width="29" customWidth="1"/>
    <col min="5124" max="5124" width="29" customWidth="1"/>
    <col min="5380" max="5380" width="29" customWidth="1"/>
    <col min="5636" max="5636" width="29" customWidth="1"/>
    <col min="5892" max="5892" width="29" customWidth="1"/>
    <col min="6148" max="6148" width="29" customWidth="1"/>
    <col min="6404" max="6404" width="29" customWidth="1"/>
    <col min="6660" max="6660" width="29" customWidth="1"/>
    <col min="6916" max="6916" width="29" customWidth="1"/>
    <col min="7172" max="7172" width="29" customWidth="1"/>
    <col min="7428" max="7428" width="29" customWidth="1"/>
    <col min="7684" max="7684" width="29" customWidth="1"/>
    <col min="7940" max="7940" width="29" customWidth="1"/>
    <col min="8196" max="8196" width="29" customWidth="1"/>
    <col min="8452" max="8452" width="29" customWidth="1"/>
    <col min="8708" max="8708" width="29" customWidth="1"/>
    <col min="8964" max="8964" width="29" customWidth="1"/>
    <col min="9220" max="9220" width="29" customWidth="1"/>
    <col min="9476" max="9476" width="29" customWidth="1"/>
    <col min="9732" max="9732" width="29" customWidth="1"/>
    <col min="9988" max="9988" width="29" customWidth="1"/>
    <col min="10244" max="10244" width="29" customWidth="1"/>
    <col min="10500" max="10500" width="29" customWidth="1"/>
    <col min="10756" max="10756" width="29" customWidth="1"/>
    <col min="11012" max="11012" width="29" customWidth="1"/>
    <col min="11268" max="11268" width="29" customWidth="1"/>
    <col min="11524" max="11524" width="29" customWidth="1"/>
    <col min="11780" max="11780" width="29" customWidth="1"/>
    <col min="12036" max="12036" width="29" customWidth="1"/>
    <col min="12292" max="12292" width="29" customWidth="1"/>
    <col min="12548" max="12548" width="29" customWidth="1"/>
    <col min="12804" max="12804" width="29" customWidth="1"/>
    <col min="13060" max="13060" width="29" customWidth="1"/>
    <col min="13316" max="13316" width="29" customWidth="1"/>
    <col min="13572" max="13572" width="29" customWidth="1"/>
    <col min="13828" max="13828" width="29" customWidth="1"/>
    <col min="14084" max="14084" width="29" customWidth="1"/>
    <col min="14340" max="14340" width="29" customWidth="1"/>
    <col min="14596" max="14596" width="29" customWidth="1"/>
    <col min="14852" max="14852" width="29" customWidth="1"/>
    <col min="15108" max="15108" width="29" customWidth="1"/>
    <col min="15364" max="15364" width="29" customWidth="1"/>
    <col min="15620" max="15620" width="29" customWidth="1"/>
    <col min="15876" max="15876" width="29" customWidth="1"/>
    <col min="16132" max="16132" width="29" customWidth="1"/>
  </cols>
  <sheetData>
    <row r="1" spans="1:32" x14ac:dyDescent="0.35">
      <c r="A1" s="111" t="s">
        <v>197</v>
      </c>
      <c r="B1" s="117"/>
      <c r="C1" s="117" t="s">
        <v>3</v>
      </c>
      <c r="D1" s="1"/>
      <c r="E1" s="1"/>
      <c r="F1" s="1"/>
      <c r="G1" s="1"/>
      <c r="H1" s="1"/>
      <c r="I1" s="1"/>
      <c r="J1" s="1"/>
      <c r="K1" s="1"/>
      <c r="L1" s="1"/>
      <c r="M1" s="1"/>
      <c r="N1" s="1"/>
      <c r="O1" s="1"/>
      <c r="P1" s="1"/>
      <c r="Q1" s="1"/>
      <c r="R1" s="1"/>
      <c r="S1" s="1"/>
      <c r="T1" s="1"/>
      <c r="U1" s="1"/>
      <c r="V1" s="1"/>
      <c r="W1" s="1"/>
      <c r="X1" s="1"/>
      <c r="Y1" s="1"/>
      <c r="Z1" s="1"/>
      <c r="AA1" s="1"/>
      <c r="AB1" s="1"/>
      <c r="AC1" s="1"/>
      <c r="AD1" s="1"/>
      <c r="AE1" s="1"/>
      <c r="AF1" s="6"/>
    </row>
    <row r="2" spans="1:32" ht="29" x14ac:dyDescent="0.35">
      <c r="A2" s="111" t="s">
        <v>286</v>
      </c>
      <c r="B2" s="111" t="s">
        <v>287</v>
      </c>
      <c r="C2" s="111" t="s">
        <v>288</v>
      </c>
      <c r="D2" s="134" t="s">
        <v>289</v>
      </c>
      <c r="E2" s="119">
        <v>-99</v>
      </c>
      <c r="F2" s="119">
        <v>-7</v>
      </c>
      <c r="G2" s="119">
        <v>-6</v>
      </c>
      <c r="H2" s="119">
        <v>-5</v>
      </c>
      <c r="I2" s="119">
        <v>-4</v>
      </c>
      <c r="J2" s="119">
        <v>-3</v>
      </c>
      <c r="K2" s="119">
        <v>-2</v>
      </c>
      <c r="L2" s="119">
        <v>-1</v>
      </c>
      <c r="M2" s="120">
        <v>-0.5</v>
      </c>
      <c r="N2" s="119">
        <v>0</v>
      </c>
      <c r="O2" s="120">
        <v>0.5</v>
      </c>
      <c r="P2" s="119">
        <v>1</v>
      </c>
      <c r="Q2" s="120">
        <v>1.5</v>
      </c>
      <c r="R2" s="119">
        <v>2</v>
      </c>
      <c r="S2" s="119">
        <v>3</v>
      </c>
      <c r="T2" s="119">
        <v>4</v>
      </c>
      <c r="U2" s="119">
        <v>5</v>
      </c>
      <c r="V2" s="119">
        <v>6</v>
      </c>
      <c r="W2" s="119">
        <v>7</v>
      </c>
      <c r="X2" s="119">
        <v>8</v>
      </c>
      <c r="Y2" s="119">
        <v>9</v>
      </c>
      <c r="Z2" s="119">
        <v>10</v>
      </c>
      <c r="AA2" s="119">
        <v>11</v>
      </c>
      <c r="AB2" s="119">
        <v>12</v>
      </c>
      <c r="AC2" s="119">
        <v>13</v>
      </c>
      <c r="AD2" s="119">
        <v>14</v>
      </c>
      <c r="AE2" s="119">
        <v>15</v>
      </c>
      <c r="AF2" s="6"/>
    </row>
    <row r="3" spans="1:32" x14ac:dyDescent="0.35">
      <c r="A3" s="87" t="s">
        <v>85</v>
      </c>
      <c r="B3" s="87" t="s">
        <v>143</v>
      </c>
      <c r="C3" s="87" t="s">
        <v>86</v>
      </c>
      <c r="D3" s="87" t="s">
        <v>34</v>
      </c>
      <c r="E3" s="131">
        <v>0</v>
      </c>
      <c r="F3" s="131">
        <v>0</v>
      </c>
      <c r="G3" s="131">
        <v>0</v>
      </c>
      <c r="H3" s="131">
        <v>0</v>
      </c>
      <c r="I3" s="131">
        <v>0</v>
      </c>
      <c r="J3" s="131">
        <v>0</v>
      </c>
      <c r="K3" s="131">
        <v>0</v>
      </c>
      <c r="L3" s="131">
        <v>0</v>
      </c>
      <c r="M3" s="131">
        <v>0</v>
      </c>
      <c r="N3" s="131">
        <v>0</v>
      </c>
      <c r="O3" s="131">
        <v>0</v>
      </c>
      <c r="P3" s="131">
        <v>0</v>
      </c>
      <c r="Q3" s="131">
        <v>0</v>
      </c>
      <c r="R3" s="131">
        <v>0</v>
      </c>
      <c r="S3" s="131">
        <v>0</v>
      </c>
      <c r="T3" s="131">
        <v>0</v>
      </c>
      <c r="U3" s="131">
        <v>0</v>
      </c>
      <c r="V3" s="131">
        <v>0</v>
      </c>
      <c r="W3" s="131">
        <v>0</v>
      </c>
      <c r="X3" s="131">
        <v>0</v>
      </c>
      <c r="Y3" s="131">
        <v>0</v>
      </c>
      <c r="Z3" s="131">
        <v>0</v>
      </c>
      <c r="AA3" s="131">
        <v>0</v>
      </c>
      <c r="AB3" s="131">
        <v>0</v>
      </c>
      <c r="AC3" s="131">
        <v>0</v>
      </c>
      <c r="AD3" s="131">
        <v>0</v>
      </c>
      <c r="AE3" s="131">
        <v>0</v>
      </c>
    </row>
    <row r="4" spans="1:32" x14ac:dyDescent="0.35">
      <c r="A4" s="87" t="s">
        <v>33</v>
      </c>
      <c r="B4" s="87" t="s">
        <v>144</v>
      </c>
      <c r="C4" s="87" t="s">
        <v>88</v>
      </c>
      <c r="D4" s="87" t="s">
        <v>34</v>
      </c>
      <c r="E4" s="126">
        <v>0</v>
      </c>
      <c r="F4" s="126">
        <v>0</v>
      </c>
      <c r="G4" s="126">
        <v>0</v>
      </c>
      <c r="H4" s="126">
        <v>0</v>
      </c>
      <c r="I4" s="126">
        <v>0</v>
      </c>
      <c r="J4" s="126">
        <v>0</v>
      </c>
      <c r="K4" s="126">
        <v>0</v>
      </c>
      <c r="L4" s="132">
        <v>0</v>
      </c>
      <c r="M4" s="132">
        <v>0</v>
      </c>
      <c r="N4" s="132">
        <v>0</v>
      </c>
      <c r="O4" s="132">
        <v>18.1006068128534</v>
      </c>
      <c r="P4" s="132">
        <v>34.878292649289754</v>
      </c>
      <c r="Q4" s="132">
        <v>59.21941801130879</v>
      </c>
      <c r="R4" s="132">
        <v>78.442628602951316</v>
      </c>
      <c r="S4" s="132">
        <v>90.428906357743756</v>
      </c>
      <c r="T4" s="132">
        <v>100</v>
      </c>
      <c r="U4" s="132">
        <v>100</v>
      </c>
      <c r="V4" s="132">
        <v>100</v>
      </c>
      <c r="W4" s="132">
        <v>100</v>
      </c>
      <c r="X4" s="132">
        <v>100</v>
      </c>
      <c r="Y4" s="132">
        <v>100</v>
      </c>
      <c r="Z4" s="132">
        <v>100</v>
      </c>
      <c r="AA4" s="132">
        <v>100</v>
      </c>
      <c r="AB4" s="132">
        <v>100</v>
      </c>
      <c r="AC4" s="132">
        <v>100</v>
      </c>
      <c r="AD4" s="132">
        <v>100</v>
      </c>
      <c r="AE4" s="132">
        <v>100</v>
      </c>
    </row>
    <row r="5" spans="1:32" x14ac:dyDescent="0.35">
      <c r="A5" s="87" t="s">
        <v>35</v>
      </c>
      <c r="B5" s="87" t="s">
        <v>145</v>
      </c>
      <c r="C5" s="87" t="s">
        <v>89</v>
      </c>
      <c r="D5" s="87" t="s">
        <v>34</v>
      </c>
      <c r="E5" s="126">
        <v>0</v>
      </c>
      <c r="F5" s="126">
        <v>0</v>
      </c>
      <c r="G5" s="126">
        <v>0</v>
      </c>
      <c r="H5" s="126">
        <v>0</v>
      </c>
      <c r="I5" s="126">
        <v>0</v>
      </c>
      <c r="J5" s="126">
        <v>0</v>
      </c>
      <c r="K5" s="126">
        <v>0</v>
      </c>
      <c r="L5" s="132">
        <v>0</v>
      </c>
      <c r="M5" s="132">
        <v>0</v>
      </c>
      <c r="N5" s="132">
        <v>0</v>
      </c>
      <c r="O5" s="132">
        <v>15.50767918088737</v>
      </c>
      <c r="P5" s="132">
        <v>29.298919226393629</v>
      </c>
      <c r="Q5" s="132">
        <v>40.720989761092156</v>
      </c>
      <c r="R5" s="132">
        <v>49.822241183162689</v>
      </c>
      <c r="S5" s="132">
        <v>49.822241183162689</v>
      </c>
      <c r="T5" s="132">
        <v>50</v>
      </c>
      <c r="U5" s="132">
        <v>50</v>
      </c>
      <c r="V5" s="132">
        <v>50</v>
      </c>
      <c r="W5" s="132">
        <v>50</v>
      </c>
      <c r="X5" s="132">
        <v>50</v>
      </c>
      <c r="Y5" s="132">
        <v>50</v>
      </c>
      <c r="Z5" s="132">
        <v>50</v>
      </c>
      <c r="AA5" s="132">
        <v>59.559158134243461</v>
      </c>
      <c r="AB5" s="132">
        <v>72.33219567690557</v>
      </c>
      <c r="AC5" s="132">
        <v>96.328213879408423</v>
      </c>
      <c r="AD5" s="132">
        <v>100</v>
      </c>
      <c r="AE5" s="132">
        <v>100</v>
      </c>
    </row>
    <row r="6" spans="1:32" x14ac:dyDescent="0.35">
      <c r="A6" s="87" t="s">
        <v>36</v>
      </c>
      <c r="B6" s="87" t="s">
        <v>146</v>
      </c>
      <c r="C6" s="87" t="s">
        <v>90</v>
      </c>
      <c r="D6" s="87" t="s">
        <v>34</v>
      </c>
      <c r="E6" s="126">
        <v>0</v>
      </c>
      <c r="F6" s="126">
        <v>0</v>
      </c>
      <c r="G6" s="126">
        <v>0</v>
      </c>
      <c r="H6" s="126">
        <v>0</v>
      </c>
      <c r="I6" s="126">
        <v>0</v>
      </c>
      <c r="J6" s="126">
        <v>0</v>
      </c>
      <c r="K6" s="126">
        <v>0</v>
      </c>
      <c r="L6" s="132">
        <v>5.2582229913282124</v>
      </c>
      <c r="M6" s="132">
        <v>5.2582229913282124</v>
      </c>
      <c r="N6" s="132">
        <v>5.7546286583417148</v>
      </c>
      <c r="O6" s="132">
        <v>16.228392102127945</v>
      </c>
      <c r="P6" s="132">
        <v>25.334841050356928</v>
      </c>
      <c r="Q6" s="132">
        <v>41.170547872687656</v>
      </c>
      <c r="R6" s="132">
        <v>52.087576131858704</v>
      </c>
      <c r="S6" s="132">
        <v>71.947626402845643</v>
      </c>
      <c r="T6" s="132">
        <v>96.221835594138511</v>
      </c>
      <c r="U6" s="132">
        <v>98.963285129039647</v>
      </c>
      <c r="V6" s="132">
        <v>100</v>
      </c>
      <c r="W6" s="132">
        <v>100</v>
      </c>
      <c r="X6" s="132">
        <v>100</v>
      </c>
      <c r="Y6" s="132">
        <v>100</v>
      </c>
      <c r="Z6" s="132">
        <v>100</v>
      </c>
      <c r="AA6" s="132">
        <v>100</v>
      </c>
      <c r="AB6" s="132">
        <v>100</v>
      </c>
      <c r="AC6" s="132">
        <v>100</v>
      </c>
      <c r="AD6" s="132">
        <v>100</v>
      </c>
      <c r="AE6" s="132">
        <v>100</v>
      </c>
    </row>
    <row r="7" spans="1:32" x14ac:dyDescent="0.35">
      <c r="A7" s="87" t="s">
        <v>37</v>
      </c>
      <c r="B7" s="87" t="s">
        <v>147</v>
      </c>
      <c r="C7" s="87" t="s">
        <v>91</v>
      </c>
      <c r="D7" s="87" t="s">
        <v>34</v>
      </c>
      <c r="E7" s="126">
        <v>0</v>
      </c>
      <c r="F7" s="126">
        <v>0</v>
      </c>
      <c r="G7" s="126">
        <v>0</v>
      </c>
      <c r="H7" s="126">
        <v>0</v>
      </c>
      <c r="I7" s="126">
        <v>0</v>
      </c>
      <c r="J7" s="126">
        <v>0</v>
      </c>
      <c r="K7" s="126">
        <v>0</v>
      </c>
      <c r="L7" s="132">
        <v>4.4170811985095382</v>
      </c>
      <c r="M7" s="132">
        <v>4.4170811985095382</v>
      </c>
      <c r="N7" s="133">
        <v>4.8340783745926066</v>
      </c>
      <c r="O7" s="132">
        <v>13.632386027478709</v>
      </c>
      <c r="P7" s="132">
        <v>21.282104287953004</v>
      </c>
      <c r="Q7" s="132">
        <v>28.310063061783485</v>
      </c>
      <c r="R7" s="133">
        <v>33.083029303153339</v>
      </c>
      <c r="S7" s="132">
        <v>39.639891043442859</v>
      </c>
      <c r="T7" s="133">
        <v>48.110917797069256</v>
      </c>
      <c r="U7" s="132">
        <v>49.481642564519824</v>
      </c>
      <c r="V7" s="132">
        <v>50</v>
      </c>
      <c r="W7" s="132">
        <v>50</v>
      </c>
      <c r="X7" s="132">
        <v>50</v>
      </c>
      <c r="Y7" s="132">
        <v>50</v>
      </c>
      <c r="Z7" s="132">
        <v>50</v>
      </c>
      <c r="AA7" s="132">
        <v>59.559158134243461</v>
      </c>
      <c r="AB7" s="132">
        <v>72.33219567690557</v>
      </c>
      <c r="AC7" s="132">
        <v>96.328213879408423</v>
      </c>
      <c r="AD7" s="132">
        <v>100</v>
      </c>
      <c r="AE7" s="132">
        <v>100</v>
      </c>
    </row>
    <row r="8" spans="1:32" x14ac:dyDescent="0.35">
      <c r="A8" s="87" t="s">
        <v>38</v>
      </c>
      <c r="B8" s="87" t="s">
        <v>148</v>
      </c>
      <c r="C8" s="87" t="s">
        <v>92</v>
      </c>
      <c r="D8" s="87" t="s">
        <v>34</v>
      </c>
      <c r="E8" s="126">
        <v>0</v>
      </c>
      <c r="F8" s="126">
        <v>0</v>
      </c>
      <c r="G8" s="126">
        <v>0</v>
      </c>
      <c r="H8" s="126">
        <v>0</v>
      </c>
      <c r="I8" s="126">
        <v>0</v>
      </c>
      <c r="J8" s="126">
        <v>0</v>
      </c>
      <c r="K8" s="126">
        <v>0</v>
      </c>
      <c r="L8" s="132">
        <v>0</v>
      </c>
      <c r="M8" s="132">
        <v>0</v>
      </c>
      <c r="N8" s="132">
        <v>0</v>
      </c>
      <c r="O8" s="132">
        <v>15.788465133669845</v>
      </c>
      <c r="P8" s="132">
        <v>29.325107496728357</v>
      </c>
      <c r="Q8" s="132">
        <v>43.121144139091413</v>
      </c>
      <c r="R8" s="132">
        <v>72.159282108805385</v>
      </c>
      <c r="S8" s="132">
        <v>96.235744999065247</v>
      </c>
      <c r="T8" s="132">
        <v>100</v>
      </c>
      <c r="U8" s="132">
        <v>100</v>
      </c>
      <c r="V8" s="132">
        <v>100</v>
      </c>
      <c r="W8" s="132">
        <v>100</v>
      </c>
      <c r="X8" s="132">
        <v>100</v>
      </c>
      <c r="Y8" s="132">
        <v>100</v>
      </c>
      <c r="Z8" s="132">
        <v>100</v>
      </c>
      <c r="AA8" s="132">
        <v>100</v>
      </c>
      <c r="AB8" s="132">
        <v>100</v>
      </c>
      <c r="AC8" s="132">
        <v>100</v>
      </c>
      <c r="AD8" s="132">
        <v>100</v>
      </c>
      <c r="AE8" s="132">
        <v>100</v>
      </c>
    </row>
    <row r="9" spans="1:32" x14ac:dyDescent="0.35">
      <c r="A9" s="87" t="s">
        <v>39</v>
      </c>
      <c r="B9" s="87" t="s">
        <v>149</v>
      </c>
      <c r="C9" s="87" t="s">
        <v>93</v>
      </c>
      <c r="D9" s="87" t="s">
        <v>34</v>
      </c>
      <c r="E9" s="126">
        <v>0</v>
      </c>
      <c r="F9" s="126">
        <v>0</v>
      </c>
      <c r="G9" s="126">
        <v>0</v>
      </c>
      <c r="H9" s="126">
        <v>0</v>
      </c>
      <c r="I9" s="126">
        <v>0</v>
      </c>
      <c r="J9" s="126">
        <v>0</v>
      </c>
      <c r="K9" s="126">
        <v>0</v>
      </c>
      <c r="L9" s="132">
        <v>0</v>
      </c>
      <c r="M9" s="132">
        <v>0</v>
      </c>
      <c r="N9" s="132">
        <v>0</v>
      </c>
      <c r="O9" s="132">
        <v>13.262832825893637</v>
      </c>
      <c r="P9" s="132">
        <v>24.634060058253759</v>
      </c>
      <c r="Q9" s="132">
        <v>29.651349640741145</v>
      </c>
      <c r="R9" s="132">
        <v>45.831421267460115</v>
      </c>
      <c r="S9" s="132">
        <v>49.822241183162689</v>
      </c>
      <c r="T9" s="132">
        <v>50</v>
      </c>
      <c r="U9" s="132">
        <v>50</v>
      </c>
      <c r="V9" s="132">
        <v>50</v>
      </c>
      <c r="W9" s="132">
        <v>50</v>
      </c>
      <c r="X9" s="132">
        <v>50</v>
      </c>
      <c r="Y9" s="132">
        <v>50</v>
      </c>
      <c r="Z9" s="132">
        <v>50</v>
      </c>
      <c r="AA9" s="132">
        <v>59.559158134243461</v>
      </c>
      <c r="AB9" s="132">
        <v>72.33219567690557</v>
      </c>
      <c r="AC9" s="132">
        <v>96.328213879408423</v>
      </c>
      <c r="AD9" s="132">
        <v>100</v>
      </c>
      <c r="AE9" s="132">
        <v>100</v>
      </c>
    </row>
    <row r="10" spans="1:32" x14ac:dyDescent="0.35">
      <c r="A10" s="87" t="s">
        <v>40</v>
      </c>
      <c r="B10" s="87" t="s">
        <v>150</v>
      </c>
      <c r="C10" s="87" t="s">
        <v>94</v>
      </c>
      <c r="D10" s="87" t="s">
        <v>34</v>
      </c>
      <c r="E10" s="126">
        <v>0</v>
      </c>
      <c r="F10" s="126">
        <v>0</v>
      </c>
      <c r="G10" s="126">
        <v>0</v>
      </c>
      <c r="H10" s="126">
        <v>0</v>
      </c>
      <c r="I10" s="126">
        <v>0</v>
      </c>
      <c r="J10" s="126">
        <v>0</v>
      </c>
      <c r="K10" s="126">
        <v>0</v>
      </c>
      <c r="L10" s="132">
        <v>0</v>
      </c>
      <c r="M10" s="132">
        <v>0</v>
      </c>
      <c r="N10" s="132">
        <v>0</v>
      </c>
      <c r="O10" s="132">
        <v>69.29322009500504</v>
      </c>
      <c r="P10" s="132">
        <v>80.385418166114874</v>
      </c>
      <c r="Q10" s="132">
        <v>86.792140492298827</v>
      </c>
      <c r="R10" s="132">
        <v>94.987764502663026</v>
      </c>
      <c r="S10" s="132">
        <v>96.473297826399886</v>
      </c>
      <c r="T10" s="132">
        <v>100</v>
      </c>
      <c r="U10" s="132">
        <v>100</v>
      </c>
      <c r="V10" s="132">
        <v>100</v>
      </c>
      <c r="W10" s="132">
        <v>100</v>
      </c>
      <c r="X10" s="132">
        <v>100</v>
      </c>
      <c r="Y10" s="132">
        <v>100</v>
      </c>
      <c r="Z10" s="132">
        <v>100</v>
      </c>
      <c r="AA10" s="132">
        <v>100</v>
      </c>
      <c r="AB10" s="132">
        <v>100</v>
      </c>
      <c r="AC10" s="132">
        <v>100</v>
      </c>
      <c r="AD10" s="132">
        <v>100</v>
      </c>
      <c r="AE10" s="132">
        <v>100</v>
      </c>
    </row>
    <row r="11" spans="1:32" x14ac:dyDescent="0.35">
      <c r="A11" s="87" t="s">
        <v>41</v>
      </c>
      <c r="B11" s="87" t="s">
        <v>151</v>
      </c>
      <c r="C11" s="87" t="s">
        <v>95</v>
      </c>
      <c r="D11" s="87" t="s">
        <v>34</v>
      </c>
      <c r="E11" s="126">
        <v>0</v>
      </c>
      <c r="F11" s="126">
        <v>0</v>
      </c>
      <c r="G11" s="126">
        <v>0</v>
      </c>
      <c r="H11" s="126">
        <v>0</v>
      </c>
      <c r="I11" s="126">
        <v>0</v>
      </c>
      <c r="J11" s="126">
        <v>0</v>
      </c>
      <c r="K11" s="126">
        <v>0</v>
      </c>
      <c r="L11" s="132">
        <v>0</v>
      </c>
      <c r="M11" s="132">
        <v>0</v>
      </c>
      <c r="N11" s="132">
        <v>0</v>
      </c>
      <c r="O11" s="132">
        <v>35.785482633170481</v>
      </c>
      <c r="P11" s="132">
        <v>41.513888109105366</v>
      </c>
      <c r="Q11" s="132">
        <v>44.822547314506153</v>
      </c>
      <c r="R11" s="132">
        <v>49.055058955454186</v>
      </c>
      <c r="S11" s="132">
        <v>49.822241183162689</v>
      </c>
      <c r="T11" s="132">
        <v>50</v>
      </c>
      <c r="U11" s="132">
        <v>50</v>
      </c>
      <c r="V11" s="132">
        <v>50</v>
      </c>
      <c r="W11" s="132">
        <v>50</v>
      </c>
      <c r="X11" s="132">
        <v>50</v>
      </c>
      <c r="Y11" s="132">
        <v>50</v>
      </c>
      <c r="Z11" s="132">
        <v>50</v>
      </c>
      <c r="AA11" s="132">
        <v>59.559158134243461</v>
      </c>
      <c r="AB11" s="132">
        <v>72.33219567690557</v>
      </c>
      <c r="AC11" s="132">
        <v>96.328213879408423</v>
      </c>
      <c r="AD11" s="132">
        <v>100</v>
      </c>
      <c r="AE11" s="132">
        <v>100</v>
      </c>
    </row>
    <row r="12" spans="1:32" x14ac:dyDescent="0.35">
      <c r="A12" s="87" t="s">
        <v>42</v>
      </c>
      <c r="B12" s="87" t="s">
        <v>152</v>
      </c>
      <c r="C12" s="87" t="s">
        <v>96</v>
      </c>
      <c r="D12" s="87" t="s">
        <v>34</v>
      </c>
      <c r="E12" s="126">
        <v>0</v>
      </c>
      <c r="F12" s="126">
        <v>0</v>
      </c>
      <c r="G12" s="126">
        <v>0</v>
      </c>
      <c r="H12" s="126">
        <v>0</v>
      </c>
      <c r="I12" s="126">
        <v>0</v>
      </c>
      <c r="J12" s="126">
        <v>0</v>
      </c>
      <c r="K12" s="126">
        <v>0</v>
      </c>
      <c r="L12" s="132">
        <v>0</v>
      </c>
      <c r="M12" s="132">
        <v>0</v>
      </c>
      <c r="N12" s="132">
        <v>0</v>
      </c>
      <c r="O12" s="132">
        <v>17.556886952311789</v>
      </c>
      <c r="P12" s="132">
        <v>31.978334543694022</v>
      </c>
      <c r="Q12" s="132">
        <v>47.641007020091983</v>
      </c>
      <c r="R12" s="132">
        <v>69.824346405228752</v>
      </c>
      <c r="S12" s="132">
        <v>88.587055192447352</v>
      </c>
      <c r="T12" s="132">
        <v>100</v>
      </c>
      <c r="U12" s="132">
        <v>100</v>
      </c>
      <c r="V12" s="132">
        <v>100</v>
      </c>
      <c r="W12" s="132">
        <v>100</v>
      </c>
      <c r="X12" s="132">
        <v>100</v>
      </c>
      <c r="Y12" s="132">
        <v>100</v>
      </c>
      <c r="Z12" s="132">
        <v>100</v>
      </c>
      <c r="AA12" s="132">
        <v>100</v>
      </c>
      <c r="AB12" s="132">
        <v>100</v>
      </c>
      <c r="AC12" s="132">
        <v>100</v>
      </c>
      <c r="AD12" s="132">
        <v>100</v>
      </c>
      <c r="AE12" s="132">
        <v>100</v>
      </c>
    </row>
    <row r="13" spans="1:32" x14ac:dyDescent="0.35">
      <c r="A13" s="87" t="s">
        <v>43</v>
      </c>
      <c r="B13" s="87" t="s">
        <v>153</v>
      </c>
      <c r="C13" s="87" t="s">
        <v>97</v>
      </c>
      <c r="D13" s="87" t="s">
        <v>34</v>
      </c>
      <c r="E13" s="126">
        <v>0</v>
      </c>
      <c r="F13" s="126">
        <v>0</v>
      </c>
      <c r="G13" s="126">
        <v>0</v>
      </c>
      <c r="H13" s="126">
        <v>0</v>
      </c>
      <c r="I13" s="126">
        <v>0</v>
      </c>
      <c r="J13" s="126">
        <v>0</v>
      </c>
      <c r="K13" s="126">
        <v>0</v>
      </c>
      <c r="L13" s="132">
        <v>0</v>
      </c>
      <c r="M13" s="132">
        <v>0</v>
      </c>
      <c r="N13" s="132">
        <v>0</v>
      </c>
      <c r="O13" s="132">
        <v>14.748365634038059</v>
      </c>
      <c r="P13" s="132">
        <v>26.862858518086423</v>
      </c>
      <c r="Q13" s="132">
        <v>32.7593384775044</v>
      </c>
      <c r="R13" s="132">
        <v>44.348404547564073</v>
      </c>
      <c r="S13" s="132">
        <v>48.807464418995529</v>
      </c>
      <c r="T13" s="132">
        <v>50</v>
      </c>
      <c r="U13" s="132">
        <v>50</v>
      </c>
      <c r="V13" s="132">
        <v>50</v>
      </c>
      <c r="W13" s="132">
        <v>50</v>
      </c>
      <c r="X13" s="132">
        <v>50</v>
      </c>
      <c r="Y13" s="132">
        <v>50</v>
      </c>
      <c r="Z13" s="132">
        <v>50</v>
      </c>
      <c r="AA13" s="132">
        <v>59.559158134243461</v>
      </c>
      <c r="AB13" s="132">
        <v>72.33219567690557</v>
      </c>
      <c r="AC13" s="132">
        <v>96.328213879408423</v>
      </c>
      <c r="AD13" s="132">
        <v>100</v>
      </c>
      <c r="AE13" s="132">
        <v>100</v>
      </c>
    </row>
    <row r="14" spans="1:32" x14ac:dyDescent="0.35">
      <c r="A14" s="87" t="s">
        <v>44</v>
      </c>
      <c r="B14" s="87" t="s">
        <v>154</v>
      </c>
      <c r="C14" s="87" t="s">
        <v>98</v>
      </c>
      <c r="D14" s="87" t="s">
        <v>34</v>
      </c>
      <c r="E14" s="126">
        <v>0</v>
      </c>
      <c r="F14" s="126">
        <v>0</v>
      </c>
      <c r="G14" s="126">
        <v>0</v>
      </c>
      <c r="H14" s="126">
        <v>0</v>
      </c>
      <c r="I14" s="126">
        <v>0</v>
      </c>
      <c r="J14" s="126">
        <v>0</v>
      </c>
      <c r="K14" s="126">
        <v>0</v>
      </c>
      <c r="L14" s="132">
        <v>0</v>
      </c>
      <c r="M14" s="132">
        <v>0</v>
      </c>
      <c r="N14" s="132">
        <v>0</v>
      </c>
      <c r="O14" s="132">
        <v>16.790233443058618</v>
      </c>
      <c r="P14" s="132">
        <v>33.456874943375716</v>
      </c>
      <c r="Q14" s="132">
        <v>51.312022468516894</v>
      </c>
      <c r="R14" s="132">
        <v>72.831742820040475</v>
      </c>
      <c r="S14" s="132">
        <v>88.665101319723377</v>
      </c>
      <c r="T14" s="132">
        <v>100</v>
      </c>
      <c r="U14" s="132">
        <v>100</v>
      </c>
      <c r="V14" s="132">
        <v>100</v>
      </c>
      <c r="W14" s="132">
        <v>100</v>
      </c>
      <c r="X14" s="132">
        <v>100</v>
      </c>
      <c r="Y14" s="132">
        <v>100</v>
      </c>
      <c r="Z14" s="132">
        <v>100</v>
      </c>
      <c r="AA14" s="132">
        <v>100</v>
      </c>
      <c r="AB14" s="132">
        <v>100</v>
      </c>
      <c r="AC14" s="132">
        <v>100</v>
      </c>
      <c r="AD14" s="132">
        <v>100</v>
      </c>
      <c r="AE14" s="132">
        <v>100</v>
      </c>
    </row>
    <row r="15" spans="1:32" x14ac:dyDescent="0.35">
      <c r="A15" s="87" t="s">
        <v>45</v>
      </c>
      <c r="B15" s="87" t="s">
        <v>155</v>
      </c>
      <c r="C15" s="87" t="s">
        <v>99</v>
      </c>
      <c r="D15" s="87" t="s">
        <v>34</v>
      </c>
      <c r="E15" s="126">
        <v>0</v>
      </c>
      <c r="F15" s="126">
        <v>0</v>
      </c>
      <c r="G15" s="126">
        <v>0</v>
      </c>
      <c r="H15" s="126">
        <v>0</v>
      </c>
      <c r="I15" s="126">
        <v>0</v>
      </c>
      <c r="J15" s="126">
        <v>0</v>
      </c>
      <c r="K15" s="126">
        <v>0</v>
      </c>
      <c r="L15" s="132">
        <v>0</v>
      </c>
      <c r="M15" s="132">
        <v>0</v>
      </c>
      <c r="N15" s="132">
        <v>0</v>
      </c>
      <c r="O15" s="132">
        <v>14.104351333564631</v>
      </c>
      <c r="P15" s="132">
        <v>28.104881348126408</v>
      </c>
      <c r="Q15" s="132">
        <v>35.283635194834098</v>
      </c>
      <c r="R15" s="132">
        <v>46.258529592844503</v>
      </c>
      <c r="S15" s="132">
        <v>48.850464308446526</v>
      </c>
      <c r="T15" s="132">
        <v>50</v>
      </c>
      <c r="U15" s="132">
        <v>50</v>
      </c>
      <c r="V15" s="132">
        <v>50</v>
      </c>
      <c r="W15" s="132">
        <v>50</v>
      </c>
      <c r="X15" s="132">
        <v>50</v>
      </c>
      <c r="Y15" s="132">
        <v>50</v>
      </c>
      <c r="Z15" s="132">
        <v>50</v>
      </c>
      <c r="AA15" s="132">
        <v>59.559158134243461</v>
      </c>
      <c r="AB15" s="132">
        <v>72.33219567690557</v>
      </c>
      <c r="AC15" s="132">
        <v>96.328213879408423</v>
      </c>
      <c r="AD15" s="132">
        <v>100</v>
      </c>
      <c r="AE15" s="132">
        <v>100</v>
      </c>
    </row>
    <row r="16" spans="1:32" x14ac:dyDescent="0.35">
      <c r="A16" s="87" t="s">
        <v>46</v>
      </c>
      <c r="B16" s="87" t="s">
        <v>156</v>
      </c>
      <c r="C16" s="87" t="s">
        <v>100</v>
      </c>
      <c r="D16" s="87" t="s">
        <v>34</v>
      </c>
      <c r="E16" s="126">
        <v>0</v>
      </c>
      <c r="F16" s="126">
        <v>0</v>
      </c>
      <c r="G16" s="126">
        <v>0</v>
      </c>
      <c r="H16" s="126">
        <v>0</v>
      </c>
      <c r="I16" s="126">
        <v>0</v>
      </c>
      <c r="J16" s="126">
        <v>0</v>
      </c>
      <c r="K16" s="126">
        <v>0</v>
      </c>
      <c r="L16" s="132">
        <v>0</v>
      </c>
      <c r="M16" s="132">
        <v>0</v>
      </c>
      <c r="N16" s="132">
        <v>0</v>
      </c>
      <c r="O16" s="132">
        <v>12.001780239343288</v>
      </c>
      <c r="P16" s="132">
        <v>23.343882899812087</v>
      </c>
      <c r="Q16" s="132">
        <v>38.575066758975375</v>
      </c>
      <c r="R16" s="132">
        <v>59.377410740777371</v>
      </c>
      <c r="S16" s="132">
        <v>90.242310355058848</v>
      </c>
      <c r="T16" s="132">
        <v>100</v>
      </c>
      <c r="U16" s="132">
        <v>100</v>
      </c>
      <c r="V16" s="132">
        <v>100</v>
      </c>
      <c r="W16" s="132">
        <v>100</v>
      </c>
      <c r="X16" s="132">
        <v>100</v>
      </c>
      <c r="Y16" s="132">
        <v>100</v>
      </c>
      <c r="Z16" s="132">
        <v>100</v>
      </c>
      <c r="AA16" s="132">
        <v>100</v>
      </c>
      <c r="AB16" s="132">
        <v>100</v>
      </c>
      <c r="AC16" s="132">
        <v>100</v>
      </c>
      <c r="AD16" s="132">
        <v>100</v>
      </c>
      <c r="AE16" s="132">
        <v>100</v>
      </c>
    </row>
    <row r="17" spans="1:31" x14ac:dyDescent="0.35">
      <c r="A17" s="87" t="s">
        <v>47</v>
      </c>
      <c r="B17" s="87" t="s">
        <v>157</v>
      </c>
      <c r="C17" s="87" t="s">
        <v>101</v>
      </c>
      <c r="D17" s="87" t="s">
        <v>34</v>
      </c>
      <c r="E17" s="126">
        <v>0</v>
      </c>
      <c r="F17" s="126">
        <v>0</v>
      </c>
      <c r="G17" s="126">
        <v>0</v>
      </c>
      <c r="H17" s="126">
        <v>0</v>
      </c>
      <c r="I17" s="126">
        <v>0</v>
      </c>
      <c r="J17" s="126">
        <v>0</v>
      </c>
      <c r="K17" s="126">
        <v>0</v>
      </c>
      <c r="L17" s="132">
        <v>0</v>
      </c>
      <c r="M17" s="132">
        <v>0</v>
      </c>
      <c r="N17" s="132">
        <v>0</v>
      </c>
      <c r="O17" s="132">
        <v>12.623761747787063</v>
      </c>
      <c r="P17" s="132">
        <v>24.827330705555354</v>
      </c>
      <c r="Q17" s="132">
        <v>36.150298922797987</v>
      </c>
      <c r="R17" s="132">
        <v>49.067750632025302</v>
      </c>
      <c r="S17" s="132">
        <v>49.822241183162689</v>
      </c>
      <c r="T17" s="132">
        <v>50</v>
      </c>
      <c r="U17" s="132">
        <v>50</v>
      </c>
      <c r="V17" s="132">
        <v>50</v>
      </c>
      <c r="W17" s="132">
        <v>50</v>
      </c>
      <c r="X17" s="132">
        <v>50</v>
      </c>
      <c r="Y17" s="132">
        <v>50</v>
      </c>
      <c r="Z17" s="132">
        <v>50</v>
      </c>
      <c r="AA17" s="132">
        <v>59.559158134243461</v>
      </c>
      <c r="AB17" s="132">
        <v>72.33219567690557</v>
      </c>
      <c r="AC17" s="132">
        <v>96.328213879408423</v>
      </c>
      <c r="AD17" s="132">
        <v>100</v>
      </c>
      <c r="AE17" s="132">
        <v>100</v>
      </c>
    </row>
    <row r="18" spans="1:31" x14ac:dyDescent="0.35">
      <c r="A18" s="87" t="s">
        <v>48</v>
      </c>
      <c r="B18" s="87" t="s">
        <v>158</v>
      </c>
      <c r="C18" s="87" t="s">
        <v>102</v>
      </c>
      <c r="D18" s="87" t="s">
        <v>34</v>
      </c>
      <c r="E18" s="126">
        <v>0</v>
      </c>
      <c r="F18" s="126">
        <v>0</v>
      </c>
      <c r="G18" s="126">
        <v>0</v>
      </c>
      <c r="H18" s="126">
        <v>0</v>
      </c>
      <c r="I18" s="126">
        <v>0</v>
      </c>
      <c r="J18" s="126">
        <v>0</v>
      </c>
      <c r="K18" s="126">
        <v>0</v>
      </c>
      <c r="L18" s="132">
        <v>0</v>
      </c>
      <c r="M18" s="132">
        <v>0</v>
      </c>
      <c r="N18" s="132">
        <v>0</v>
      </c>
      <c r="O18" s="132">
        <v>16.790233443058618</v>
      </c>
      <c r="P18" s="132">
        <v>33.456874943375716</v>
      </c>
      <c r="Q18" s="132">
        <v>51.312022468516894</v>
      </c>
      <c r="R18" s="132">
        <v>72.831742820040475</v>
      </c>
      <c r="S18" s="132">
        <v>88.665101319723377</v>
      </c>
      <c r="T18" s="132">
        <v>100</v>
      </c>
      <c r="U18" s="132">
        <v>100</v>
      </c>
      <c r="V18" s="132">
        <v>100</v>
      </c>
      <c r="W18" s="132">
        <v>100</v>
      </c>
      <c r="X18" s="132">
        <v>100</v>
      </c>
      <c r="Y18" s="132">
        <v>100</v>
      </c>
      <c r="Z18" s="132">
        <v>100</v>
      </c>
      <c r="AA18" s="132">
        <v>100</v>
      </c>
      <c r="AB18" s="132">
        <v>100</v>
      </c>
      <c r="AC18" s="132">
        <v>100</v>
      </c>
      <c r="AD18" s="132">
        <v>100</v>
      </c>
      <c r="AE18" s="132">
        <v>100</v>
      </c>
    </row>
    <row r="19" spans="1:31" x14ac:dyDescent="0.35">
      <c r="A19" s="87" t="s">
        <v>49</v>
      </c>
      <c r="B19" s="87" t="s">
        <v>159</v>
      </c>
      <c r="C19" s="87" t="s">
        <v>103</v>
      </c>
      <c r="D19" s="87" t="s">
        <v>34</v>
      </c>
      <c r="E19" s="126">
        <v>0</v>
      </c>
      <c r="F19" s="126">
        <v>0</v>
      </c>
      <c r="G19" s="126">
        <v>0</v>
      </c>
      <c r="H19" s="126">
        <v>0</v>
      </c>
      <c r="I19" s="126">
        <v>0</v>
      </c>
      <c r="J19" s="126">
        <v>0</v>
      </c>
      <c r="K19" s="126">
        <v>0</v>
      </c>
      <c r="L19" s="132">
        <v>0</v>
      </c>
      <c r="M19" s="132">
        <v>0</v>
      </c>
      <c r="N19" s="132">
        <v>0</v>
      </c>
      <c r="O19" s="132">
        <v>14.104351333564631</v>
      </c>
      <c r="P19" s="132">
        <v>28.104881348126408</v>
      </c>
      <c r="Q19" s="132">
        <v>35.283635194834098</v>
      </c>
      <c r="R19" s="132">
        <v>46.258529592844503</v>
      </c>
      <c r="S19" s="132">
        <v>48.850464308446526</v>
      </c>
      <c r="T19" s="132">
        <v>50</v>
      </c>
      <c r="U19" s="132">
        <v>50</v>
      </c>
      <c r="V19" s="132">
        <v>50</v>
      </c>
      <c r="W19" s="132">
        <v>50</v>
      </c>
      <c r="X19" s="132">
        <v>50</v>
      </c>
      <c r="Y19" s="132">
        <v>50</v>
      </c>
      <c r="Z19" s="132">
        <v>50</v>
      </c>
      <c r="AA19" s="132">
        <v>59.559158134243461</v>
      </c>
      <c r="AB19" s="132">
        <v>72.33219567690557</v>
      </c>
      <c r="AC19" s="132">
        <v>96.328213879408423</v>
      </c>
      <c r="AD19" s="132">
        <v>100</v>
      </c>
      <c r="AE19" s="132">
        <v>100</v>
      </c>
    </row>
    <row r="20" spans="1:31" x14ac:dyDescent="0.35">
      <c r="A20" s="87" t="s">
        <v>50</v>
      </c>
      <c r="B20" s="87" t="s">
        <v>160</v>
      </c>
      <c r="C20" s="87" t="s">
        <v>104</v>
      </c>
      <c r="D20" s="87" t="s">
        <v>34</v>
      </c>
      <c r="E20" s="126">
        <v>0</v>
      </c>
      <c r="F20" s="126">
        <v>0</v>
      </c>
      <c r="G20" s="126">
        <v>0</v>
      </c>
      <c r="H20" s="126">
        <v>0</v>
      </c>
      <c r="I20" s="126">
        <v>0</v>
      </c>
      <c r="J20" s="126">
        <v>0</v>
      </c>
      <c r="K20" s="126">
        <v>0</v>
      </c>
      <c r="L20" s="132">
        <v>0</v>
      </c>
      <c r="M20" s="132">
        <v>0</v>
      </c>
      <c r="N20" s="132">
        <v>0</v>
      </c>
      <c r="O20" s="132">
        <v>18.1006068128534</v>
      </c>
      <c r="P20" s="132">
        <v>34.878292649289754</v>
      </c>
      <c r="Q20" s="132">
        <v>59.21941801130879</v>
      </c>
      <c r="R20" s="132">
        <v>78.442628602951316</v>
      </c>
      <c r="S20" s="132">
        <v>90.428906357743756</v>
      </c>
      <c r="T20" s="132">
        <v>100</v>
      </c>
      <c r="U20" s="132">
        <v>100</v>
      </c>
      <c r="V20" s="132">
        <v>100</v>
      </c>
      <c r="W20" s="132">
        <v>100</v>
      </c>
      <c r="X20" s="132">
        <v>100</v>
      </c>
      <c r="Y20" s="132">
        <v>100</v>
      </c>
      <c r="Z20" s="132">
        <v>100</v>
      </c>
      <c r="AA20" s="132">
        <v>100</v>
      </c>
      <c r="AB20" s="132">
        <v>100</v>
      </c>
      <c r="AC20" s="132">
        <v>100</v>
      </c>
      <c r="AD20" s="132">
        <v>100</v>
      </c>
      <c r="AE20" s="132">
        <v>100</v>
      </c>
    </row>
    <row r="21" spans="1:31" x14ac:dyDescent="0.35">
      <c r="A21" s="87" t="s">
        <v>51</v>
      </c>
      <c r="B21" s="87" t="s">
        <v>161</v>
      </c>
      <c r="C21" s="87" t="s">
        <v>105</v>
      </c>
      <c r="D21" s="87" t="s">
        <v>34</v>
      </c>
      <c r="E21" s="126">
        <v>0</v>
      </c>
      <c r="F21" s="126">
        <v>0</v>
      </c>
      <c r="G21" s="126">
        <v>0</v>
      </c>
      <c r="H21" s="126">
        <v>0</v>
      </c>
      <c r="I21" s="126">
        <v>0</v>
      </c>
      <c r="J21" s="126">
        <v>0</v>
      </c>
      <c r="K21" s="126">
        <v>0</v>
      </c>
      <c r="L21" s="132">
        <v>0</v>
      </c>
      <c r="M21" s="132">
        <v>0</v>
      </c>
      <c r="N21" s="132">
        <v>0</v>
      </c>
      <c r="O21" s="132">
        <v>15.50767918088737</v>
      </c>
      <c r="P21" s="132">
        <v>29.298919226393629</v>
      </c>
      <c r="Q21" s="132">
        <v>40.720989761092156</v>
      </c>
      <c r="R21" s="132">
        <v>49.822241183162689</v>
      </c>
      <c r="S21" s="132">
        <v>49.822241183162689</v>
      </c>
      <c r="T21" s="132">
        <v>50</v>
      </c>
      <c r="U21" s="132">
        <v>50</v>
      </c>
      <c r="V21" s="132">
        <v>50</v>
      </c>
      <c r="W21" s="132">
        <v>50</v>
      </c>
      <c r="X21" s="132">
        <v>50</v>
      </c>
      <c r="Y21" s="132">
        <v>50</v>
      </c>
      <c r="Z21" s="132">
        <v>50</v>
      </c>
      <c r="AA21" s="132">
        <v>59.559158134243461</v>
      </c>
      <c r="AB21" s="132">
        <v>72.33219567690557</v>
      </c>
      <c r="AC21" s="132">
        <v>96.328213879408423</v>
      </c>
      <c r="AD21" s="132">
        <v>100</v>
      </c>
      <c r="AE21" s="132">
        <v>100</v>
      </c>
    </row>
    <row r="22" spans="1:31" x14ac:dyDescent="0.35">
      <c r="A22" s="87" t="s">
        <v>52</v>
      </c>
      <c r="B22" s="87" t="s">
        <v>162</v>
      </c>
      <c r="C22" s="87" t="s">
        <v>106</v>
      </c>
      <c r="D22" s="87" t="s">
        <v>34</v>
      </c>
      <c r="E22" s="126">
        <v>0</v>
      </c>
      <c r="F22" s="126">
        <v>0</v>
      </c>
      <c r="G22" s="126">
        <v>0</v>
      </c>
      <c r="H22" s="126">
        <v>0</v>
      </c>
      <c r="I22" s="126">
        <v>0</v>
      </c>
      <c r="J22" s="126">
        <v>0</v>
      </c>
      <c r="K22" s="126">
        <v>0</v>
      </c>
      <c r="L22" s="132">
        <v>0</v>
      </c>
      <c r="M22" s="132">
        <v>0</v>
      </c>
      <c r="N22" s="132">
        <v>0</v>
      </c>
      <c r="O22" s="132">
        <v>15.027696181284094</v>
      </c>
      <c r="P22" s="132">
        <v>29.555182543013007</v>
      </c>
      <c r="Q22" s="132">
        <v>52.572387746537977</v>
      </c>
      <c r="R22" s="132">
        <v>77.2547209399916</v>
      </c>
      <c r="S22" s="132">
        <v>96.130927402433912</v>
      </c>
      <c r="T22" s="132">
        <v>100</v>
      </c>
      <c r="U22" s="132">
        <v>100</v>
      </c>
      <c r="V22" s="132">
        <v>100</v>
      </c>
      <c r="W22" s="132">
        <v>100</v>
      </c>
      <c r="X22" s="132">
        <v>100</v>
      </c>
      <c r="Y22" s="132">
        <v>100</v>
      </c>
      <c r="Z22" s="132">
        <v>100</v>
      </c>
      <c r="AA22" s="132">
        <v>100</v>
      </c>
      <c r="AB22" s="132">
        <v>100</v>
      </c>
      <c r="AC22" s="132">
        <v>100</v>
      </c>
      <c r="AD22" s="132">
        <v>100</v>
      </c>
      <c r="AE22" s="132">
        <v>100</v>
      </c>
    </row>
    <row r="23" spans="1:31" x14ac:dyDescent="0.35">
      <c r="A23" s="87" t="s">
        <v>53</v>
      </c>
      <c r="B23" s="87" t="s">
        <v>163</v>
      </c>
      <c r="C23" s="87" t="s">
        <v>107</v>
      </c>
      <c r="D23" s="87" t="s">
        <v>34</v>
      </c>
      <c r="E23" s="126">
        <v>0</v>
      </c>
      <c r="F23" s="126">
        <v>0</v>
      </c>
      <c r="G23" s="126">
        <v>0</v>
      </c>
      <c r="H23" s="126">
        <v>0</v>
      </c>
      <c r="I23" s="126">
        <v>0</v>
      </c>
      <c r="J23" s="126">
        <v>0</v>
      </c>
      <c r="K23" s="126">
        <v>0</v>
      </c>
      <c r="L23" s="132">
        <v>0</v>
      </c>
      <c r="M23" s="132">
        <v>0</v>
      </c>
      <c r="N23" s="132">
        <v>0</v>
      </c>
      <c r="O23" s="132">
        <v>12.623761747787063</v>
      </c>
      <c r="P23" s="132">
        <v>24.827330705555354</v>
      </c>
      <c r="Q23" s="132">
        <v>36.150298922797987</v>
      </c>
      <c r="R23" s="132">
        <v>49.067750632025302</v>
      </c>
      <c r="S23" s="132">
        <v>49.822241183162689</v>
      </c>
      <c r="T23" s="132">
        <v>50</v>
      </c>
      <c r="U23" s="132">
        <v>50</v>
      </c>
      <c r="V23" s="132">
        <v>50</v>
      </c>
      <c r="W23" s="132">
        <v>50</v>
      </c>
      <c r="X23" s="132">
        <v>50</v>
      </c>
      <c r="Y23" s="132">
        <v>50</v>
      </c>
      <c r="Z23" s="132">
        <v>50</v>
      </c>
      <c r="AA23" s="132">
        <v>59.559158134243461</v>
      </c>
      <c r="AB23" s="132">
        <v>72.33219567690557</v>
      </c>
      <c r="AC23" s="132">
        <v>96.328213879408423</v>
      </c>
      <c r="AD23" s="132">
        <v>100</v>
      </c>
      <c r="AE23" s="132">
        <v>100</v>
      </c>
    </row>
    <row r="24" spans="1:31" x14ac:dyDescent="0.35">
      <c r="A24" s="87" t="s">
        <v>54</v>
      </c>
      <c r="B24" s="87" t="s">
        <v>164</v>
      </c>
      <c r="C24" s="87" t="s">
        <v>108</v>
      </c>
      <c r="D24" s="87" t="s">
        <v>34</v>
      </c>
      <c r="E24" s="126">
        <v>0</v>
      </c>
      <c r="F24" s="126">
        <v>0</v>
      </c>
      <c r="G24" s="126">
        <v>0</v>
      </c>
      <c r="H24" s="126">
        <v>0</v>
      </c>
      <c r="I24" s="126">
        <v>0</v>
      </c>
      <c r="J24" s="126">
        <v>0</v>
      </c>
      <c r="K24" s="126">
        <v>0</v>
      </c>
      <c r="L24" s="132">
        <v>0</v>
      </c>
      <c r="M24" s="132">
        <v>0</v>
      </c>
      <c r="N24" s="132">
        <v>0</v>
      </c>
      <c r="O24" s="132">
        <v>12.001780239343288</v>
      </c>
      <c r="P24" s="132">
        <v>23.343882899812087</v>
      </c>
      <c r="Q24" s="132">
        <v>38.575066758975375</v>
      </c>
      <c r="R24" s="132">
        <v>59.377410740777371</v>
      </c>
      <c r="S24" s="132">
        <v>90.242310355058848</v>
      </c>
      <c r="T24" s="132">
        <v>100</v>
      </c>
      <c r="U24" s="132">
        <v>100</v>
      </c>
      <c r="V24" s="132">
        <v>100</v>
      </c>
      <c r="W24" s="132">
        <v>100</v>
      </c>
      <c r="X24" s="132">
        <v>100</v>
      </c>
      <c r="Y24" s="132">
        <v>100</v>
      </c>
      <c r="Z24" s="132">
        <v>100</v>
      </c>
      <c r="AA24" s="132">
        <v>100</v>
      </c>
      <c r="AB24" s="132">
        <v>100</v>
      </c>
      <c r="AC24" s="132">
        <v>100</v>
      </c>
      <c r="AD24" s="132">
        <v>100</v>
      </c>
      <c r="AE24" s="132">
        <v>100</v>
      </c>
    </row>
    <row r="25" spans="1:31" x14ac:dyDescent="0.35">
      <c r="A25" s="87" t="s">
        <v>55</v>
      </c>
      <c r="B25" s="87" t="s">
        <v>165</v>
      </c>
      <c r="C25" s="87" t="s">
        <v>109</v>
      </c>
      <c r="D25" s="87" t="s">
        <v>34</v>
      </c>
      <c r="E25" s="126">
        <v>0</v>
      </c>
      <c r="F25" s="126">
        <v>0</v>
      </c>
      <c r="G25" s="126">
        <v>0</v>
      </c>
      <c r="H25" s="126">
        <v>0</v>
      </c>
      <c r="I25" s="126">
        <v>0</v>
      </c>
      <c r="J25" s="126">
        <v>0</v>
      </c>
      <c r="K25" s="126">
        <v>0</v>
      </c>
      <c r="L25" s="132">
        <v>0</v>
      </c>
      <c r="M25" s="132">
        <v>0</v>
      </c>
      <c r="N25" s="132">
        <v>0</v>
      </c>
      <c r="O25" s="132">
        <v>10.081892291611551</v>
      </c>
      <c r="P25" s="132">
        <v>19.609633601887719</v>
      </c>
      <c r="Q25" s="132">
        <v>26.525334953911795</v>
      </c>
      <c r="R25" s="132">
        <v>37.713112518611105</v>
      </c>
      <c r="S25" s="132">
        <v>49.719435217415374</v>
      </c>
      <c r="T25" s="132">
        <v>50</v>
      </c>
      <c r="U25" s="132">
        <v>50</v>
      </c>
      <c r="V25" s="132">
        <v>50</v>
      </c>
      <c r="W25" s="132">
        <v>50</v>
      </c>
      <c r="X25" s="132">
        <v>50</v>
      </c>
      <c r="Y25" s="132">
        <v>50</v>
      </c>
      <c r="Z25" s="132">
        <v>50</v>
      </c>
      <c r="AA25" s="132">
        <v>59.559158134243461</v>
      </c>
      <c r="AB25" s="132">
        <v>72.33219567690557</v>
      </c>
      <c r="AC25" s="132">
        <v>96.328213879408423</v>
      </c>
      <c r="AD25" s="132">
        <v>100</v>
      </c>
      <c r="AE25" s="132">
        <v>100</v>
      </c>
    </row>
    <row r="26" spans="1:31" x14ac:dyDescent="0.35">
      <c r="A26" s="87" t="s">
        <v>56</v>
      </c>
      <c r="B26" s="87" t="s">
        <v>166</v>
      </c>
      <c r="C26" s="87" t="s">
        <v>139</v>
      </c>
      <c r="D26" s="87" t="s">
        <v>34</v>
      </c>
      <c r="E26" s="126">
        <v>0</v>
      </c>
      <c r="F26" s="126">
        <v>0</v>
      </c>
      <c r="G26" s="126">
        <v>0</v>
      </c>
      <c r="H26" s="126">
        <v>0</v>
      </c>
      <c r="I26" s="126">
        <v>0</v>
      </c>
      <c r="J26" s="126">
        <v>0</v>
      </c>
      <c r="K26" s="126">
        <v>0</v>
      </c>
      <c r="L26" s="132">
        <v>0</v>
      </c>
      <c r="M26" s="132">
        <v>0</v>
      </c>
      <c r="N26" s="132">
        <v>0</v>
      </c>
      <c r="O26" s="132">
        <v>16.659567995132342</v>
      </c>
      <c r="P26" s="132">
        <v>22.747946455734713</v>
      </c>
      <c r="Q26" s="132">
        <v>36.452312138728324</v>
      </c>
      <c r="R26" s="132">
        <v>49.512473379981749</v>
      </c>
      <c r="S26" s="132">
        <v>64.696912077882558</v>
      </c>
      <c r="T26" s="132">
        <v>90.193945847277163</v>
      </c>
      <c r="U26" s="132">
        <v>100</v>
      </c>
      <c r="V26" s="132">
        <v>100</v>
      </c>
      <c r="W26" s="132">
        <v>100</v>
      </c>
      <c r="X26" s="132">
        <v>100</v>
      </c>
      <c r="Y26" s="132">
        <v>100</v>
      </c>
      <c r="Z26" s="132">
        <v>100</v>
      </c>
      <c r="AA26" s="132">
        <v>100</v>
      </c>
      <c r="AB26" s="132">
        <v>100</v>
      </c>
      <c r="AC26" s="132">
        <v>100</v>
      </c>
      <c r="AD26" s="132">
        <v>100</v>
      </c>
      <c r="AE26" s="132">
        <v>100</v>
      </c>
    </row>
    <row r="27" spans="1:31" x14ac:dyDescent="0.35">
      <c r="A27" s="87" t="s">
        <v>57</v>
      </c>
      <c r="B27" s="87" t="s">
        <v>167</v>
      </c>
      <c r="C27" s="87" t="s">
        <v>110</v>
      </c>
      <c r="D27" s="87" t="s">
        <v>34</v>
      </c>
      <c r="E27" s="126">
        <v>0</v>
      </c>
      <c r="F27" s="126">
        <v>0</v>
      </c>
      <c r="G27" s="126">
        <v>0</v>
      </c>
      <c r="H27" s="126">
        <v>0</v>
      </c>
      <c r="I27" s="126">
        <v>0</v>
      </c>
      <c r="J27" s="126">
        <v>0</v>
      </c>
      <c r="K27" s="126">
        <v>0</v>
      </c>
      <c r="L27" s="132">
        <v>0</v>
      </c>
      <c r="M27" s="132">
        <v>0</v>
      </c>
      <c r="N27" s="132">
        <v>0</v>
      </c>
      <c r="O27" s="132">
        <v>13.99458803629066</v>
      </c>
      <c r="P27" s="132">
        <v>19.109027281657109</v>
      </c>
      <c r="Q27" s="132">
        <v>25.065667296592295</v>
      </c>
      <c r="R27" s="132">
        <v>31.447472302318559</v>
      </c>
      <c r="S27" s="132">
        <v>35.645075089135027</v>
      </c>
      <c r="T27" s="132">
        <v>45.096972923638582</v>
      </c>
      <c r="U27" s="132">
        <v>50</v>
      </c>
      <c r="V27" s="132">
        <v>50</v>
      </c>
      <c r="W27" s="132">
        <v>50</v>
      </c>
      <c r="X27" s="132">
        <v>50</v>
      </c>
      <c r="Y27" s="132">
        <v>50</v>
      </c>
      <c r="Z27" s="132">
        <v>50</v>
      </c>
      <c r="AA27" s="132">
        <v>59.559158134243461</v>
      </c>
      <c r="AB27" s="132">
        <v>72.33219567690557</v>
      </c>
      <c r="AC27" s="132">
        <v>96.328213879408423</v>
      </c>
      <c r="AD27" s="132">
        <v>100</v>
      </c>
      <c r="AE27" s="132">
        <v>100</v>
      </c>
    </row>
    <row r="28" spans="1:31" x14ac:dyDescent="0.35">
      <c r="A28" s="87" t="s">
        <v>58</v>
      </c>
      <c r="B28" s="87" t="s">
        <v>168</v>
      </c>
      <c r="C28" s="87" t="s">
        <v>111</v>
      </c>
      <c r="D28" s="87" t="s">
        <v>34</v>
      </c>
      <c r="E28" s="126">
        <v>0</v>
      </c>
      <c r="F28" s="126">
        <v>0</v>
      </c>
      <c r="G28" s="126">
        <v>0</v>
      </c>
      <c r="H28" s="126">
        <v>0</v>
      </c>
      <c r="I28" s="126">
        <v>0</v>
      </c>
      <c r="J28" s="126">
        <v>0</v>
      </c>
      <c r="K28" s="126">
        <v>0</v>
      </c>
      <c r="L28" s="132">
        <v>9.0506329113924053</v>
      </c>
      <c r="M28" s="132">
        <v>9.0506329113924053</v>
      </c>
      <c r="N28" s="132">
        <v>9.9050632911392409</v>
      </c>
      <c r="O28" s="132">
        <v>17.658227848101266</v>
      </c>
      <c r="P28" s="132">
        <v>23.180379746835442</v>
      </c>
      <c r="Q28" s="132">
        <v>37.5</v>
      </c>
      <c r="R28" s="132">
        <v>42.768987341772153</v>
      </c>
      <c r="S28" s="132">
        <v>67.405063291139243</v>
      </c>
      <c r="T28" s="132">
        <v>100</v>
      </c>
      <c r="U28" s="132">
        <v>100</v>
      </c>
      <c r="V28" s="132">
        <v>100</v>
      </c>
      <c r="W28" s="132">
        <v>100</v>
      </c>
      <c r="X28" s="132">
        <v>100</v>
      </c>
      <c r="Y28" s="132">
        <v>100</v>
      </c>
      <c r="Z28" s="132">
        <v>100</v>
      </c>
      <c r="AA28" s="132">
        <v>100</v>
      </c>
      <c r="AB28" s="132">
        <v>100</v>
      </c>
      <c r="AC28" s="132">
        <v>100</v>
      </c>
      <c r="AD28" s="132">
        <v>100</v>
      </c>
      <c r="AE28" s="132">
        <v>100</v>
      </c>
    </row>
    <row r="29" spans="1:31" x14ac:dyDescent="0.35">
      <c r="A29" s="87" t="s">
        <v>59</v>
      </c>
      <c r="B29" s="87" t="s">
        <v>169</v>
      </c>
      <c r="C29" s="87" t="s">
        <v>112</v>
      </c>
      <c r="D29" s="87" t="s">
        <v>34</v>
      </c>
      <c r="E29" s="126">
        <v>0</v>
      </c>
      <c r="F29" s="126">
        <v>0</v>
      </c>
      <c r="G29" s="126">
        <v>0</v>
      </c>
      <c r="H29" s="126">
        <v>0</v>
      </c>
      <c r="I29" s="126">
        <v>0</v>
      </c>
      <c r="J29" s="126">
        <v>0</v>
      </c>
      <c r="K29" s="126">
        <v>0</v>
      </c>
      <c r="L29" s="132">
        <v>7.6028309437338759</v>
      </c>
      <c r="M29" s="132">
        <v>7.6028309437338759</v>
      </c>
      <c r="N29" s="132">
        <v>8.3205807181423186</v>
      </c>
      <c r="O29" s="132">
        <v>14.833495337774483</v>
      </c>
      <c r="P29" s="132">
        <v>19.472285546451268</v>
      </c>
      <c r="Q29" s="132">
        <v>25.786087863094949</v>
      </c>
      <c r="R29" s="132">
        <v>27.164398241764601</v>
      </c>
      <c r="S29" s="132">
        <v>37.137144034142182</v>
      </c>
      <c r="T29" s="132">
        <v>50</v>
      </c>
      <c r="U29" s="132">
        <v>50</v>
      </c>
      <c r="V29" s="132">
        <v>50</v>
      </c>
      <c r="W29" s="132">
        <v>50</v>
      </c>
      <c r="X29" s="132">
        <v>50</v>
      </c>
      <c r="Y29" s="132">
        <v>50</v>
      </c>
      <c r="Z29" s="132">
        <v>50</v>
      </c>
      <c r="AA29" s="132">
        <v>59.559158134243461</v>
      </c>
      <c r="AB29" s="132">
        <v>72.33219567690557</v>
      </c>
      <c r="AC29" s="132">
        <v>96.328213879408423</v>
      </c>
      <c r="AD29" s="132">
        <v>100</v>
      </c>
      <c r="AE29" s="132">
        <v>100</v>
      </c>
    </row>
    <row r="30" spans="1:31" x14ac:dyDescent="0.35">
      <c r="A30" s="87" t="s">
        <v>60</v>
      </c>
      <c r="B30" s="87" t="s">
        <v>170</v>
      </c>
      <c r="C30" s="87" t="s">
        <v>113</v>
      </c>
      <c r="D30" s="87" t="s">
        <v>34</v>
      </c>
      <c r="E30" s="126">
        <v>0</v>
      </c>
      <c r="F30" s="126">
        <v>0</v>
      </c>
      <c r="G30" s="126">
        <v>0</v>
      </c>
      <c r="H30" s="126">
        <v>0</v>
      </c>
      <c r="I30" s="126">
        <v>0</v>
      </c>
      <c r="J30" s="126">
        <v>0</v>
      </c>
      <c r="K30" s="126">
        <v>0</v>
      </c>
      <c r="L30" s="132">
        <v>0</v>
      </c>
      <c r="M30" s="132">
        <v>0</v>
      </c>
      <c r="N30" s="132">
        <v>0</v>
      </c>
      <c r="O30" s="132">
        <v>20.510107689401096</v>
      </c>
      <c r="P30" s="132">
        <v>32.788588702059322</v>
      </c>
      <c r="Q30" s="132">
        <v>47.548649159266958</v>
      </c>
      <c r="R30" s="132">
        <v>58.492348384658989</v>
      </c>
      <c r="S30" s="132">
        <v>71.925184205554501</v>
      </c>
      <c r="T30" s="132">
        <v>97.203854146986586</v>
      </c>
      <c r="U30" s="132">
        <v>100</v>
      </c>
      <c r="V30" s="132">
        <v>100</v>
      </c>
      <c r="W30" s="132">
        <v>100</v>
      </c>
      <c r="X30" s="132">
        <v>100</v>
      </c>
      <c r="Y30" s="132">
        <v>100</v>
      </c>
      <c r="Z30" s="132">
        <v>100</v>
      </c>
      <c r="AA30" s="132">
        <v>100</v>
      </c>
      <c r="AB30" s="132">
        <v>100</v>
      </c>
      <c r="AC30" s="132">
        <v>100</v>
      </c>
      <c r="AD30" s="132">
        <v>100</v>
      </c>
      <c r="AE30" s="132">
        <v>100</v>
      </c>
    </row>
    <row r="31" spans="1:31" x14ac:dyDescent="0.35">
      <c r="A31" s="87" t="s">
        <v>61</v>
      </c>
      <c r="B31" s="87" t="s">
        <v>171</v>
      </c>
      <c r="C31" s="87" t="s">
        <v>114</v>
      </c>
      <c r="D31" s="87" t="s">
        <v>34</v>
      </c>
      <c r="E31" s="126">
        <v>0</v>
      </c>
      <c r="F31" s="126">
        <v>0</v>
      </c>
      <c r="G31" s="126">
        <v>0</v>
      </c>
      <c r="H31" s="126">
        <v>0</v>
      </c>
      <c r="I31" s="126">
        <v>0</v>
      </c>
      <c r="J31" s="126">
        <v>0</v>
      </c>
      <c r="K31" s="126">
        <v>0</v>
      </c>
      <c r="L31" s="132">
        <v>0</v>
      </c>
      <c r="M31" s="132">
        <v>0</v>
      </c>
      <c r="N31" s="132">
        <v>0</v>
      </c>
      <c r="O31" s="132">
        <v>17.229168714158217</v>
      </c>
      <c r="P31" s="132">
        <v>27.543498805657318</v>
      </c>
      <c r="Q31" s="132">
        <v>32.695830533128891</v>
      </c>
      <c r="R31" s="132">
        <v>37.150971869400259</v>
      </c>
      <c r="S31" s="132">
        <v>39.627526406833233</v>
      </c>
      <c r="T31" s="132">
        <v>48.601927073493293</v>
      </c>
      <c r="U31" s="132">
        <v>50</v>
      </c>
      <c r="V31" s="132">
        <v>50</v>
      </c>
      <c r="W31" s="132">
        <v>50</v>
      </c>
      <c r="X31" s="132">
        <v>50</v>
      </c>
      <c r="Y31" s="132">
        <v>50</v>
      </c>
      <c r="Z31" s="132">
        <v>50</v>
      </c>
      <c r="AA31" s="132">
        <v>59.559158134243461</v>
      </c>
      <c r="AB31" s="132">
        <v>72.33219567690557</v>
      </c>
      <c r="AC31" s="132">
        <v>96.328213879408423</v>
      </c>
      <c r="AD31" s="132">
        <v>100</v>
      </c>
      <c r="AE31" s="132">
        <v>100</v>
      </c>
    </row>
    <row r="32" spans="1:31" x14ac:dyDescent="0.35">
      <c r="A32" s="87" t="s">
        <v>62</v>
      </c>
      <c r="B32" s="87" t="s">
        <v>172</v>
      </c>
      <c r="C32" s="87" t="s">
        <v>115</v>
      </c>
      <c r="D32" s="87" t="s">
        <v>34</v>
      </c>
      <c r="E32" s="126">
        <v>0</v>
      </c>
      <c r="F32" s="126">
        <v>0</v>
      </c>
      <c r="G32" s="126">
        <v>0</v>
      </c>
      <c r="H32" s="126">
        <v>0</v>
      </c>
      <c r="I32" s="126">
        <v>0</v>
      </c>
      <c r="J32" s="126">
        <v>0</v>
      </c>
      <c r="K32" s="126">
        <v>0</v>
      </c>
      <c r="L32" s="132">
        <v>0</v>
      </c>
      <c r="M32" s="132">
        <v>0</v>
      </c>
      <c r="N32" s="132">
        <v>0</v>
      </c>
      <c r="O32" s="132">
        <v>12.89149510631117</v>
      </c>
      <c r="P32" s="132">
        <v>30.107154910563615</v>
      </c>
      <c r="Q32" s="132">
        <v>42.787715153560576</v>
      </c>
      <c r="R32" s="132">
        <v>55.993925075936545</v>
      </c>
      <c r="S32" s="132">
        <v>75.573742828214648</v>
      </c>
      <c r="T32" s="132">
        <v>99.156260546743169</v>
      </c>
      <c r="U32" s="132">
        <v>100</v>
      </c>
      <c r="V32" s="132">
        <v>100</v>
      </c>
      <c r="W32" s="132">
        <v>100</v>
      </c>
      <c r="X32" s="132">
        <v>100</v>
      </c>
      <c r="Y32" s="132">
        <v>100</v>
      </c>
      <c r="Z32" s="132">
        <v>100</v>
      </c>
      <c r="AA32" s="132">
        <v>100</v>
      </c>
      <c r="AB32" s="132">
        <v>100</v>
      </c>
      <c r="AC32" s="132">
        <v>100</v>
      </c>
      <c r="AD32" s="132">
        <v>100</v>
      </c>
      <c r="AE32" s="132">
        <v>100</v>
      </c>
    </row>
    <row r="33" spans="1:31" x14ac:dyDescent="0.35">
      <c r="A33" s="87" t="s">
        <v>63</v>
      </c>
      <c r="B33" s="87" t="s">
        <v>173</v>
      </c>
      <c r="C33" s="87" t="s">
        <v>116</v>
      </c>
      <c r="D33" s="87" t="s">
        <v>34</v>
      </c>
      <c r="E33" s="126">
        <v>0</v>
      </c>
      <c r="F33" s="126">
        <v>0</v>
      </c>
      <c r="G33" s="126">
        <v>0</v>
      </c>
      <c r="H33" s="126">
        <v>0</v>
      </c>
      <c r="I33" s="126">
        <v>0</v>
      </c>
      <c r="J33" s="126">
        <v>0</v>
      </c>
      <c r="K33" s="126">
        <v>0</v>
      </c>
      <c r="L33" s="132">
        <v>0</v>
      </c>
      <c r="M33" s="132">
        <v>0</v>
      </c>
      <c r="N33" s="132">
        <v>0</v>
      </c>
      <c r="O33" s="132">
        <v>5.7729867788461533</v>
      </c>
      <c r="P33" s="132">
        <v>16.126427283653847</v>
      </c>
      <c r="Q33" s="132">
        <v>28.919145633012818</v>
      </c>
      <c r="R33" s="132">
        <v>40.998597756410255</v>
      </c>
      <c r="S33" s="132">
        <v>56.436548477564109</v>
      </c>
      <c r="T33" s="132">
        <v>85.381234975961533</v>
      </c>
      <c r="U33" s="132">
        <v>92.461813902243591</v>
      </c>
      <c r="V33" s="132">
        <v>97.137920673076934</v>
      </c>
      <c r="W33" s="132">
        <v>98.091947115384613</v>
      </c>
      <c r="X33" s="132">
        <v>98.091947115384613</v>
      </c>
      <c r="Y33" s="132">
        <v>99.045973557692307</v>
      </c>
      <c r="Z33" s="132">
        <v>100</v>
      </c>
      <c r="AA33" s="132">
        <v>100</v>
      </c>
      <c r="AB33" s="132">
        <v>100</v>
      </c>
      <c r="AC33" s="132">
        <v>100</v>
      </c>
      <c r="AD33" s="132">
        <v>100</v>
      </c>
      <c r="AE33" s="132">
        <v>100</v>
      </c>
    </row>
    <row r="34" spans="1:31" x14ac:dyDescent="0.35">
      <c r="A34" s="87" t="s">
        <v>64</v>
      </c>
      <c r="B34" s="87" t="s">
        <v>174</v>
      </c>
      <c r="C34" s="87" t="s">
        <v>117</v>
      </c>
      <c r="D34" s="87" t="s">
        <v>34</v>
      </c>
      <c r="E34" s="126">
        <v>0</v>
      </c>
      <c r="F34" s="126">
        <v>0</v>
      </c>
      <c r="G34" s="126">
        <v>0</v>
      </c>
      <c r="H34" s="126">
        <v>0</v>
      </c>
      <c r="I34" s="126">
        <v>0</v>
      </c>
      <c r="J34" s="126">
        <v>0</v>
      </c>
      <c r="K34" s="126">
        <v>0</v>
      </c>
      <c r="L34" s="132">
        <v>0</v>
      </c>
      <c r="M34" s="132">
        <v>0</v>
      </c>
      <c r="N34" s="132">
        <v>0</v>
      </c>
      <c r="O34" s="132">
        <v>4.8494998029066689</v>
      </c>
      <c r="P34" s="132">
        <v>13.546732208054513</v>
      </c>
      <c r="Q34" s="132">
        <v>19.885643472493523</v>
      </c>
      <c r="R34" s="132">
        <v>26.039948711184472</v>
      </c>
      <c r="S34" s="132">
        <v>31.093988007228266</v>
      </c>
      <c r="T34" s="132">
        <v>42.690617487980766</v>
      </c>
      <c r="U34" s="132">
        <v>46.230906951121796</v>
      </c>
      <c r="V34" s="132">
        <v>48.568960336538467</v>
      </c>
      <c r="W34" s="132">
        <v>49.045973557692307</v>
      </c>
      <c r="X34" s="132">
        <v>49.045973557692307</v>
      </c>
      <c r="Y34" s="132">
        <v>49.522986778846153</v>
      </c>
      <c r="Z34" s="132">
        <v>50</v>
      </c>
      <c r="AA34" s="132">
        <v>59.559158134243461</v>
      </c>
      <c r="AB34" s="132">
        <v>72.33219567690557</v>
      </c>
      <c r="AC34" s="132">
        <v>96.328213879408423</v>
      </c>
      <c r="AD34" s="132">
        <v>100</v>
      </c>
      <c r="AE34" s="132">
        <v>100</v>
      </c>
    </row>
    <row r="35" spans="1:31" x14ac:dyDescent="0.35">
      <c r="A35" s="87" t="s">
        <v>65</v>
      </c>
      <c r="B35" s="87" t="s">
        <v>175</v>
      </c>
      <c r="C35" s="87" t="s">
        <v>118</v>
      </c>
      <c r="D35" s="87" t="s">
        <v>34</v>
      </c>
      <c r="E35" s="126">
        <v>0</v>
      </c>
      <c r="F35" s="126">
        <v>0</v>
      </c>
      <c r="G35" s="126">
        <v>0</v>
      </c>
      <c r="H35" s="126">
        <v>0</v>
      </c>
      <c r="I35" s="126">
        <v>0</v>
      </c>
      <c r="J35" s="126">
        <v>0</v>
      </c>
      <c r="K35" s="126">
        <v>0</v>
      </c>
      <c r="L35" s="132">
        <v>0</v>
      </c>
      <c r="M35" s="132">
        <v>0</v>
      </c>
      <c r="N35" s="132">
        <v>0</v>
      </c>
      <c r="O35" s="132">
        <v>19.076737676877624</v>
      </c>
      <c r="P35" s="132">
        <v>35.19689783859431</v>
      </c>
      <c r="Q35" s="132">
        <v>48.853405380189706</v>
      </c>
      <c r="R35" s="132">
        <v>64.229707665992848</v>
      </c>
      <c r="S35" s="132">
        <v>74.829730990514705</v>
      </c>
      <c r="T35" s="132">
        <v>91.75866894728658</v>
      </c>
      <c r="U35" s="132">
        <v>96.268076504431662</v>
      </c>
      <c r="V35" s="132">
        <v>100</v>
      </c>
      <c r="W35" s="132">
        <v>100</v>
      </c>
      <c r="X35" s="132">
        <v>100</v>
      </c>
      <c r="Y35" s="132">
        <v>100</v>
      </c>
      <c r="Z35" s="132">
        <v>100</v>
      </c>
      <c r="AA35" s="132">
        <v>100</v>
      </c>
      <c r="AB35" s="132">
        <v>100</v>
      </c>
      <c r="AC35" s="132">
        <v>100</v>
      </c>
      <c r="AD35" s="132">
        <v>100</v>
      </c>
      <c r="AE35" s="132">
        <v>100</v>
      </c>
    </row>
    <row r="36" spans="1:31" x14ac:dyDescent="0.35">
      <c r="A36" s="87" t="s">
        <v>66</v>
      </c>
      <c r="B36" s="87" t="s">
        <v>176</v>
      </c>
      <c r="C36" s="87" t="s">
        <v>119</v>
      </c>
      <c r="D36" s="87" t="s">
        <v>34</v>
      </c>
      <c r="E36" s="126">
        <v>0</v>
      </c>
      <c r="F36" s="126">
        <v>0</v>
      </c>
      <c r="G36" s="126">
        <v>0</v>
      </c>
      <c r="H36" s="126">
        <v>0</v>
      </c>
      <c r="I36" s="126">
        <v>0</v>
      </c>
      <c r="J36" s="126">
        <v>0</v>
      </c>
      <c r="K36" s="126">
        <v>0</v>
      </c>
      <c r="L36" s="132">
        <v>0</v>
      </c>
      <c r="M36" s="132">
        <v>0</v>
      </c>
      <c r="N36" s="132">
        <v>0</v>
      </c>
      <c r="O36" s="132">
        <v>16.025090503084567</v>
      </c>
      <c r="P36" s="132">
        <v>29.566558121462482</v>
      </c>
      <c r="Q36" s="132">
        <v>33.593018761199126</v>
      </c>
      <c r="R36" s="132">
        <v>40.795012143929227</v>
      </c>
      <c r="S36" s="132">
        <v>41.227800437302861</v>
      </c>
      <c r="T36" s="132">
        <v>45.87933447364329</v>
      </c>
      <c r="U36" s="132">
        <v>48.134038252215831</v>
      </c>
      <c r="V36" s="132">
        <v>50</v>
      </c>
      <c r="W36" s="132">
        <v>50</v>
      </c>
      <c r="X36" s="132">
        <v>50</v>
      </c>
      <c r="Y36" s="132">
        <v>50</v>
      </c>
      <c r="Z36" s="132">
        <v>50</v>
      </c>
      <c r="AA36" s="132">
        <v>59.559158134243461</v>
      </c>
      <c r="AB36" s="132">
        <v>72.33219567690557</v>
      </c>
      <c r="AC36" s="132">
        <v>96.328213879408423</v>
      </c>
      <c r="AD36" s="132">
        <v>100</v>
      </c>
      <c r="AE36" s="132">
        <v>100</v>
      </c>
    </row>
    <row r="37" spans="1:31" x14ac:dyDescent="0.35">
      <c r="A37" s="87" t="s">
        <v>67</v>
      </c>
      <c r="B37" s="87" t="s">
        <v>177</v>
      </c>
      <c r="C37" s="87" t="s">
        <v>120</v>
      </c>
      <c r="D37" s="87" t="s">
        <v>34</v>
      </c>
      <c r="E37" s="126">
        <v>0</v>
      </c>
      <c r="F37" s="126">
        <v>0</v>
      </c>
      <c r="G37" s="126">
        <v>0</v>
      </c>
      <c r="H37" s="126">
        <v>0</v>
      </c>
      <c r="I37" s="126">
        <v>0</v>
      </c>
      <c r="J37" s="126">
        <v>0</v>
      </c>
      <c r="K37" s="126">
        <v>0</v>
      </c>
      <c r="L37" s="132">
        <v>0</v>
      </c>
      <c r="M37" s="132">
        <v>0</v>
      </c>
      <c r="N37" s="132">
        <v>0</v>
      </c>
      <c r="O37" s="132">
        <v>11.330985915492958</v>
      </c>
      <c r="P37" s="132">
        <v>23.364185110663986</v>
      </c>
      <c r="Q37" s="132">
        <v>36.45975855130785</v>
      </c>
      <c r="R37" s="132">
        <v>54.848591549295776</v>
      </c>
      <c r="S37" s="132">
        <v>69.033199195171022</v>
      </c>
      <c r="T37" s="132">
        <v>84.16498993963782</v>
      </c>
      <c r="U37" s="132">
        <v>95.654929577464785</v>
      </c>
      <c r="V37" s="132">
        <v>100</v>
      </c>
      <c r="W37" s="132">
        <v>100</v>
      </c>
      <c r="X37" s="132">
        <v>100</v>
      </c>
      <c r="Y37" s="132">
        <v>100</v>
      </c>
      <c r="Z37" s="132">
        <v>100</v>
      </c>
      <c r="AA37" s="132">
        <v>100</v>
      </c>
      <c r="AB37" s="132">
        <v>100</v>
      </c>
      <c r="AC37" s="132">
        <v>100</v>
      </c>
      <c r="AD37" s="132">
        <v>100</v>
      </c>
      <c r="AE37" s="132">
        <v>100</v>
      </c>
    </row>
    <row r="38" spans="1:31" x14ac:dyDescent="0.35">
      <c r="A38" s="87" t="s">
        <v>68</v>
      </c>
      <c r="B38" s="87" t="s">
        <v>178</v>
      </c>
      <c r="C38" s="87" t="s">
        <v>121</v>
      </c>
      <c r="D38" s="87" t="s">
        <v>34</v>
      </c>
      <c r="E38" s="126">
        <v>0</v>
      </c>
      <c r="F38" s="126">
        <v>0</v>
      </c>
      <c r="G38" s="126">
        <v>0</v>
      </c>
      <c r="H38" s="126">
        <v>0</v>
      </c>
      <c r="I38" s="126">
        <v>0</v>
      </c>
      <c r="J38" s="126">
        <v>0</v>
      </c>
      <c r="K38" s="126">
        <v>0</v>
      </c>
      <c r="L38" s="132">
        <v>0</v>
      </c>
      <c r="M38" s="132">
        <v>0</v>
      </c>
      <c r="N38" s="132">
        <v>0</v>
      </c>
      <c r="O38" s="132">
        <v>9.5184028768734024</v>
      </c>
      <c r="P38" s="132">
        <v>19.626688130383371</v>
      </c>
      <c r="Q38" s="132">
        <v>25.070787665900042</v>
      </c>
      <c r="R38" s="132">
        <v>34.836667324824695</v>
      </c>
      <c r="S38" s="132">
        <v>38.034173346525229</v>
      </c>
      <c r="T38" s="132">
        <v>42.08249496981891</v>
      </c>
      <c r="U38" s="132">
        <v>47.827464788732392</v>
      </c>
      <c r="V38" s="132">
        <v>50</v>
      </c>
      <c r="W38" s="132">
        <v>50</v>
      </c>
      <c r="X38" s="132">
        <v>50</v>
      </c>
      <c r="Y38" s="132">
        <v>50</v>
      </c>
      <c r="Z38" s="132">
        <v>50</v>
      </c>
      <c r="AA38" s="132">
        <v>59.559158134243461</v>
      </c>
      <c r="AB38" s="132">
        <v>72.33219567690557</v>
      </c>
      <c r="AC38" s="132">
        <v>96.328213879408423</v>
      </c>
      <c r="AD38" s="132">
        <v>100</v>
      </c>
      <c r="AE38" s="132">
        <v>100</v>
      </c>
    </row>
    <row r="39" spans="1:31" x14ac:dyDescent="0.35">
      <c r="A39" s="87" t="s">
        <v>69</v>
      </c>
      <c r="B39" s="87" t="s">
        <v>179</v>
      </c>
      <c r="C39" s="87" t="s">
        <v>122</v>
      </c>
      <c r="D39" s="87" t="s">
        <v>34</v>
      </c>
      <c r="E39" s="126">
        <v>0</v>
      </c>
      <c r="F39" s="126">
        <v>0</v>
      </c>
      <c r="G39" s="126">
        <v>0</v>
      </c>
      <c r="H39" s="126">
        <v>0</v>
      </c>
      <c r="I39" s="126">
        <v>0</v>
      </c>
      <c r="J39" s="126">
        <v>0</v>
      </c>
      <c r="K39" s="126">
        <v>0</v>
      </c>
      <c r="L39" s="126">
        <v>2.4</v>
      </c>
      <c r="M39" s="128">
        <f>+(L39+N39)/2</f>
        <v>5.25</v>
      </c>
      <c r="N39" s="126">
        <v>8.1</v>
      </c>
      <c r="O39" s="128">
        <f>+(N39+P39)/2</f>
        <v>10.7</v>
      </c>
      <c r="P39" s="126">
        <v>13.3</v>
      </c>
      <c r="Q39" s="128">
        <f>+(P39+R39)/2</f>
        <v>15.6</v>
      </c>
      <c r="R39" s="126">
        <v>17.899999999999999</v>
      </c>
      <c r="S39" s="126">
        <v>22</v>
      </c>
      <c r="T39" s="126">
        <v>25.7</v>
      </c>
      <c r="U39" s="126">
        <v>28.8</v>
      </c>
      <c r="V39" s="126">
        <v>31.5</v>
      </c>
      <c r="W39" s="126">
        <v>33.799999999999997</v>
      </c>
      <c r="X39" s="126">
        <v>35.700000000000003</v>
      </c>
      <c r="Y39" s="126">
        <v>37.200000000000003</v>
      </c>
      <c r="Z39" s="126">
        <v>38.4</v>
      </c>
      <c r="AA39" s="126">
        <v>39.200000000000003</v>
      </c>
      <c r="AB39" s="126">
        <v>39.700000000000003</v>
      </c>
      <c r="AC39" s="126">
        <v>40</v>
      </c>
      <c r="AD39" s="126">
        <v>40</v>
      </c>
      <c r="AE39" s="126">
        <v>40</v>
      </c>
    </row>
    <row r="40" spans="1:31" x14ac:dyDescent="0.35">
      <c r="A40" s="87" t="s">
        <v>70</v>
      </c>
      <c r="B40" s="87" t="s">
        <v>180</v>
      </c>
      <c r="C40" s="87" t="s">
        <v>123</v>
      </c>
      <c r="D40" s="87" t="s">
        <v>34</v>
      </c>
      <c r="E40" s="126">
        <v>0</v>
      </c>
      <c r="F40" s="126">
        <v>0</v>
      </c>
      <c r="G40" s="126">
        <v>0</v>
      </c>
      <c r="H40" s="126">
        <v>0</v>
      </c>
      <c r="I40" s="126">
        <v>0</v>
      </c>
      <c r="J40" s="126">
        <v>0</v>
      </c>
      <c r="K40" s="126">
        <v>0</v>
      </c>
      <c r="L40" s="126">
        <v>1</v>
      </c>
      <c r="M40" s="128">
        <f>+(L40+N40)/2</f>
        <v>3</v>
      </c>
      <c r="N40" s="126">
        <v>5</v>
      </c>
      <c r="O40" s="128">
        <f>+(N40+P40)/2</f>
        <v>6.85</v>
      </c>
      <c r="P40" s="126">
        <v>8.6999999999999993</v>
      </c>
      <c r="Q40" s="128">
        <f>+(P40+R40)/2</f>
        <v>10.45</v>
      </c>
      <c r="R40" s="126">
        <v>12.2</v>
      </c>
      <c r="S40" s="126">
        <v>15.5</v>
      </c>
      <c r="T40" s="126">
        <v>18.5</v>
      </c>
      <c r="U40" s="126">
        <v>21.3</v>
      </c>
      <c r="V40" s="126">
        <v>23.9</v>
      </c>
      <c r="W40" s="126">
        <v>26.3</v>
      </c>
      <c r="X40" s="126">
        <v>28.4</v>
      </c>
      <c r="Y40" s="126">
        <v>30.3</v>
      </c>
      <c r="Z40" s="126">
        <v>32</v>
      </c>
      <c r="AA40" s="126">
        <v>33.4</v>
      </c>
      <c r="AB40" s="126">
        <v>34.700000000000003</v>
      </c>
      <c r="AC40" s="126">
        <v>35.6</v>
      </c>
      <c r="AD40" s="126">
        <v>36.4</v>
      </c>
      <c r="AE40" s="126">
        <v>36.9</v>
      </c>
    </row>
    <row r="41" spans="1:31" x14ac:dyDescent="0.35">
      <c r="A41" s="87" t="s">
        <v>2</v>
      </c>
      <c r="B41" s="87" t="s">
        <v>181</v>
      </c>
      <c r="C41" s="87" t="s">
        <v>142</v>
      </c>
      <c r="D41" s="87" t="s">
        <v>34</v>
      </c>
      <c r="E41" s="126">
        <v>0</v>
      </c>
      <c r="F41" s="126">
        <v>0</v>
      </c>
      <c r="G41" s="126">
        <v>0</v>
      </c>
      <c r="H41" s="126">
        <v>0</v>
      </c>
      <c r="I41" s="126">
        <v>0</v>
      </c>
      <c r="J41" s="126">
        <v>0</v>
      </c>
      <c r="K41" s="126">
        <v>0</v>
      </c>
      <c r="L41" s="126">
        <v>0</v>
      </c>
      <c r="M41" s="128">
        <v>0</v>
      </c>
      <c r="N41" s="126">
        <v>0</v>
      </c>
      <c r="O41" s="128">
        <v>28.1</v>
      </c>
      <c r="P41" s="126">
        <v>38.299999999999997</v>
      </c>
      <c r="Q41" s="128">
        <v>44.8</v>
      </c>
      <c r="R41" s="126">
        <v>56.4</v>
      </c>
      <c r="S41" s="126">
        <v>68.599999999999994</v>
      </c>
      <c r="T41" s="126">
        <v>79.900000000000006</v>
      </c>
      <c r="U41" s="126">
        <v>89.6</v>
      </c>
      <c r="V41" s="126">
        <v>89.7</v>
      </c>
      <c r="W41" s="126">
        <v>89.7</v>
      </c>
      <c r="X41" s="126">
        <v>89.7</v>
      </c>
      <c r="Y41" s="126">
        <v>89.7</v>
      </c>
      <c r="Z41" s="126">
        <v>89.7</v>
      </c>
      <c r="AA41" s="126">
        <v>89.7</v>
      </c>
      <c r="AB41" s="126">
        <v>89.7</v>
      </c>
      <c r="AC41" s="126">
        <v>89.7</v>
      </c>
      <c r="AD41" s="126">
        <v>89.7</v>
      </c>
      <c r="AE41" s="126">
        <v>89.7</v>
      </c>
    </row>
    <row r="42" spans="1:31" x14ac:dyDescent="0.35">
      <c r="A42" s="87" t="s">
        <v>71</v>
      </c>
      <c r="B42" s="87" t="s">
        <v>182</v>
      </c>
      <c r="C42" s="87" t="s">
        <v>124</v>
      </c>
      <c r="D42" s="87" t="s">
        <v>34</v>
      </c>
      <c r="E42" s="126">
        <v>0</v>
      </c>
      <c r="F42" s="126">
        <v>0</v>
      </c>
      <c r="G42" s="126">
        <v>0</v>
      </c>
      <c r="H42" s="126">
        <v>0</v>
      </c>
      <c r="I42" s="126">
        <v>0</v>
      </c>
      <c r="J42" s="126">
        <v>0</v>
      </c>
      <c r="K42" s="126">
        <v>0</v>
      </c>
      <c r="L42" s="132">
        <v>0</v>
      </c>
      <c r="M42" s="132">
        <v>0</v>
      </c>
      <c r="N42" s="132">
        <v>0</v>
      </c>
      <c r="O42" s="132">
        <v>22.737827715355806</v>
      </c>
      <c r="P42" s="132">
        <v>32.855805243445687</v>
      </c>
      <c r="Q42" s="132">
        <v>45.803370786516858</v>
      </c>
      <c r="R42" s="132">
        <v>74.818352059925104</v>
      </c>
      <c r="S42" s="132">
        <v>85.49625468164794</v>
      </c>
      <c r="T42" s="132">
        <v>98.82022471910112</v>
      </c>
      <c r="U42" s="132">
        <v>98.82022471910112</v>
      </c>
      <c r="V42" s="132">
        <v>98.82022471910112</v>
      </c>
      <c r="W42" s="132">
        <v>98.82022471910112</v>
      </c>
      <c r="X42" s="132">
        <v>98.82022471910112</v>
      </c>
      <c r="Y42" s="132">
        <v>98.82022471910112</v>
      </c>
      <c r="Z42" s="132">
        <v>98.82022471910112</v>
      </c>
      <c r="AA42" s="132">
        <v>98.82022471910112</v>
      </c>
      <c r="AB42" s="132">
        <v>99.292134831460672</v>
      </c>
      <c r="AC42" s="132">
        <v>100</v>
      </c>
      <c r="AD42" s="132">
        <v>100</v>
      </c>
      <c r="AE42" s="132">
        <v>100</v>
      </c>
    </row>
    <row r="43" spans="1:31" x14ac:dyDescent="0.35">
      <c r="A43" s="87" t="s">
        <v>72</v>
      </c>
      <c r="B43" s="87" t="s">
        <v>183</v>
      </c>
      <c r="C43" s="87" t="s">
        <v>125</v>
      </c>
      <c r="D43" s="87" t="s">
        <v>34</v>
      </c>
      <c r="E43" s="126">
        <v>0</v>
      </c>
      <c r="F43" s="126">
        <v>0</v>
      </c>
      <c r="G43" s="126">
        <v>0</v>
      </c>
      <c r="H43" s="126">
        <v>0</v>
      </c>
      <c r="I43" s="126">
        <v>0</v>
      </c>
      <c r="J43" s="126">
        <v>0</v>
      </c>
      <c r="K43" s="126">
        <v>0</v>
      </c>
      <c r="L43" s="132">
        <v>0</v>
      </c>
      <c r="M43" s="132">
        <v>0</v>
      </c>
      <c r="N43" s="132">
        <v>0</v>
      </c>
      <c r="O43" s="132">
        <v>19.100527205119093</v>
      </c>
      <c r="P43" s="132">
        <v>27.599962923226354</v>
      </c>
      <c r="Q43" s="132">
        <v>31.495726494054402</v>
      </c>
      <c r="R43" s="132">
        <v>47.104573001854064</v>
      </c>
      <c r="S43" s="132">
        <v>47.104573001854064</v>
      </c>
      <c r="T43" s="132">
        <v>49.41011235955056</v>
      </c>
      <c r="U43" s="132">
        <v>49.41011235955056</v>
      </c>
      <c r="V43" s="132">
        <v>49.41011235955056</v>
      </c>
      <c r="W43" s="132">
        <v>50</v>
      </c>
      <c r="X43" s="132">
        <v>50</v>
      </c>
      <c r="Y43" s="132">
        <v>50</v>
      </c>
      <c r="Z43" s="132">
        <v>50</v>
      </c>
      <c r="AA43" s="132">
        <v>59.559158134243461</v>
      </c>
      <c r="AB43" s="132">
        <v>72.33219567690557</v>
      </c>
      <c r="AC43" s="132">
        <v>96.328213879408423</v>
      </c>
      <c r="AD43" s="132">
        <v>100</v>
      </c>
      <c r="AE43" s="132">
        <v>100</v>
      </c>
    </row>
    <row r="44" spans="1:31" x14ac:dyDescent="0.35">
      <c r="A44" s="87" t="s">
        <v>73</v>
      </c>
      <c r="B44" s="87" t="s">
        <v>184</v>
      </c>
      <c r="C44" s="87" t="s">
        <v>126</v>
      </c>
      <c r="D44" s="87" t="s">
        <v>34</v>
      </c>
      <c r="E44" s="126">
        <v>0</v>
      </c>
      <c r="F44" s="126">
        <v>0</v>
      </c>
      <c r="G44" s="126">
        <v>0</v>
      </c>
      <c r="H44" s="126">
        <v>0</v>
      </c>
      <c r="I44" s="126">
        <v>0</v>
      </c>
      <c r="J44" s="126">
        <v>0</v>
      </c>
      <c r="K44" s="126">
        <v>0</v>
      </c>
      <c r="L44" s="132">
        <v>0</v>
      </c>
      <c r="M44" s="132">
        <v>0</v>
      </c>
      <c r="N44" s="132">
        <v>0</v>
      </c>
      <c r="O44" s="132">
        <v>18.1006068128534</v>
      </c>
      <c r="P44" s="132">
        <v>34.878292649289754</v>
      </c>
      <c r="Q44" s="132">
        <v>59.21941801130879</v>
      </c>
      <c r="R44" s="132">
        <v>78.442628602951316</v>
      </c>
      <c r="S44" s="132">
        <v>90.428906357743756</v>
      </c>
      <c r="T44" s="132">
        <v>100</v>
      </c>
      <c r="U44" s="132">
        <v>100</v>
      </c>
      <c r="V44" s="132">
        <v>100</v>
      </c>
      <c r="W44" s="132">
        <v>100</v>
      </c>
      <c r="X44" s="132">
        <v>100</v>
      </c>
      <c r="Y44" s="132">
        <v>100</v>
      </c>
      <c r="Z44" s="132">
        <v>100</v>
      </c>
      <c r="AA44" s="132">
        <v>100</v>
      </c>
      <c r="AB44" s="132">
        <v>100</v>
      </c>
      <c r="AC44" s="132">
        <v>100</v>
      </c>
      <c r="AD44" s="132">
        <v>100</v>
      </c>
      <c r="AE44" s="132">
        <v>100</v>
      </c>
    </row>
    <row r="45" spans="1:31" x14ac:dyDescent="0.35">
      <c r="A45" s="87" t="s">
        <v>74</v>
      </c>
      <c r="B45" s="87" t="s">
        <v>185</v>
      </c>
      <c r="C45" s="87" t="s">
        <v>127</v>
      </c>
      <c r="D45" s="87" t="s">
        <v>34</v>
      </c>
      <c r="E45" s="126">
        <v>0</v>
      </c>
      <c r="F45" s="126">
        <v>0</v>
      </c>
      <c r="G45" s="126">
        <v>0</v>
      </c>
      <c r="H45" s="126">
        <v>0</v>
      </c>
      <c r="I45" s="126">
        <v>0</v>
      </c>
      <c r="J45" s="126">
        <v>0</v>
      </c>
      <c r="K45" s="126">
        <v>0</v>
      </c>
      <c r="L45" s="132">
        <v>0</v>
      </c>
      <c r="M45" s="132">
        <v>0</v>
      </c>
      <c r="N45" s="132">
        <v>0</v>
      </c>
      <c r="O45" s="132">
        <v>15.725754656390494</v>
      </c>
      <c r="P45" s="132">
        <v>30.067437379576106</v>
      </c>
      <c r="Q45" s="132">
        <v>42.050952686790836</v>
      </c>
      <c r="R45" s="132">
        <v>49.850139156497534</v>
      </c>
      <c r="S45" s="132">
        <v>49.850139156497534</v>
      </c>
      <c r="T45" s="132">
        <v>50</v>
      </c>
      <c r="U45" s="132">
        <v>50</v>
      </c>
      <c r="V45" s="132">
        <v>50</v>
      </c>
      <c r="W45" s="132">
        <v>50</v>
      </c>
      <c r="X45" s="132">
        <v>50</v>
      </c>
      <c r="Y45" s="132">
        <v>50</v>
      </c>
      <c r="Z45" s="132">
        <v>50</v>
      </c>
      <c r="AA45" s="132">
        <v>59.614643545279392</v>
      </c>
      <c r="AB45" s="132">
        <v>71.230999785913085</v>
      </c>
      <c r="AC45" s="132">
        <v>96.182830229073005</v>
      </c>
      <c r="AD45" s="132">
        <v>100</v>
      </c>
      <c r="AE45" s="132">
        <v>100</v>
      </c>
    </row>
    <row r="46" spans="1:31" x14ac:dyDescent="0.35">
      <c r="A46" s="87" t="s">
        <v>75</v>
      </c>
      <c r="B46" s="87" t="s">
        <v>186</v>
      </c>
      <c r="C46" s="87" t="s">
        <v>128</v>
      </c>
      <c r="D46" s="87" t="s">
        <v>34</v>
      </c>
      <c r="E46" s="126">
        <v>0</v>
      </c>
      <c r="F46" s="126">
        <v>0</v>
      </c>
      <c r="G46" s="126">
        <v>0</v>
      </c>
      <c r="H46" s="126">
        <v>0</v>
      </c>
      <c r="I46" s="126">
        <v>0</v>
      </c>
      <c r="J46" s="126">
        <v>0</v>
      </c>
      <c r="K46" s="126">
        <v>0</v>
      </c>
      <c r="L46" s="132">
        <v>0</v>
      </c>
      <c r="M46" s="132">
        <v>0</v>
      </c>
      <c r="N46" s="132">
        <v>0</v>
      </c>
      <c r="O46" s="132">
        <v>24.510311239631687</v>
      </c>
      <c r="P46" s="132">
        <v>37.779468837987977</v>
      </c>
      <c r="Q46" s="132">
        <v>57.321360627045124</v>
      </c>
      <c r="R46" s="132">
        <v>74.583935773533213</v>
      </c>
      <c r="S46" s="132">
        <v>94.682672551556209</v>
      </c>
      <c r="T46" s="132">
        <v>97.954874058290841</v>
      </c>
      <c r="U46" s="132">
        <v>100</v>
      </c>
      <c r="V46" s="132">
        <v>100</v>
      </c>
      <c r="W46" s="132">
        <v>100</v>
      </c>
      <c r="X46" s="132">
        <v>100</v>
      </c>
      <c r="Y46" s="132">
        <v>100</v>
      </c>
      <c r="Z46" s="132">
        <v>100</v>
      </c>
      <c r="AA46" s="132">
        <v>100</v>
      </c>
      <c r="AB46" s="132">
        <v>100</v>
      </c>
      <c r="AC46" s="132">
        <v>100</v>
      </c>
      <c r="AD46" s="132">
        <v>100</v>
      </c>
      <c r="AE46" s="132">
        <v>100</v>
      </c>
    </row>
    <row r="47" spans="1:31" x14ac:dyDescent="0.35">
      <c r="A47" s="87" t="s">
        <v>76</v>
      </c>
      <c r="B47" s="87" t="s">
        <v>187</v>
      </c>
      <c r="C47" s="87" t="s">
        <v>129</v>
      </c>
      <c r="D47" s="87" t="s">
        <v>34</v>
      </c>
      <c r="E47" s="126">
        <v>0</v>
      </c>
      <c r="F47" s="126">
        <v>0</v>
      </c>
      <c r="G47" s="126">
        <v>0</v>
      </c>
      <c r="H47" s="126">
        <v>0</v>
      </c>
      <c r="I47" s="126">
        <v>0</v>
      </c>
      <c r="J47" s="126">
        <v>0</v>
      </c>
      <c r="K47" s="126">
        <v>0</v>
      </c>
      <c r="L47" s="132">
        <v>0</v>
      </c>
      <c r="M47" s="132">
        <v>0</v>
      </c>
      <c r="N47" s="132">
        <v>0</v>
      </c>
      <c r="O47" s="132">
        <v>20.589471980313817</v>
      </c>
      <c r="P47" s="132">
        <v>31.736003164788094</v>
      </c>
      <c r="Q47" s="132">
        <v>39.41583044163032</v>
      </c>
      <c r="R47" s="132">
        <v>47.104573001854064</v>
      </c>
      <c r="S47" s="132">
        <v>48.97743702914542</v>
      </c>
      <c r="T47" s="132">
        <v>48.97743702914542</v>
      </c>
      <c r="U47" s="132">
        <v>50</v>
      </c>
      <c r="V47" s="132">
        <v>50</v>
      </c>
      <c r="W47" s="132">
        <v>50</v>
      </c>
      <c r="X47" s="132">
        <v>50</v>
      </c>
      <c r="Y47" s="132">
        <v>50</v>
      </c>
      <c r="Z47" s="132">
        <v>50</v>
      </c>
      <c r="AA47" s="132">
        <v>59.559158134243461</v>
      </c>
      <c r="AB47" s="132">
        <v>72.33219567690557</v>
      </c>
      <c r="AC47" s="132">
        <v>96.328213879408423</v>
      </c>
      <c r="AD47" s="132">
        <v>100</v>
      </c>
      <c r="AE47" s="132">
        <v>100</v>
      </c>
    </row>
    <row r="48" spans="1:31" x14ac:dyDescent="0.35">
      <c r="A48" s="87" t="s">
        <v>77</v>
      </c>
      <c r="B48" s="87" t="s">
        <v>188</v>
      </c>
      <c r="C48" s="87" t="s">
        <v>130</v>
      </c>
      <c r="D48" s="87" t="s">
        <v>34</v>
      </c>
      <c r="E48" s="126">
        <v>0</v>
      </c>
      <c r="F48" s="126">
        <v>0</v>
      </c>
      <c r="G48" s="126">
        <v>0</v>
      </c>
      <c r="H48" s="126">
        <v>0</v>
      </c>
      <c r="I48" s="126">
        <v>0</v>
      </c>
      <c r="J48" s="126">
        <v>0</v>
      </c>
      <c r="K48" s="126">
        <v>0</v>
      </c>
      <c r="L48" s="132">
        <v>0</v>
      </c>
      <c r="M48" s="132">
        <v>0</v>
      </c>
      <c r="N48" s="132">
        <v>0</v>
      </c>
      <c r="O48" s="132">
        <v>12.603911980440097</v>
      </c>
      <c r="P48" s="132">
        <v>21.943765281173594</v>
      </c>
      <c r="Q48" s="132">
        <v>33.422982885085574</v>
      </c>
      <c r="R48" s="132">
        <v>47.334963325183374</v>
      </c>
      <c r="S48" s="132">
        <v>66.7237163814181</v>
      </c>
      <c r="T48" s="132">
        <v>76.088019559902193</v>
      </c>
      <c r="U48" s="132">
        <v>87.775061124694375</v>
      </c>
      <c r="V48" s="132">
        <v>100</v>
      </c>
      <c r="W48" s="132">
        <v>100</v>
      </c>
      <c r="X48" s="132">
        <v>100</v>
      </c>
      <c r="Y48" s="132">
        <v>100</v>
      </c>
      <c r="Z48" s="132">
        <v>100</v>
      </c>
      <c r="AA48" s="132">
        <v>100</v>
      </c>
      <c r="AB48" s="132">
        <v>100</v>
      </c>
      <c r="AC48" s="132">
        <v>100</v>
      </c>
      <c r="AD48" s="132">
        <v>100</v>
      </c>
      <c r="AE48" s="132">
        <v>100</v>
      </c>
    </row>
    <row r="49" spans="1:32" x14ac:dyDescent="0.35">
      <c r="A49" s="87" t="s">
        <v>78</v>
      </c>
      <c r="B49" s="87" t="s">
        <v>189</v>
      </c>
      <c r="C49" s="87" t="s">
        <v>131</v>
      </c>
      <c r="D49" s="87" t="s">
        <v>34</v>
      </c>
      <c r="E49" s="126">
        <v>0</v>
      </c>
      <c r="F49" s="126">
        <v>0</v>
      </c>
      <c r="G49" s="126">
        <v>0</v>
      </c>
      <c r="H49" s="126">
        <v>0</v>
      </c>
      <c r="I49" s="126">
        <v>0</v>
      </c>
      <c r="J49" s="126">
        <v>0</v>
      </c>
      <c r="K49" s="126">
        <v>0</v>
      </c>
      <c r="L49" s="132">
        <v>0</v>
      </c>
      <c r="M49" s="132">
        <v>0</v>
      </c>
      <c r="N49" s="132">
        <v>0</v>
      </c>
      <c r="O49" s="132">
        <v>10.587702866212668</v>
      </c>
      <c r="P49" s="132">
        <v>18.433488501311096</v>
      </c>
      <c r="Q49" s="132">
        <v>22.982612621907606</v>
      </c>
      <c r="R49" s="132">
        <v>30.064443290401375</v>
      </c>
      <c r="S49" s="132">
        <v>36.761752674976172</v>
      </c>
      <c r="T49" s="132">
        <v>38.044009779951097</v>
      </c>
      <c r="U49" s="132">
        <v>43.887530562347187</v>
      </c>
      <c r="V49" s="132">
        <v>50</v>
      </c>
      <c r="W49" s="132">
        <v>50</v>
      </c>
      <c r="X49" s="132">
        <v>50</v>
      </c>
      <c r="Y49" s="132">
        <v>50</v>
      </c>
      <c r="Z49" s="132">
        <v>50</v>
      </c>
      <c r="AA49" s="132">
        <v>59.559158134243461</v>
      </c>
      <c r="AB49" s="132">
        <v>72.33219567690557</v>
      </c>
      <c r="AC49" s="132">
        <v>96.328213879408423</v>
      </c>
      <c r="AD49" s="132">
        <v>100</v>
      </c>
      <c r="AE49" s="132">
        <v>100</v>
      </c>
    </row>
    <row r="50" spans="1:32" x14ac:dyDescent="0.35">
      <c r="A50" s="87" t="s">
        <v>79</v>
      </c>
      <c r="B50" s="87" t="s">
        <v>190</v>
      </c>
      <c r="C50" s="87" t="s">
        <v>132</v>
      </c>
      <c r="D50" s="87" t="s">
        <v>34</v>
      </c>
      <c r="E50" s="126">
        <v>0</v>
      </c>
      <c r="F50" s="126">
        <v>0</v>
      </c>
      <c r="G50" s="126">
        <v>0</v>
      </c>
      <c r="H50" s="126">
        <v>0</v>
      </c>
      <c r="I50" s="126">
        <v>0</v>
      </c>
      <c r="J50" s="126">
        <v>0</v>
      </c>
      <c r="K50" s="126">
        <v>0</v>
      </c>
      <c r="L50" s="126">
        <v>2.4</v>
      </c>
      <c r="M50" s="128">
        <f t="shared" ref="M50:M55" si="0">+(L50+N50)/2</f>
        <v>5.25</v>
      </c>
      <c r="N50" s="126">
        <v>8.1</v>
      </c>
      <c r="O50" s="128">
        <f t="shared" ref="O50:O55" si="1">+(N50+P50)/2</f>
        <v>10.7</v>
      </c>
      <c r="P50" s="126">
        <v>13.3</v>
      </c>
      <c r="Q50" s="128">
        <f t="shared" ref="Q50:Q55" si="2">+(P50+R50)/2</f>
        <v>15.6</v>
      </c>
      <c r="R50" s="126">
        <v>17.899999999999999</v>
      </c>
      <c r="S50" s="126">
        <v>22</v>
      </c>
      <c r="T50" s="126">
        <v>25.7</v>
      </c>
      <c r="U50" s="126">
        <v>28.8</v>
      </c>
      <c r="V50" s="126">
        <v>31.5</v>
      </c>
      <c r="W50" s="126">
        <v>33.799999999999997</v>
      </c>
      <c r="X50" s="126">
        <v>35.700000000000003</v>
      </c>
      <c r="Y50" s="126">
        <v>37.200000000000003</v>
      </c>
      <c r="Z50" s="126">
        <v>38.4</v>
      </c>
      <c r="AA50" s="126">
        <v>39.200000000000003</v>
      </c>
      <c r="AB50" s="126">
        <v>39.700000000000003</v>
      </c>
      <c r="AC50" s="126">
        <v>40</v>
      </c>
      <c r="AD50" s="126">
        <v>40</v>
      </c>
      <c r="AE50" s="126">
        <v>40</v>
      </c>
    </row>
    <row r="51" spans="1:32" x14ac:dyDescent="0.35">
      <c r="A51" s="87" t="s">
        <v>80</v>
      </c>
      <c r="B51" s="87" t="s">
        <v>191</v>
      </c>
      <c r="C51" s="87" t="s">
        <v>133</v>
      </c>
      <c r="D51" s="87" t="s">
        <v>34</v>
      </c>
      <c r="E51" s="126">
        <v>0</v>
      </c>
      <c r="F51" s="126">
        <v>0</v>
      </c>
      <c r="G51" s="126">
        <v>0</v>
      </c>
      <c r="H51" s="126">
        <v>0</v>
      </c>
      <c r="I51" s="126">
        <v>0</v>
      </c>
      <c r="J51" s="126">
        <v>0</v>
      </c>
      <c r="K51" s="126">
        <v>0</v>
      </c>
      <c r="L51" s="126">
        <v>1</v>
      </c>
      <c r="M51" s="128">
        <f t="shared" si="0"/>
        <v>3</v>
      </c>
      <c r="N51" s="126">
        <v>5</v>
      </c>
      <c r="O51" s="128">
        <f t="shared" si="1"/>
        <v>6.85</v>
      </c>
      <c r="P51" s="126">
        <v>8.6999999999999993</v>
      </c>
      <c r="Q51" s="128">
        <f t="shared" si="2"/>
        <v>10.45</v>
      </c>
      <c r="R51" s="126">
        <v>12.2</v>
      </c>
      <c r="S51" s="126">
        <v>15.5</v>
      </c>
      <c r="T51" s="126">
        <v>18.5</v>
      </c>
      <c r="U51" s="126">
        <v>21.3</v>
      </c>
      <c r="V51" s="126">
        <v>23.9</v>
      </c>
      <c r="W51" s="126">
        <v>26.3</v>
      </c>
      <c r="X51" s="126">
        <v>28.4</v>
      </c>
      <c r="Y51" s="126">
        <v>30.3</v>
      </c>
      <c r="Z51" s="126">
        <v>32</v>
      </c>
      <c r="AA51" s="126">
        <v>33.4</v>
      </c>
      <c r="AB51" s="126">
        <v>34.700000000000003</v>
      </c>
      <c r="AC51" s="126">
        <v>35.6</v>
      </c>
      <c r="AD51" s="126">
        <v>36.4</v>
      </c>
      <c r="AE51" s="126">
        <v>36.9</v>
      </c>
    </row>
    <row r="52" spans="1:32" x14ac:dyDescent="0.35">
      <c r="A52" s="87" t="s">
        <v>81</v>
      </c>
      <c r="B52" s="87" t="s">
        <v>192</v>
      </c>
      <c r="C52" s="87" t="s">
        <v>134</v>
      </c>
      <c r="D52" s="87" t="s">
        <v>34</v>
      </c>
      <c r="E52" s="131">
        <v>0</v>
      </c>
      <c r="F52" s="131">
        <v>0.8</v>
      </c>
      <c r="G52" s="131">
        <v>2.1</v>
      </c>
      <c r="H52" s="131">
        <v>3.7</v>
      </c>
      <c r="I52" s="131">
        <v>5.7</v>
      </c>
      <c r="J52" s="131">
        <v>8</v>
      </c>
      <c r="K52" s="131">
        <v>10.5</v>
      </c>
      <c r="L52" s="131">
        <v>13.2</v>
      </c>
      <c r="M52" s="128">
        <f t="shared" si="0"/>
        <v>14.6</v>
      </c>
      <c r="N52" s="131">
        <v>16</v>
      </c>
      <c r="O52" s="128">
        <f t="shared" si="1"/>
        <v>17.45</v>
      </c>
      <c r="P52" s="131">
        <v>18.899999999999999</v>
      </c>
      <c r="Q52" s="128">
        <f t="shared" si="2"/>
        <v>20.350000000000001</v>
      </c>
      <c r="R52" s="131">
        <v>21.8</v>
      </c>
      <c r="S52" s="131">
        <v>24.7</v>
      </c>
      <c r="T52" s="131">
        <v>27.4</v>
      </c>
      <c r="U52" s="131">
        <v>30</v>
      </c>
      <c r="V52" s="131">
        <v>32.4</v>
      </c>
      <c r="W52" s="131">
        <v>34.5</v>
      </c>
      <c r="X52" s="131">
        <v>36.299999999999997</v>
      </c>
      <c r="Y52" s="131">
        <v>37.700000000000003</v>
      </c>
      <c r="Z52" s="131">
        <v>38.6</v>
      </c>
      <c r="AA52" s="131">
        <v>39.1</v>
      </c>
      <c r="AB52" s="131">
        <v>39.1</v>
      </c>
      <c r="AC52" s="131">
        <v>39.1</v>
      </c>
      <c r="AD52" s="131">
        <v>39.1</v>
      </c>
      <c r="AE52" s="131">
        <v>39.1</v>
      </c>
    </row>
    <row r="53" spans="1:32" x14ac:dyDescent="0.35">
      <c r="A53" s="87" t="s">
        <v>82</v>
      </c>
      <c r="B53" s="87" t="s">
        <v>193</v>
      </c>
      <c r="C53" s="87" t="s">
        <v>135</v>
      </c>
      <c r="D53" s="87" t="s">
        <v>34</v>
      </c>
      <c r="E53" s="131">
        <v>0</v>
      </c>
      <c r="F53" s="131">
        <v>1</v>
      </c>
      <c r="G53" s="131">
        <v>2.2999999999999998</v>
      </c>
      <c r="H53" s="131">
        <v>3.7</v>
      </c>
      <c r="I53" s="131">
        <v>5.2</v>
      </c>
      <c r="J53" s="131">
        <v>6.8</v>
      </c>
      <c r="K53" s="131">
        <v>8.4</v>
      </c>
      <c r="L53" s="131">
        <v>10.1</v>
      </c>
      <c r="M53" s="128">
        <f t="shared" si="0"/>
        <v>11</v>
      </c>
      <c r="N53" s="131">
        <v>11.9</v>
      </c>
      <c r="O53" s="128">
        <f t="shared" si="1"/>
        <v>12.850000000000001</v>
      </c>
      <c r="P53" s="131">
        <v>13.8</v>
      </c>
      <c r="Q53" s="128">
        <f t="shared" si="2"/>
        <v>14.75</v>
      </c>
      <c r="R53" s="131">
        <v>15.7</v>
      </c>
      <c r="S53" s="131">
        <v>17.7</v>
      </c>
      <c r="T53" s="131">
        <v>19.8</v>
      </c>
      <c r="U53" s="131">
        <v>22</v>
      </c>
      <c r="V53" s="131">
        <v>24.3</v>
      </c>
      <c r="W53" s="131">
        <v>26.7</v>
      </c>
      <c r="X53" s="131">
        <v>29.1</v>
      </c>
      <c r="Y53" s="131">
        <v>31.7</v>
      </c>
      <c r="Z53" s="131">
        <v>34.4</v>
      </c>
      <c r="AA53" s="131">
        <v>37.200000000000003</v>
      </c>
      <c r="AB53" s="131">
        <v>40</v>
      </c>
      <c r="AC53" s="131">
        <v>43</v>
      </c>
      <c r="AD53" s="131">
        <v>46.1</v>
      </c>
      <c r="AE53" s="131">
        <v>49.3</v>
      </c>
    </row>
    <row r="54" spans="1:32" x14ac:dyDescent="0.35">
      <c r="A54" s="87" t="s">
        <v>83</v>
      </c>
      <c r="B54" s="87" t="s">
        <v>194</v>
      </c>
      <c r="C54" s="87" t="s">
        <v>136</v>
      </c>
      <c r="D54" s="87" t="s">
        <v>34</v>
      </c>
      <c r="E54" s="131">
        <v>0</v>
      </c>
      <c r="F54" s="131">
        <v>0.7</v>
      </c>
      <c r="G54" s="131">
        <v>1.4</v>
      </c>
      <c r="H54" s="131">
        <v>2.4</v>
      </c>
      <c r="I54" s="131">
        <v>3.8</v>
      </c>
      <c r="J54" s="131">
        <v>5.4</v>
      </c>
      <c r="K54" s="131">
        <v>7.3</v>
      </c>
      <c r="L54" s="131">
        <v>9.4</v>
      </c>
      <c r="M54" s="128">
        <f t="shared" si="0"/>
        <v>10.5</v>
      </c>
      <c r="N54" s="131">
        <v>11.6</v>
      </c>
      <c r="O54" s="128">
        <f t="shared" si="1"/>
        <v>12.7</v>
      </c>
      <c r="P54" s="131">
        <v>13.8</v>
      </c>
      <c r="Q54" s="128">
        <f t="shared" si="2"/>
        <v>14.950000000000001</v>
      </c>
      <c r="R54" s="131">
        <v>16.100000000000001</v>
      </c>
      <c r="S54" s="131">
        <v>18.2</v>
      </c>
      <c r="T54" s="131">
        <v>20.2</v>
      </c>
      <c r="U54" s="131">
        <v>22.1</v>
      </c>
      <c r="V54" s="131">
        <v>23.6</v>
      </c>
      <c r="W54" s="131">
        <v>24.9</v>
      </c>
      <c r="X54" s="131">
        <v>25.8</v>
      </c>
      <c r="Y54" s="131">
        <v>26.3</v>
      </c>
      <c r="Z54" s="131">
        <v>26.3</v>
      </c>
      <c r="AA54" s="131">
        <v>26.3</v>
      </c>
      <c r="AB54" s="131">
        <v>26.3</v>
      </c>
      <c r="AC54" s="131">
        <v>26.3</v>
      </c>
      <c r="AD54" s="131">
        <v>26.3</v>
      </c>
      <c r="AE54" s="131">
        <v>26.3</v>
      </c>
    </row>
    <row r="55" spans="1:32" x14ac:dyDescent="0.35">
      <c r="A55" s="87" t="s">
        <v>84</v>
      </c>
      <c r="B55" s="87" t="s">
        <v>195</v>
      </c>
      <c r="C55" s="87" t="s">
        <v>137</v>
      </c>
      <c r="D55" s="87" t="s">
        <v>34</v>
      </c>
      <c r="E55" s="126">
        <v>0</v>
      </c>
      <c r="F55" s="126">
        <v>0</v>
      </c>
      <c r="G55" s="126">
        <v>0</v>
      </c>
      <c r="H55" s="126">
        <v>0</v>
      </c>
      <c r="I55" s="126">
        <v>0</v>
      </c>
      <c r="J55" s="126">
        <v>0</v>
      </c>
      <c r="K55" s="126">
        <v>0</v>
      </c>
      <c r="L55" s="126">
        <v>2.2000000000000002</v>
      </c>
      <c r="M55" s="128">
        <f t="shared" si="0"/>
        <v>2.5499999999999998</v>
      </c>
      <c r="N55" s="126">
        <v>2.9</v>
      </c>
      <c r="O55" s="128">
        <f t="shared" si="1"/>
        <v>3.8</v>
      </c>
      <c r="P55" s="126">
        <v>4.7</v>
      </c>
      <c r="Q55" s="128">
        <f t="shared" si="2"/>
        <v>6.1</v>
      </c>
      <c r="R55" s="126">
        <v>7.5</v>
      </c>
      <c r="S55" s="126">
        <v>11.1</v>
      </c>
      <c r="T55" s="126">
        <v>15.3</v>
      </c>
      <c r="U55" s="126">
        <v>20.100000000000001</v>
      </c>
      <c r="V55" s="126">
        <v>25.2</v>
      </c>
      <c r="W55" s="126">
        <v>30.5</v>
      </c>
      <c r="X55" s="126">
        <v>35.700000000000003</v>
      </c>
      <c r="Y55" s="126">
        <v>40.9</v>
      </c>
      <c r="Z55" s="126">
        <v>45.8</v>
      </c>
      <c r="AA55" s="126">
        <v>50.2</v>
      </c>
      <c r="AB55" s="126">
        <v>54.1</v>
      </c>
      <c r="AC55" s="126">
        <v>57.2</v>
      </c>
      <c r="AD55" s="126">
        <v>59.4</v>
      </c>
      <c r="AE55" s="126">
        <v>60.5</v>
      </c>
    </row>
    <row r="56" spans="1:32" x14ac:dyDescent="0.35">
      <c r="M56" s="3"/>
      <c r="N56" s="3"/>
      <c r="O56" s="3"/>
      <c r="P56" s="3"/>
      <c r="Q56" s="3"/>
      <c r="R56" s="3"/>
      <c r="S56" s="3"/>
      <c r="T56" s="3"/>
      <c r="U56" s="3"/>
      <c r="V56" s="3"/>
      <c r="W56" s="3"/>
      <c r="X56" s="3"/>
      <c r="Y56" s="3"/>
      <c r="Z56" s="3"/>
      <c r="AA56" s="3"/>
      <c r="AB56" s="3"/>
      <c r="AC56" s="3"/>
      <c r="AD56" s="3"/>
      <c r="AE56" s="3"/>
      <c r="AF56" s="3"/>
    </row>
    <row r="57" spans="1:32" x14ac:dyDescent="0.35">
      <c r="B57" s="111" t="s">
        <v>196</v>
      </c>
      <c r="C57" s="73"/>
      <c r="D57" s="1"/>
      <c r="E57" s="1"/>
      <c r="F57" s="1"/>
      <c r="G57" s="1"/>
      <c r="H57" s="1"/>
      <c r="I57" s="1"/>
      <c r="J57" s="1"/>
      <c r="K57" s="1"/>
      <c r="L57" s="118"/>
      <c r="M57" s="118"/>
      <c r="N57" s="118"/>
      <c r="O57" s="118"/>
      <c r="P57" s="118"/>
      <c r="Q57" s="118"/>
      <c r="R57" s="118"/>
      <c r="S57" s="118"/>
      <c r="T57" s="118"/>
      <c r="U57" s="118"/>
      <c r="V57" s="118"/>
      <c r="W57" s="118"/>
      <c r="X57" s="118"/>
      <c r="Y57" s="118"/>
      <c r="Z57" s="118"/>
      <c r="AA57" s="118"/>
      <c r="AB57" s="118"/>
      <c r="AC57" s="118"/>
      <c r="AD57" s="118"/>
      <c r="AE57" s="3"/>
    </row>
    <row r="58" spans="1:32" x14ac:dyDescent="0.35">
      <c r="B58" s="112" t="s">
        <v>287</v>
      </c>
      <c r="C58" s="115" t="s">
        <v>289</v>
      </c>
      <c r="D58" s="119">
        <v>-99</v>
      </c>
      <c r="E58" s="119">
        <v>-7</v>
      </c>
      <c r="F58" s="119">
        <v>-6</v>
      </c>
      <c r="G58" s="119">
        <v>-5</v>
      </c>
      <c r="H58" s="119">
        <v>-4</v>
      </c>
      <c r="I58" s="119">
        <v>-3</v>
      </c>
      <c r="J58" s="119">
        <v>-2</v>
      </c>
      <c r="K58" s="119">
        <v>-1</v>
      </c>
      <c r="L58" s="120">
        <v>-0.5</v>
      </c>
      <c r="M58" s="119">
        <v>0</v>
      </c>
      <c r="N58" s="120">
        <v>0.5</v>
      </c>
      <c r="O58" s="119">
        <v>1</v>
      </c>
      <c r="P58" s="120">
        <v>1.5</v>
      </c>
      <c r="Q58" s="119">
        <v>2</v>
      </c>
      <c r="R58" s="119">
        <v>3</v>
      </c>
      <c r="S58" s="119">
        <v>4</v>
      </c>
      <c r="T58" s="119">
        <v>5</v>
      </c>
      <c r="U58" s="119">
        <v>6</v>
      </c>
      <c r="V58" s="119">
        <v>7</v>
      </c>
      <c r="W58" s="119">
        <v>8</v>
      </c>
      <c r="X58" s="119">
        <v>9</v>
      </c>
      <c r="Y58" s="119">
        <v>10</v>
      </c>
      <c r="Z58" s="119">
        <v>11</v>
      </c>
      <c r="AA58" s="119">
        <v>12</v>
      </c>
      <c r="AB58" s="119">
        <v>13</v>
      </c>
      <c r="AC58" s="119">
        <v>14</v>
      </c>
      <c r="AD58" s="119">
        <v>15</v>
      </c>
      <c r="AE58" s="3"/>
    </row>
    <row r="59" spans="1:32" x14ac:dyDescent="0.35">
      <c r="B59" s="87" t="s">
        <v>143</v>
      </c>
      <c r="C59" s="87"/>
      <c r="D59" s="129">
        <f>E3/100</f>
        <v>0</v>
      </c>
      <c r="E59" s="129">
        <f t="shared" ref="E59:AD59" si="3">F3/100</f>
        <v>0</v>
      </c>
      <c r="F59" s="129">
        <f t="shared" si="3"/>
        <v>0</v>
      </c>
      <c r="G59" s="129">
        <f t="shared" si="3"/>
        <v>0</v>
      </c>
      <c r="H59" s="129">
        <f t="shared" si="3"/>
        <v>0</v>
      </c>
      <c r="I59" s="129">
        <f t="shared" si="3"/>
        <v>0</v>
      </c>
      <c r="J59" s="129">
        <f t="shared" si="3"/>
        <v>0</v>
      </c>
      <c r="K59" s="129">
        <f t="shared" si="3"/>
        <v>0</v>
      </c>
      <c r="L59" s="129">
        <f t="shared" si="3"/>
        <v>0</v>
      </c>
      <c r="M59" s="129">
        <f t="shared" si="3"/>
        <v>0</v>
      </c>
      <c r="N59" s="129">
        <f t="shared" si="3"/>
        <v>0</v>
      </c>
      <c r="O59" s="129">
        <f t="shared" si="3"/>
        <v>0</v>
      </c>
      <c r="P59" s="129">
        <f t="shared" si="3"/>
        <v>0</v>
      </c>
      <c r="Q59" s="129">
        <f t="shared" si="3"/>
        <v>0</v>
      </c>
      <c r="R59" s="129">
        <f t="shared" si="3"/>
        <v>0</v>
      </c>
      <c r="S59" s="129">
        <f t="shared" si="3"/>
        <v>0</v>
      </c>
      <c r="T59" s="129">
        <f t="shared" si="3"/>
        <v>0</v>
      </c>
      <c r="U59" s="129">
        <f t="shared" si="3"/>
        <v>0</v>
      </c>
      <c r="V59" s="129">
        <f t="shared" si="3"/>
        <v>0</v>
      </c>
      <c r="W59" s="129">
        <f t="shared" si="3"/>
        <v>0</v>
      </c>
      <c r="X59" s="129">
        <f t="shared" si="3"/>
        <v>0</v>
      </c>
      <c r="Y59" s="129">
        <f t="shared" si="3"/>
        <v>0</v>
      </c>
      <c r="Z59" s="129">
        <f t="shared" si="3"/>
        <v>0</v>
      </c>
      <c r="AA59" s="129">
        <f t="shared" si="3"/>
        <v>0</v>
      </c>
      <c r="AB59" s="129">
        <f t="shared" si="3"/>
        <v>0</v>
      </c>
      <c r="AC59" s="129">
        <f t="shared" si="3"/>
        <v>0</v>
      </c>
      <c r="AD59" s="129">
        <f t="shared" si="3"/>
        <v>0</v>
      </c>
      <c r="AE59" s="3"/>
    </row>
    <row r="60" spans="1:32" x14ac:dyDescent="0.35">
      <c r="B60" s="87" t="s">
        <v>144</v>
      </c>
      <c r="C60" s="87"/>
      <c r="D60" s="129">
        <f t="shared" ref="D60:AD60" si="4">E4/100</f>
        <v>0</v>
      </c>
      <c r="E60" s="129">
        <f t="shared" si="4"/>
        <v>0</v>
      </c>
      <c r="F60" s="129">
        <f t="shared" si="4"/>
        <v>0</v>
      </c>
      <c r="G60" s="129">
        <f t="shared" si="4"/>
        <v>0</v>
      </c>
      <c r="H60" s="129">
        <f t="shared" si="4"/>
        <v>0</v>
      </c>
      <c r="I60" s="129">
        <f t="shared" si="4"/>
        <v>0</v>
      </c>
      <c r="J60" s="129">
        <f t="shared" si="4"/>
        <v>0</v>
      </c>
      <c r="K60" s="129">
        <f t="shared" si="4"/>
        <v>0</v>
      </c>
      <c r="L60" s="129">
        <f t="shared" si="4"/>
        <v>0</v>
      </c>
      <c r="M60" s="129">
        <f t="shared" si="4"/>
        <v>0</v>
      </c>
      <c r="N60" s="129">
        <f t="shared" si="4"/>
        <v>0.18100606812853401</v>
      </c>
      <c r="O60" s="129">
        <f t="shared" si="4"/>
        <v>0.34878292649289755</v>
      </c>
      <c r="P60" s="129">
        <f t="shared" si="4"/>
        <v>0.59219418011308789</v>
      </c>
      <c r="Q60" s="129">
        <f t="shared" si="4"/>
        <v>0.78442628602951314</v>
      </c>
      <c r="R60" s="129">
        <f t="shared" si="4"/>
        <v>0.90428906357743755</v>
      </c>
      <c r="S60" s="129">
        <f t="shared" si="4"/>
        <v>1</v>
      </c>
      <c r="T60" s="129">
        <f t="shared" si="4"/>
        <v>1</v>
      </c>
      <c r="U60" s="129">
        <f t="shared" si="4"/>
        <v>1</v>
      </c>
      <c r="V60" s="129">
        <f t="shared" si="4"/>
        <v>1</v>
      </c>
      <c r="W60" s="129">
        <f t="shared" si="4"/>
        <v>1</v>
      </c>
      <c r="X60" s="129">
        <f t="shared" si="4"/>
        <v>1</v>
      </c>
      <c r="Y60" s="129">
        <f t="shared" si="4"/>
        <v>1</v>
      </c>
      <c r="Z60" s="129">
        <f t="shared" si="4"/>
        <v>1</v>
      </c>
      <c r="AA60" s="129">
        <f t="shared" si="4"/>
        <v>1</v>
      </c>
      <c r="AB60" s="129">
        <f t="shared" si="4"/>
        <v>1</v>
      </c>
      <c r="AC60" s="129">
        <f t="shared" si="4"/>
        <v>1</v>
      </c>
      <c r="AD60" s="129">
        <f t="shared" si="4"/>
        <v>1</v>
      </c>
      <c r="AE60" s="3"/>
    </row>
    <row r="61" spans="1:32" x14ac:dyDescent="0.35">
      <c r="B61" s="87" t="s">
        <v>145</v>
      </c>
      <c r="C61" s="87"/>
      <c r="D61" s="129">
        <f t="shared" ref="D61:AD61" si="5">E5/100</f>
        <v>0</v>
      </c>
      <c r="E61" s="129">
        <f t="shared" si="5"/>
        <v>0</v>
      </c>
      <c r="F61" s="129">
        <f t="shared" si="5"/>
        <v>0</v>
      </c>
      <c r="G61" s="129">
        <f t="shared" si="5"/>
        <v>0</v>
      </c>
      <c r="H61" s="129">
        <f t="shared" si="5"/>
        <v>0</v>
      </c>
      <c r="I61" s="129">
        <f t="shared" si="5"/>
        <v>0</v>
      </c>
      <c r="J61" s="129">
        <f t="shared" si="5"/>
        <v>0</v>
      </c>
      <c r="K61" s="129">
        <f t="shared" si="5"/>
        <v>0</v>
      </c>
      <c r="L61" s="129">
        <f t="shared" si="5"/>
        <v>0</v>
      </c>
      <c r="M61" s="129">
        <f t="shared" si="5"/>
        <v>0</v>
      </c>
      <c r="N61" s="129">
        <f t="shared" si="5"/>
        <v>0.15507679180887371</v>
      </c>
      <c r="O61" s="129">
        <f t="shared" si="5"/>
        <v>0.29298919226393627</v>
      </c>
      <c r="P61" s="129">
        <f t="shared" si="5"/>
        <v>0.40720989761092158</v>
      </c>
      <c r="Q61" s="129">
        <f t="shared" si="5"/>
        <v>0.49822241183162691</v>
      </c>
      <c r="R61" s="129">
        <f t="shared" si="5"/>
        <v>0.49822241183162691</v>
      </c>
      <c r="S61" s="129">
        <f t="shared" si="5"/>
        <v>0.5</v>
      </c>
      <c r="T61" s="129">
        <f t="shared" si="5"/>
        <v>0.5</v>
      </c>
      <c r="U61" s="129">
        <f t="shared" si="5"/>
        <v>0.5</v>
      </c>
      <c r="V61" s="129">
        <f t="shared" si="5"/>
        <v>0.5</v>
      </c>
      <c r="W61" s="129">
        <f t="shared" si="5"/>
        <v>0.5</v>
      </c>
      <c r="X61" s="129">
        <f t="shared" si="5"/>
        <v>0.5</v>
      </c>
      <c r="Y61" s="129">
        <f t="shared" si="5"/>
        <v>0.5</v>
      </c>
      <c r="Z61" s="129">
        <f t="shared" si="5"/>
        <v>0.59559158134243462</v>
      </c>
      <c r="AA61" s="129">
        <f t="shared" si="5"/>
        <v>0.72332195676905575</v>
      </c>
      <c r="AB61" s="129">
        <f t="shared" si="5"/>
        <v>0.9632821387940842</v>
      </c>
      <c r="AC61" s="129">
        <f t="shared" si="5"/>
        <v>1</v>
      </c>
      <c r="AD61" s="129">
        <f t="shared" si="5"/>
        <v>1</v>
      </c>
      <c r="AE61" s="3"/>
    </row>
    <row r="62" spans="1:32" x14ac:dyDescent="0.35">
      <c r="B62" s="87" t="s">
        <v>146</v>
      </c>
      <c r="C62" s="87"/>
      <c r="D62" s="129">
        <f t="shared" ref="D62:AD62" si="6">E6/100</f>
        <v>0</v>
      </c>
      <c r="E62" s="129">
        <f t="shared" si="6"/>
        <v>0</v>
      </c>
      <c r="F62" s="129">
        <f t="shared" si="6"/>
        <v>0</v>
      </c>
      <c r="G62" s="129">
        <f t="shared" si="6"/>
        <v>0</v>
      </c>
      <c r="H62" s="129">
        <f t="shared" si="6"/>
        <v>0</v>
      </c>
      <c r="I62" s="129">
        <f t="shared" si="6"/>
        <v>0</v>
      </c>
      <c r="J62" s="129">
        <f t="shared" si="6"/>
        <v>0</v>
      </c>
      <c r="K62" s="129">
        <f t="shared" si="6"/>
        <v>5.2582229913282125E-2</v>
      </c>
      <c r="L62" s="129">
        <f t="shared" si="6"/>
        <v>5.2582229913282125E-2</v>
      </c>
      <c r="M62" s="129">
        <f t="shared" si="6"/>
        <v>5.754628658341715E-2</v>
      </c>
      <c r="N62" s="129">
        <f t="shared" si="6"/>
        <v>0.16228392102127945</v>
      </c>
      <c r="O62" s="129">
        <f t="shared" si="6"/>
        <v>0.25334841050356927</v>
      </c>
      <c r="P62" s="129">
        <f t="shared" si="6"/>
        <v>0.41170547872687657</v>
      </c>
      <c r="Q62" s="129">
        <f t="shared" si="6"/>
        <v>0.52087576131858704</v>
      </c>
      <c r="R62" s="129">
        <f t="shared" si="6"/>
        <v>0.71947626402845644</v>
      </c>
      <c r="S62" s="129">
        <f t="shared" si="6"/>
        <v>0.96221835594138516</v>
      </c>
      <c r="T62" s="129">
        <f t="shared" si="6"/>
        <v>0.98963285129039646</v>
      </c>
      <c r="U62" s="129">
        <f t="shared" si="6"/>
        <v>1</v>
      </c>
      <c r="V62" s="129">
        <f t="shared" si="6"/>
        <v>1</v>
      </c>
      <c r="W62" s="129">
        <f t="shared" si="6"/>
        <v>1</v>
      </c>
      <c r="X62" s="129">
        <f t="shared" si="6"/>
        <v>1</v>
      </c>
      <c r="Y62" s="129">
        <f t="shared" si="6"/>
        <v>1</v>
      </c>
      <c r="Z62" s="129">
        <f t="shared" si="6"/>
        <v>1</v>
      </c>
      <c r="AA62" s="129">
        <f t="shared" si="6"/>
        <v>1</v>
      </c>
      <c r="AB62" s="129">
        <f t="shared" si="6"/>
        <v>1</v>
      </c>
      <c r="AC62" s="129">
        <f t="shared" si="6"/>
        <v>1</v>
      </c>
      <c r="AD62" s="129">
        <f t="shared" si="6"/>
        <v>1</v>
      </c>
      <c r="AE62" s="3"/>
    </row>
    <row r="63" spans="1:32" x14ac:dyDescent="0.35">
      <c r="B63" s="87" t="s">
        <v>147</v>
      </c>
      <c r="C63" s="87"/>
      <c r="D63" s="129">
        <f t="shared" ref="D63:AD63" si="7">E7/100</f>
        <v>0</v>
      </c>
      <c r="E63" s="129">
        <f t="shared" si="7"/>
        <v>0</v>
      </c>
      <c r="F63" s="129">
        <f t="shared" si="7"/>
        <v>0</v>
      </c>
      <c r="G63" s="129">
        <f t="shared" si="7"/>
        <v>0</v>
      </c>
      <c r="H63" s="129">
        <f t="shared" si="7"/>
        <v>0</v>
      </c>
      <c r="I63" s="129">
        <f t="shared" si="7"/>
        <v>0</v>
      </c>
      <c r="J63" s="129">
        <f t="shared" si="7"/>
        <v>0</v>
      </c>
      <c r="K63" s="129">
        <f t="shared" si="7"/>
        <v>4.4170811985095385E-2</v>
      </c>
      <c r="L63" s="129">
        <f t="shared" si="7"/>
        <v>4.4170811985095385E-2</v>
      </c>
      <c r="M63" s="129">
        <f t="shared" si="7"/>
        <v>4.8340783745926069E-2</v>
      </c>
      <c r="N63" s="129">
        <f t="shared" si="7"/>
        <v>0.1363238602747871</v>
      </c>
      <c r="O63" s="129">
        <f t="shared" si="7"/>
        <v>0.21282104287953005</v>
      </c>
      <c r="P63" s="129">
        <f t="shared" si="7"/>
        <v>0.28310063061783486</v>
      </c>
      <c r="Q63" s="129">
        <f t="shared" si="7"/>
        <v>0.33083029303153338</v>
      </c>
      <c r="R63" s="129">
        <f t="shared" si="7"/>
        <v>0.3963989104344286</v>
      </c>
      <c r="S63" s="129">
        <f t="shared" si="7"/>
        <v>0.48110917797069258</v>
      </c>
      <c r="T63" s="129">
        <f t="shared" si="7"/>
        <v>0.49481642564519823</v>
      </c>
      <c r="U63" s="129">
        <f t="shared" si="7"/>
        <v>0.5</v>
      </c>
      <c r="V63" s="129">
        <f t="shared" si="7"/>
        <v>0.5</v>
      </c>
      <c r="W63" s="129">
        <f t="shared" si="7"/>
        <v>0.5</v>
      </c>
      <c r="X63" s="129">
        <f t="shared" si="7"/>
        <v>0.5</v>
      </c>
      <c r="Y63" s="129">
        <f t="shared" si="7"/>
        <v>0.5</v>
      </c>
      <c r="Z63" s="129">
        <f t="shared" si="7"/>
        <v>0.59559158134243462</v>
      </c>
      <c r="AA63" s="129">
        <f t="shared" si="7"/>
        <v>0.72332195676905575</v>
      </c>
      <c r="AB63" s="129">
        <f t="shared" si="7"/>
        <v>0.9632821387940842</v>
      </c>
      <c r="AC63" s="129">
        <f t="shared" si="7"/>
        <v>1</v>
      </c>
      <c r="AD63" s="129">
        <f t="shared" si="7"/>
        <v>1</v>
      </c>
    </row>
    <row r="64" spans="1:32" x14ac:dyDescent="0.35">
      <c r="B64" s="87" t="s">
        <v>148</v>
      </c>
      <c r="C64" s="87"/>
      <c r="D64" s="129">
        <f t="shared" ref="D64:AD64" si="8">E8/100</f>
        <v>0</v>
      </c>
      <c r="E64" s="129">
        <f t="shared" si="8"/>
        <v>0</v>
      </c>
      <c r="F64" s="129">
        <f t="shared" si="8"/>
        <v>0</v>
      </c>
      <c r="G64" s="129">
        <f t="shared" si="8"/>
        <v>0</v>
      </c>
      <c r="H64" s="129">
        <f t="shared" si="8"/>
        <v>0</v>
      </c>
      <c r="I64" s="129">
        <f t="shared" si="8"/>
        <v>0</v>
      </c>
      <c r="J64" s="129">
        <f t="shared" si="8"/>
        <v>0</v>
      </c>
      <c r="K64" s="129">
        <f t="shared" si="8"/>
        <v>0</v>
      </c>
      <c r="L64" s="129">
        <f t="shared" si="8"/>
        <v>0</v>
      </c>
      <c r="M64" s="129">
        <f t="shared" si="8"/>
        <v>0</v>
      </c>
      <c r="N64" s="129">
        <f t="shared" si="8"/>
        <v>0.15788465133669846</v>
      </c>
      <c r="O64" s="129">
        <f t="shared" si="8"/>
        <v>0.29325107496728359</v>
      </c>
      <c r="P64" s="129">
        <f t="shared" si="8"/>
        <v>0.43121144139091411</v>
      </c>
      <c r="Q64" s="129">
        <f t="shared" si="8"/>
        <v>0.72159282108805389</v>
      </c>
      <c r="R64" s="129">
        <f t="shared" si="8"/>
        <v>0.96235744999065242</v>
      </c>
      <c r="S64" s="129">
        <f t="shared" si="8"/>
        <v>1</v>
      </c>
      <c r="T64" s="129">
        <f t="shared" si="8"/>
        <v>1</v>
      </c>
      <c r="U64" s="129">
        <f t="shared" si="8"/>
        <v>1</v>
      </c>
      <c r="V64" s="129">
        <f t="shared" si="8"/>
        <v>1</v>
      </c>
      <c r="W64" s="129">
        <f t="shared" si="8"/>
        <v>1</v>
      </c>
      <c r="X64" s="129">
        <f t="shared" si="8"/>
        <v>1</v>
      </c>
      <c r="Y64" s="129">
        <f t="shared" si="8"/>
        <v>1</v>
      </c>
      <c r="Z64" s="129">
        <f t="shared" si="8"/>
        <v>1</v>
      </c>
      <c r="AA64" s="129">
        <f t="shared" si="8"/>
        <v>1</v>
      </c>
      <c r="AB64" s="129">
        <f t="shared" si="8"/>
        <v>1</v>
      </c>
      <c r="AC64" s="129">
        <f t="shared" si="8"/>
        <v>1</v>
      </c>
      <c r="AD64" s="129">
        <f t="shared" si="8"/>
        <v>1</v>
      </c>
    </row>
    <row r="65" spans="2:31" x14ac:dyDescent="0.35">
      <c r="B65" s="87" t="s">
        <v>149</v>
      </c>
      <c r="C65" s="87"/>
      <c r="D65" s="129">
        <f t="shared" ref="D65:AD65" si="9">E9/100</f>
        <v>0</v>
      </c>
      <c r="E65" s="129">
        <f t="shared" si="9"/>
        <v>0</v>
      </c>
      <c r="F65" s="129">
        <f t="shared" si="9"/>
        <v>0</v>
      </c>
      <c r="G65" s="129">
        <f t="shared" si="9"/>
        <v>0</v>
      </c>
      <c r="H65" s="129">
        <f t="shared" si="9"/>
        <v>0</v>
      </c>
      <c r="I65" s="129">
        <f t="shared" si="9"/>
        <v>0</v>
      </c>
      <c r="J65" s="129">
        <f t="shared" si="9"/>
        <v>0</v>
      </c>
      <c r="K65" s="129">
        <f t="shared" si="9"/>
        <v>0</v>
      </c>
      <c r="L65" s="129">
        <f t="shared" si="9"/>
        <v>0</v>
      </c>
      <c r="M65" s="129">
        <f t="shared" si="9"/>
        <v>0</v>
      </c>
      <c r="N65" s="129">
        <f t="shared" si="9"/>
        <v>0.13262832825893636</v>
      </c>
      <c r="O65" s="129">
        <f t="shared" si="9"/>
        <v>0.24634060058253759</v>
      </c>
      <c r="P65" s="129">
        <f t="shared" si="9"/>
        <v>0.29651349640741143</v>
      </c>
      <c r="Q65" s="129">
        <f t="shared" si="9"/>
        <v>0.45831421267460115</v>
      </c>
      <c r="R65" s="129">
        <f t="shared" si="9"/>
        <v>0.49822241183162691</v>
      </c>
      <c r="S65" s="129">
        <f t="shared" si="9"/>
        <v>0.5</v>
      </c>
      <c r="T65" s="129">
        <f t="shared" si="9"/>
        <v>0.5</v>
      </c>
      <c r="U65" s="129">
        <f t="shared" si="9"/>
        <v>0.5</v>
      </c>
      <c r="V65" s="129">
        <f t="shared" si="9"/>
        <v>0.5</v>
      </c>
      <c r="W65" s="129">
        <f t="shared" si="9"/>
        <v>0.5</v>
      </c>
      <c r="X65" s="129">
        <f t="shared" si="9"/>
        <v>0.5</v>
      </c>
      <c r="Y65" s="129">
        <f t="shared" si="9"/>
        <v>0.5</v>
      </c>
      <c r="Z65" s="129">
        <f t="shared" si="9"/>
        <v>0.59559158134243462</v>
      </c>
      <c r="AA65" s="129">
        <f t="shared" si="9"/>
        <v>0.72332195676905575</v>
      </c>
      <c r="AB65" s="129">
        <f t="shared" si="9"/>
        <v>0.9632821387940842</v>
      </c>
      <c r="AC65" s="129">
        <f t="shared" si="9"/>
        <v>1</v>
      </c>
      <c r="AD65" s="129">
        <f t="shared" si="9"/>
        <v>1</v>
      </c>
    </row>
    <row r="66" spans="2:31" x14ac:dyDescent="0.35">
      <c r="B66" s="87" t="s">
        <v>150</v>
      </c>
      <c r="C66" s="87"/>
      <c r="D66" s="129">
        <f t="shared" ref="D66:AD66" si="10">E10/100</f>
        <v>0</v>
      </c>
      <c r="E66" s="129">
        <f t="shared" si="10"/>
        <v>0</v>
      </c>
      <c r="F66" s="129">
        <f t="shared" si="10"/>
        <v>0</v>
      </c>
      <c r="G66" s="129">
        <f t="shared" si="10"/>
        <v>0</v>
      </c>
      <c r="H66" s="129">
        <f t="shared" si="10"/>
        <v>0</v>
      </c>
      <c r="I66" s="129">
        <f t="shared" si="10"/>
        <v>0</v>
      </c>
      <c r="J66" s="129">
        <f t="shared" si="10"/>
        <v>0</v>
      </c>
      <c r="K66" s="129">
        <f t="shared" si="10"/>
        <v>0</v>
      </c>
      <c r="L66" s="129">
        <f t="shared" si="10"/>
        <v>0</v>
      </c>
      <c r="M66" s="129">
        <f t="shared" si="10"/>
        <v>0</v>
      </c>
      <c r="N66" s="129">
        <f t="shared" si="10"/>
        <v>0.69293220095005037</v>
      </c>
      <c r="O66" s="129">
        <f t="shared" si="10"/>
        <v>0.80385418166114875</v>
      </c>
      <c r="P66" s="129">
        <f t="shared" si="10"/>
        <v>0.8679214049229883</v>
      </c>
      <c r="Q66" s="129">
        <f t="shared" si="10"/>
        <v>0.9498776450266303</v>
      </c>
      <c r="R66" s="129">
        <f t="shared" si="10"/>
        <v>0.96473297826399884</v>
      </c>
      <c r="S66" s="129">
        <f t="shared" si="10"/>
        <v>1</v>
      </c>
      <c r="T66" s="129">
        <f t="shared" si="10"/>
        <v>1</v>
      </c>
      <c r="U66" s="129">
        <f t="shared" si="10"/>
        <v>1</v>
      </c>
      <c r="V66" s="129">
        <f t="shared" si="10"/>
        <v>1</v>
      </c>
      <c r="W66" s="129">
        <f t="shared" si="10"/>
        <v>1</v>
      </c>
      <c r="X66" s="129">
        <f t="shared" si="10"/>
        <v>1</v>
      </c>
      <c r="Y66" s="129">
        <f t="shared" si="10"/>
        <v>1</v>
      </c>
      <c r="Z66" s="129">
        <f t="shared" si="10"/>
        <v>1</v>
      </c>
      <c r="AA66" s="129">
        <f t="shared" si="10"/>
        <v>1</v>
      </c>
      <c r="AB66" s="129">
        <f t="shared" si="10"/>
        <v>1</v>
      </c>
      <c r="AC66" s="129">
        <f t="shared" si="10"/>
        <v>1</v>
      </c>
      <c r="AD66" s="129">
        <f t="shared" si="10"/>
        <v>1</v>
      </c>
      <c r="AE66" s="3"/>
    </row>
    <row r="67" spans="2:31" x14ac:dyDescent="0.35">
      <c r="B67" s="87" t="s">
        <v>151</v>
      </c>
      <c r="C67" s="87"/>
      <c r="D67" s="129">
        <f t="shared" ref="D67:AD67" si="11">E11/100</f>
        <v>0</v>
      </c>
      <c r="E67" s="129">
        <f t="shared" si="11"/>
        <v>0</v>
      </c>
      <c r="F67" s="129">
        <f t="shared" si="11"/>
        <v>0</v>
      </c>
      <c r="G67" s="129">
        <f t="shared" si="11"/>
        <v>0</v>
      </c>
      <c r="H67" s="129">
        <f t="shared" si="11"/>
        <v>0</v>
      </c>
      <c r="I67" s="129">
        <f t="shared" si="11"/>
        <v>0</v>
      </c>
      <c r="J67" s="129">
        <f t="shared" si="11"/>
        <v>0</v>
      </c>
      <c r="K67" s="129">
        <f t="shared" si="11"/>
        <v>0</v>
      </c>
      <c r="L67" s="129">
        <f t="shared" si="11"/>
        <v>0</v>
      </c>
      <c r="M67" s="129">
        <f t="shared" si="11"/>
        <v>0</v>
      </c>
      <c r="N67" s="129">
        <f t="shared" si="11"/>
        <v>0.35785482633170479</v>
      </c>
      <c r="O67" s="129">
        <f t="shared" si="11"/>
        <v>0.41513888109105368</v>
      </c>
      <c r="P67" s="129">
        <f t="shared" si="11"/>
        <v>0.4482254731450615</v>
      </c>
      <c r="Q67" s="129">
        <f t="shared" si="11"/>
        <v>0.49055058955454184</v>
      </c>
      <c r="R67" s="129">
        <f t="shared" si="11"/>
        <v>0.49822241183162691</v>
      </c>
      <c r="S67" s="129">
        <f t="shared" si="11"/>
        <v>0.5</v>
      </c>
      <c r="T67" s="129">
        <f t="shared" si="11"/>
        <v>0.5</v>
      </c>
      <c r="U67" s="129">
        <f t="shared" si="11"/>
        <v>0.5</v>
      </c>
      <c r="V67" s="129">
        <f t="shared" si="11"/>
        <v>0.5</v>
      </c>
      <c r="W67" s="129">
        <f t="shared" si="11"/>
        <v>0.5</v>
      </c>
      <c r="X67" s="129">
        <f t="shared" si="11"/>
        <v>0.5</v>
      </c>
      <c r="Y67" s="129">
        <f t="shared" si="11"/>
        <v>0.5</v>
      </c>
      <c r="Z67" s="129">
        <f t="shared" si="11"/>
        <v>0.59559158134243462</v>
      </c>
      <c r="AA67" s="129">
        <f t="shared" si="11"/>
        <v>0.72332195676905575</v>
      </c>
      <c r="AB67" s="129">
        <f t="shared" si="11"/>
        <v>0.9632821387940842</v>
      </c>
      <c r="AC67" s="129">
        <f t="shared" si="11"/>
        <v>1</v>
      </c>
      <c r="AD67" s="129">
        <f t="shared" si="11"/>
        <v>1</v>
      </c>
      <c r="AE67" s="3"/>
    </row>
    <row r="68" spans="2:31" x14ac:dyDescent="0.35">
      <c r="B68" s="87" t="s">
        <v>152</v>
      </c>
      <c r="C68" s="87"/>
      <c r="D68" s="129">
        <f t="shared" ref="D68:AD68" si="12">E12/100</f>
        <v>0</v>
      </c>
      <c r="E68" s="129">
        <f t="shared" si="12"/>
        <v>0</v>
      </c>
      <c r="F68" s="129">
        <f t="shared" si="12"/>
        <v>0</v>
      </c>
      <c r="G68" s="129">
        <f t="shared" si="12"/>
        <v>0</v>
      </c>
      <c r="H68" s="129">
        <f t="shared" si="12"/>
        <v>0</v>
      </c>
      <c r="I68" s="129">
        <f t="shared" si="12"/>
        <v>0</v>
      </c>
      <c r="J68" s="129">
        <f t="shared" si="12"/>
        <v>0</v>
      </c>
      <c r="K68" s="129">
        <f t="shared" si="12"/>
        <v>0</v>
      </c>
      <c r="L68" s="129">
        <f t="shared" si="12"/>
        <v>0</v>
      </c>
      <c r="M68" s="129">
        <f t="shared" si="12"/>
        <v>0</v>
      </c>
      <c r="N68" s="129">
        <f t="shared" si="12"/>
        <v>0.1755688695231179</v>
      </c>
      <c r="O68" s="129">
        <f t="shared" si="12"/>
        <v>0.3197833454369402</v>
      </c>
      <c r="P68" s="129">
        <f t="shared" si="12"/>
        <v>0.47641007020091986</v>
      </c>
      <c r="Q68" s="129">
        <f t="shared" si="12"/>
        <v>0.69824346405228754</v>
      </c>
      <c r="R68" s="129">
        <f t="shared" si="12"/>
        <v>0.8858705519244735</v>
      </c>
      <c r="S68" s="129">
        <f t="shared" si="12"/>
        <v>1</v>
      </c>
      <c r="T68" s="129">
        <f t="shared" si="12"/>
        <v>1</v>
      </c>
      <c r="U68" s="129">
        <f t="shared" si="12"/>
        <v>1</v>
      </c>
      <c r="V68" s="129">
        <f t="shared" si="12"/>
        <v>1</v>
      </c>
      <c r="W68" s="129">
        <f t="shared" si="12"/>
        <v>1</v>
      </c>
      <c r="X68" s="129">
        <f t="shared" si="12"/>
        <v>1</v>
      </c>
      <c r="Y68" s="129">
        <f t="shared" si="12"/>
        <v>1</v>
      </c>
      <c r="Z68" s="129">
        <f t="shared" si="12"/>
        <v>1</v>
      </c>
      <c r="AA68" s="129">
        <f t="shared" si="12"/>
        <v>1</v>
      </c>
      <c r="AB68" s="129">
        <f t="shared" si="12"/>
        <v>1</v>
      </c>
      <c r="AC68" s="129">
        <f t="shared" si="12"/>
        <v>1</v>
      </c>
      <c r="AD68" s="129">
        <f t="shared" si="12"/>
        <v>1</v>
      </c>
      <c r="AE68" s="3"/>
    </row>
    <row r="69" spans="2:31" x14ac:dyDescent="0.35">
      <c r="B69" s="87" t="s">
        <v>153</v>
      </c>
      <c r="C69" s="87"/>
      <c r="D69" s="129">
        <f t="shared" ref="D69:AD69" si="13">E13/100</f>
        <v>0</v>
      </c>
      <c r="E69" s="129">
        <f t="shared" si="13"/>
        <v>0</v>
      </c>
      <c r="F69" s="129">
        <f t="shared" si="13"/>
        <v>0</v>
      </c>
      <c r="G69" s="129">
        <f t="shared" si="13"/>
        <v>0</v>
      </c>
      <c r="H69" s="129">
        <f t="shared" si="13"/>
        <v>0</v>
      </c>
      <c r="I69" s="129">
        <f t="shared" si="13"/>
        <v>0</v>
      </c>
      <c r="J69" s="129">
        <f t="shared" si="13"/>
        <v>0</v>
      </c>
      <c r="K69" s="129">
        <f t="shared" si="13"/>
        <v>0</v>
      </c>
      <c r="L69" s="129">
        <f t="shared" si="13"/>
        <v>0</v>
      </c>
      <c r="M69" s="129">
        <f t="shared" si="13"/>
        <v>0</v>
      </c>
      <c r="N69" s="129">
        <f t="shared" si="13"/>
        <v>0.1474836563403806</v>
      </c>
      <c r="O69" s="129">
        <f t="shared" si="13"/>
        <v>0.26862858518086424</v>
      </c>
      <c r="P69" s="129">
        <f t="shared" si="13"/>
        <v>0.32759338477504402</v>
      </c>
      <c r="Q69" s="129">
        <f t="shared" si="13"/>
        <v>0.44348404547564074</v>
      </c>
      <c r="R69" s="129">
        <f t="shared" si="13"/>
        <v>0.48807464418995528</v>
      </c>
      <c r="S69" s="129">
        <f t="shared" si="13"/>
        <v>0.5</v>
      </c>
      <c r="T69" s="129">
        <f t="shared" si="13"/>
        <v>0.5</v>
      </c>
      <c r="U69" s="129">
        <f t="shared" si="13"/>
        <v>0.5</v>
      </c>
      <c r="V69" s="129">
        <f t="shared" si="13"/>
        <v>0.5</v>
      </c>
      <c r="W69" s="129">
        <f t="shared" si="13"/>
        <v>0.5</v>
      </c>
      <c r="X69" s="129">
        <f t="shared" si="13"/>
        <v>0.5</v>
      </c>
      <c r="Y69" s="129">
        <f t="shared" si="13"/>
        <v>0.5</v>
      </c>
      <c r="Z69" s="129">
        <f t="shared" si="13"/>
        <v>0.59559158134243462</v>
      </c>
      <c r="AA69" s="129">
        <f t="shared" si="13"/>
        <v>0.72332195676905575</v>
      </c>
      <c r="AB69" s="129">
        <f t="shared" si="13"/>
        <v>0.9632821387940842</v>
      </c>
      <c r="AC69" s="129">
        <f t="shared" si="13"/>
        <v>1</v>
      </c>
      <c r="AD69" s="129">
        <f t="shared" si="13"/>
        <v>1</v>
      </c>
      <c r="AE69" s="3"/>
    </row>
    <row r="70" spans="2:31" x14ac:dyDescent="0.35">
      <c r="B70" s="87" t="s">
        <v>154</v>
      </c>
      <c r="C70" s="87"/>
      <c r="D70" s="129">
        <f t="shared" ref="D70:AD70" si="14">E14/100</f>
        <v>0</v>
      </c>
      <c r="E70" s="129">
        <f t="shared" si="14"/>
        <v>0</v>
      </c>
      <c r="F70" s="129">
        <f t="shared" si="14"/>
        <v>0</v>
      </c>
      <c r="G70" s="129">
        <f t="shared" si="14"/>
        <v>0</v>
      </c>
      <c r="H70" s="129">
        <f t="shared" si="14"/>
        <v>0</v>
      </c>
      <c r="I70" s="129">
        <f t="shared" si="14"/>
        <v>0</v>
      </c>
      <c r="J70" s="129">
        <f t="shared" si="14"/>
        <v>0</v>
      </c>
      <c r="K70" s="129">
        <f t="shared" si="14"/>
        <v>0</v>
      </c>
      <c r="L70" s="129">
        <f t="shared" si="14"/>
        <v>0</v>
      </c>
      <c r="M70" s="129">
        <f t="shared" si="14"/>
        <v>0</v>
      </c>
      <c r="N70" s="129">
        <f t="shared" si="14"/>
        <v>0.16790233443058619</v>
      </c>
      <c r="O70" s="129">
        <f t="shared" si="14"/>
        <v>0.33456874943375714</v>
      </c>
      <c r="P70" s="129">
        <f t="shared" si="14"/>
        <v>0.51312022468516894</v>
      </c>
      <c r="Q70" s="129">
        <f t="shared" si="14"/>
        <v>0.72831742820040479</v>
      </c>
      <c r="R70" s="129">
        <f t="shared" si="14"/>
        <v>0.88665101319723372</v>
      </c>
      <c r="S70" s="129">
        <f t="shared" si="14"/>
        <v>1</v>
      </c>
      <c r="T70" s="129">
        <f t="shared" si="14"/>
        <v>1</v>
      </c>
      <c r="U70" s="129">
        <f t="shared" si="14"/>
        <v>1</v>
      </c>
      <c r="V70" s="129">
        <f t="shared" si="14"/>
        <v>1</v>
      </c>
      <c r="W70" s="129">
        <f t="shared" si="14"/>
        <v>1</v>
      </c>
      <c r="X70" s="129">
        <f t="shared" si="14"/>
        <v>1</v>
      </c>
      <c r="Y70" s="129">
        <f t="shared" si="14"/>
        <v>1</v>
      </c>
      <c r="Z70" s="129">
        <f t="shared" si="14"/>
        <v>1</v>
      </c>
      <c r="AA70" s="129">
        <f t="shared" si="14"/>
        <v>1</v>
      </c>
      <c r="AB70" s="129">
        <f t="shared" si="14"/>
        <v>1</v>
      </c>
      <c r="AC70" s="129">
        <f t="shared" si="14"/>
        <v>1</v>
      </c>
      <c r="AD70" s="129">
        <f t="shared" si="14"/>
        <v>1</v>
      </c>
      <c r="AE70" s="3"/>
    </row>
    <row r="71" spans="2:31" x14ac:dyDescent="0.35">
      <c r="B71" s="87" t="s">
        <v>155</v>
      </c>
      <c r="C71" s="87"/>
      <c r="D71" s="129">
        <f t="shared" ref="D71:AD71" si="15">E15/100</f>
        <v>0</v>
      </c>
      <c r="E71" s="129">
        <f t="shared" si="15"/>
        <v>0</v>
      </c>
      <c r="F71" s="129">
        <f t="shared" si="15"/>
        <v>0</v>
      </c>
      <c r="G71" s="129">
        <f t="shared" si="15"/>
        <v>0</v>
      </c>
      <c r="H71" s="129">
        <f t="shared" si="15"/>
        <v>0</v>
      </c>
      <c r="I71" s="129">
        <f t="shared" si="15"/>
        <v>0</v>
      </c>
      <c r="J71" s="129">
        <f t="shared" si="15"/>
        <v>0</v>
      </c>
      <c r="K71" s="129">
        <f t="shared" si="15"/>
        <v>0</v>
      </c>
      <c r="L71" s="129">
        <f t="shared" si="15"/>
        <v>0</v>
      </c>
      <c r="M71" s="129">
        <f t="shared" si="15"/>
        <v>0</v>
      </c>
      <c r="N71" s="129">
        <f t="shared" si="15"/>
        <v>0.14104351333564633</v>
      </c>
      <c r="O71" s="129">
        <f t="shared" si="15"/>
        <v>0.28104881348126409</v>
      </c>
      <c r="P71" s="129">
        <f t="shared" si="15"/>
        <v>0.35283635194834095</v>
      </c>
      <c r="Q71" s="129">
        <f t="shared" si="15"/>
        <v>0.46258529592844505</v>
      </c>
      <c r="R71" s="129">
        <f t="shared" si="15"/>
        <v>0.48850464308446528</v>
      </c>
      <c r="S71" s="129">
        <f t="shared" si="15"/>
        <v>0.5</v>
      </c>
      <c r="T71" s="129">
        <f t="shared" si="15"/>
        <v>0.5</v>
      </c>
      <c r="U71" s="129">
        <f t="shared" si="15"/>
        <v>0.5</v>
      </c>
      <c r="V71" s="129">
        <f t="shared" si="15"/>
        <v>0.5</v>
      </c>
      <c r="W71" s="129">
        <f t="shared" si="15"/>
        <v>0.5</v>
      </c>
      <c r="X71" s="129">
        <f t="shared" si="15"/>
        <v>0.5</v>
      </c>
      <c r="Y71" s="129">
        <f t="shared" si="15"/>
        <v>0.5</v>
      </c>
      <c r="Z71" s="129">
        <f t="shared" si="15"/>
        <v>0.59559158134243462</v>
      </c>
      <c r="AA71" s="129">
        <f t="shared" si="15"/>
        <v>0.72332195676905575</v>
      </c>
      <c r="AB71" s="129">
        <f t="shared" si="15"/>
        <v>0.9632821387940842</v>
      </c>
      <c r="AC71" s="129">
        <f t="shared" si="15"/>
        <v>1</v>
      </c>
      <c r="AD71" s="129">
        <f t="shared" si="15"/>
        <v>1</v>
      </c>
      <c r="AE71" s="3"/>
    </row>
    <row r="72" spans="2:31" x14ac:dyDescent="0.35">
      <c r="B72" s="87" t="s">
        <v>156</v>
      </c>
      <c r="C72" s="87"/>
      <c r="D72" s="129">
        <f t="shared" ref="D72:AD72" si="16">E16/100</f>
        <v>0</v>
      </c>
      <c r="E72" s="129">
        <f t="shared" si="16"/>
        <v>0</v>
      </c>
      <c r="F72" s="129">
        <f t="shared" si="16"/>
        <v>0</v>
      </c>
      <c r="G72" s="129">
        <f t="shared" si="16"/>
        <v>0</v>
      </c>
      <c r="H72" s="129">
        <f t="shared" si="16"/>
        <v>0</v>
      </c>
      <c r="I72" s="129">
        <f t="shared" si="16"/>
        <v>0</v>
      </c>
      <c r="J72" s="129">
        <f t="shared" si="16"/>
        <v>0</v>
      </c>
      <c r="K72" s="129">
        <f t="shared" si="16"/>
        <v>0</v>
      </c>
      <c r="L72" s="129">
        <f t="shared" si="16"/>
        <v>0</v>
      </c>
      <c r="M72" s="129">
        <f t="shared" si="16"/>
        <v>0</v>
      </c>
      <c r="N72" s="129">
        <f t="shared" si="16"/>
        <v>0.12001780239343289</v>
      </c>
      <c r="O72" s="129">
        <f t="shared" si="16"/>
        <v>0.23343882899812088</v>
      </c>
      <c r="P72" s="129">
        <f t="shared" si="16"/>
        <v>0.38575066758975374</v>
      </c>
      <c r="Q72" s="129">
        <f t="shared" si="16"/>
        <v>0.5937741074077737</v>
      </c>
      <c r="R72" s="129">
        <f t="shared" si="16"/>
        <v>0.90242310355058852</v>
      </c>
      <c r="S72" s="129">
        <f t="shared" si="16"/>
        <v>1</v>
      </c>
      <c r="T72" s="129">
        <f t="shared" si="16"/>
        <v>1</v>
      </c>
      <c r="U72" s="129">
        <f t="shared" si="16"/>
        <v>1</v>
      </c>
      <c r="V72" s="129">
        <f t="shared" si="16"/>
        <v>1</v>
      </c>
      <c r="W72" s="129">
        <f t="shared" si="16"/>
        <v>1</v>
      </c>
      <c r="X72" s="129">
        <f t="shared" si="16"/>
        <v>1</v>
      </c>
      <c r="Y72" s="129">
        <f t="shared" si="16"/>
        <v>1</v>
      </c>
      <c r="Z72" s="129">
        <f t="shared" si="16"/>
        <v>1</v>
      </c>
      <c r="AA72" s="129">
        <f t="shared" si="16"/>
        <v>1</v>
      </c>
      <c r="AB72" s="129">
        <f t="shared" si="16"/>
        <v>1</v>
      </c>
      <c r="AC72" s="129">
        <f t="shared" si="16"/>
        <v>1</v>
      </c>
      <c r="AD72" s="129">
        <f t="shared" si="16"/>
        <v>1</v>
      </c>
      <c r="AE72" s="3"/>
    </row>
    <row r="73" spans="2:31" x14ac:dyDescent="0.35">
      <c r="B73" s="87" t="s">
        <v>157</v>
      </c>
      <c r="C73" s="87"/>
      <c r="D73" s="129">
        <f t="shared" ref="D73:AD73" si="17">E17/100</f>
        <v>0</v>
      </c>
      <c r="E73" s="129">
        <f t="shared" si="17"/>
        <v>0</v>
      </c>
      <c r="F73" s="129">
        <f t="shared" si="17"/>
        <v>0</v>
      </c>
      <c r="G73" s="129">
        <f t="shared" si="17"/>
        <v>0</v>
      </c>
      <c r="H73" s="129">
        <f t="shared" si="17"/>
        <v>0</v>
      </c>
      <c r="I73" s="129">
        <f t="shared" si="17"/>
        <v>0</v>
      </c>
      <c r="J73" s="129">
        <f t="shared" si="17"/>
        <v>0</v>
      </c>
      <c r="K73" s="129">
        <f t="shared" si="17"/>
        <v>0</v>
      </c>
      <c r="L73" s="129">
        <f t="shared" si="17"/>
        <v>0</v>
      </c>
      <c r="M73" s="129">
        <f t="shared" si="17"/>
        <v>0</v>
      </c>
      <c r="N73" s="129">
        <f t="shared" si="17"/>
        <v>0.12623761747787063</v>
      </c>
      <c r="O73" s="129">
        <f t="shared" si="17"/>
        <v>0.24827330705555353</v>
      </c>
      <c r="P73" s="129">
        <f t="shared" si="17"/>
        <v>0.36150298922797985</v>
      </c>
      <c r="Q73" s="129">
        <f t="shared" si="17"/>
        <v>0.49067750632025303</v>
      </c>
      <c r="R73" s="129">
        <f t="shared" si="17"/>
        <v>0.49822241183162691</v>
      </c>
      <c r="S73" s="129">
        <f t="shared" si="17"/>
        <v>0.5</v>
      </c>
      <c r="T73" s="129">
        <f t="shared" si="17"/>
        <v>0.5</v>
      </c>
      <c r="U73" s="129">
        <f t="shared" si="17"/>
        <v>0.5</v>
      </c>
      <c r="V73" s="129">
        <f t="shared" si="17"/>
        <v>0.5</v>
      </c>
      <c r="W73" s="129">
        <f t="shared" si="17"/>
        <v>0.5</v>
      </c>
      <c r="X73" s="129">
        <f t="shared" si="17"/>
        <v>0.5</v>
      </c>
      <c r="Y73" s="129">
        <f t="shared" si="17"/>
        <v>0.5</v>
      </c>
      <c r="Z73" s="129">
        <f t="shared" si="17"/>
        <v>0.59559158134243462</v>
      </c>
      <c r="AA73" s="129">
        <f t="shared" si="17"/>
        <v>0.72332195676905575</v>
      </c>
      <c r="AB73" s="129">
        <f t="shared" si="17"/>
        <v>0.9632821387940842</v>
      </c>
      <c r="AC73" s="129">
        <f t="shared" si="17"/>
        <v>1</v>
      </c>
      <c r="AD73" s="129">
        <f t="shared" si="17"/>
        <v>1</v>
      </c>
      <c r="AE73" s="3"/>
    </row>
    <row r="74" spans="2:31" x14ac:dyDescent="0.35">
      <c r="B74" s="87" t="s">
        <v>158</v>
      </c>
      <c r="C74" s="87"/>
      <c r="D74" s="129">
        <f t="shared" ref="D74:AD74" si="18">E18/100</f>
        <v>0</v>
      </c>
      <c r="E74" s="129">
        <f t="shared" si="18"/>
        <v>0</v>
      </c>
      <c r="F74" s="129">
        <f t="shared" si="18"/>
        <v>0</v>
      </c>
      <c r="G74" s="129">
        <f t="shared" si="18"/>
        <v>0</v>
      </c>
      <c r="H74" s="129">
        <f t="shared" si="18"/>
        <v>0</v>
      </c>
      <c r="I74" s="129">
        <f t="shared" si="18"/>
        <v>0</v>
      </c>
      <c r="J74" s="129">
        <f t="shared" si="18"/>
        <v>0</v>
      </c>
      <c r="K74" s="129">
        <f t="shared" si="18"/>
        <v>0</v>
      </c>
      <c r="L74" s="129">
        <f t="shared" si="18"/>
        <v>0</v>
      </c>
      <c r="M74" s="129">
        <f t="shared" si="18"/>
        <v>0</v>
      </c>
      <c r="N74" s="129">
        <f t="shared" si="18"/>
        <v>0.16790233443058619</v>
      </c>
      <c r="O74" s="129">
        <f t="shared" si="18"/>
        <v>0.33456874943375714</v>
      </c>
      <c r="P74" s="129">
        <f t="shared" si="18"/>
        <v>0.51312022468516894</v>
      </c>
      <c r="Q74" s="129">
        <f t="shared" si="18"/>
        <v>0.72831742820040479</v>
      </c>
      <c r="R74" s="129">
        <f t="shared" si="18"/>
        <v>0.88665101319723372</v>
      </c>
      <c r="S74" s="129">
        <f t="shared" si="18"/>
        <v>1</v>
      </c>
      <c r="T74" s="129">
        <f t="shared" si="18"/>
        <v>1</v>
      </c>
      <c r="U74" s="129">
        <f t="shared" si="18"/>
        <v>1</v>
      </c>
      <c r="V74" s="129">
        <f t="shared" si="18"/>
        <v>1</v>
      </c>
      <c r="W74" s="129">
        <f t="shared" si="18"/>
        <v>1</v>
      </c>
      <c r="X74" s="129">
        <f t="shared" si="18"/>
        <v>1</v>
      </c>
      <c r="Y74" s="129">
        <f t="shared" si="18"/>
        <v>1</v>
      </c>
      <c r="Z74" s="129">
        <f t="shared" si="18"/>
        <v>1</v>
      </c>
      <c r="AA74" s="129">
        <f t="shared" si="18"/>
        <v>1</v>
      </c>
      <c r="AB74" s="129">
        <f t="shared" si="18"/>
        <v>1</v>
      </c>
      <c r="AC74" s="129">
        <f t="shared" si="18"/>
        <v>1</v>
      </c>
      <c r="AD74" s="129">
        <f t="shared" si="18"/>
        <v>1</v>
      </c>
    </row>
    <row r="75" spans="2:31" x14ac:dyDescent="0.35">
      <c r="B75" s="87" t="s">
        <v>159</v>
      </c>
      <c r="C75" s="87"/>
      <c r="D75" s="129">
        <f t="shared" ref="D75:AD75" si="19">E19/100</f>
        <v>0</v>
      </c>
      <c r="E75" s="129">
        <f t="shared" si="19"/>
        <v>0</v>
      </c>
      <c r="F75" s="129">
        <f t="shared" si="19"/>
        <v>0</v>
      </c>
      <c r="G75" s="129">
        <f t="shared" si="19"/>
        <v>0</v>
      </c>
      <c r="H75" s="129">
        <f t="shared" si="19"/>
        <v>0</v>
      </c>
      <c r="I75" s="129">
        <f t="shared" si="19"/>
        <v>0</v>
      </c>
      <c r="J75" s="129">
        <f t="shared" si="19"/>
        <v>0</v>
      </c>
      <c r="K75" s="129">
        <f t="shared" si="19"/>
        <v>0</v>
      </c>
      <c r="L75" s="129">
        <f t="shared" si="19"/>
        <v>0</v>
      </c>
      <c r="M75" s="129">
        <f t="shared" si="19"/>
        <v>0</v>
      </c>
      <c r="N75" s="129">
        <f t="shared" si="19"/>
        <v>0.14104351333564633</v>
      </c>
      <c r="O75" s="129">
        <f t="shared" si="19"/>
        <v>0.28104881348126409</v>
      </c>
      <c r="P75" s="129">
        <f t="shared" si="19"/>
        <v>0.35283635194834095</v>
      </c>
      <c r="Q75" s="129">
        <f t="shared" si="19"/>
        <v>0.46258529592844505</v>
      </c>
      <c r="R75" s="129">
        <f t="shared" si="19"/>
        <v>0.48850464308446528</v>
      </c>
      <c r="S75" s="129">
        <f t="shared" si="19"/>
        <v>0.5</v>
      </c>
      <c r="T75" s="129">
        <f t="shared" si="19"/>
        <v>0.5</v>
      </c>
      <c r="U75" s="129">
        <f t="shared" si="19"/>
        <v>0.5</v>
      </c>
      <c r="V75" s="129">
        <f t="shared" si="19"/>
        <v>0.5</v>
      </c>
      <c r="W75" s="129">
        <f t="shared" si="19"/>
        <v>0.5</v>
      </c>
      <c r="X75" s="129">
        <f t="shared" si="19"/>
        <v>0.5</v>
      </c>
      <c r="Y75" s="129">
        <f t="shared" si="19"/>
        <v>0.5</v>
      </c>
      <c r="Z75" s="129">
        <f t="shared" si="19"/>
        <v>0.59559158134243462</v>
      </c>
      <c r="AA75" s="129">
        <f t="shared" si="19"/>
        <v>0.72332195676905575</v>
      </c>
      <c r="AB75" s="129">
        <f t="shared" si="19"/>
        <v>0.9632821387940842</v>
      </c>
      <c r="AC75" s="129">
        <f t="shared" si="19"/>
        <v>1</v>
      </c>
      <c r="AD75" s="129">
        <f t="shared" si="19"/>
        <v>1</v>
      </c>
    </row>
    <row r="76" spans="2:31" x14ac:dyDescent="0.35">
      <c r="B76" s="87" t="s">
        <v>160</v>
      </c>
      <c r="C76" s="87"/>
      <c r="D76" s="129">
        <f t="shared" ref="D76:AD76" si="20">E20/100</f>
        <v>0</v>
      </c>
      <c r="E76" s="129">
        <f t="shared" si="20"/>
        <v>0</v>
      </c>
      <c r="F76" s="129">
        <f t="shared" si="20"/>
        <v>0</v>
      </c>
      <c r="G76" s="129">
        <f t="shared" si="20"/>
        <v>0</v>
      </c>
      <c r="H76" s="129">
        <f t="shared" si="20"/>
        <v>0</v>
      </c>
      <c r="I76" s="129">
        <f t="shared" si="20"/>
        <v>0</v>
      </c>
      <c r="J76" s="129">
        <f t="shared" si="20"/>
        <v>0</v>
      </c>
      <c r="K76" s="129">
        <f t="shared" si="20"/>
        <v>0</v>
      </c>
      <c r="L76" s="129">
        <f t="shared" si="20"/>
        <v>0</v>
      </c>
      <c r="M76" s="129">
        <f t="shared" si="20"/>
        <v>0</v>
      </c>
      <c r="N76" s="129">
        <f t="shared" si="20"/>
        <v>0.18100606812853401</v>
      </c>
      <c r="O76" s="129">
        <f t="shared" si="20"/>
        <v>0.34878292649289755</v>
      </c>
      <c r="P76" s="129">
        <f t="shared" si="20"/>
        <v>0.59219418011308789</v>
      </c>
      <c r="Q76" s="129">
        <f t="shared" si="20"/>
        <v>0.78442628602951314</v>
      </c>
      <c r="R76" s="129">
        <f t="shared" si="20"/>
        <v>0.90428906357743755</v>
      </c>
      <c r="S76" s="129">
        <f t="shared" si="20"/>
        <v>1</v>
      </c>
      <c r="T76" s="129">
        <f t="shared" si="20"/>
        <v>1</v>
      </c>
      <c r="U76" s="129">
        <f t="shared" si="20"/>
        <v>1</v>
      </c>
      <c r="V76" s="129">
        <f t="shared" si="20"/>
        <v>1</v>
      </c>
      <c r="W76" s="129">
        <f t="shared" si="20"/>
        <v>1</v>
      </c>
      <c r="X76" s="129">
        <f t="shared" si="20"/>
        <v>1</v>
      </c>
      <c r="Y76" s="129">
        <f t="shared" si="20"/>
        <v>1</v>
      </c>
      <c r="Z76" s="129">
        <f t="shared" si="20"/>
        <v>1</v>
      </c>
      <c r="AA76" s="129">
        <f t="shared" si="20"/>
        <v>1</v>
      </c>
      <c r="AB76" s="129">
        <f t="shared" si="20"/>
        <v>1</v>
      </c>
      <c r="AC76" s="129">
        <f t="shared" si="20"/>
        <v>1</v>
      </c>
      <c r="AD76" s="129">
        <f t="shared" si="20"/>
        <v>1</v>
      </c>
      <c r="AE76" s="4"/>
    </row>
    <row r="77" spans="2:31" x14ac:dyDescent="0.35">
      <c r="B77" s="87" t="s">
        <v>161</v>
      </c>
      <c r="C77" s="87"/>
      <c r="D77" s="129">
        <f t="shared" ref="D77:AD77" si="21">E21/100</f>
        <v>0</v>
      </c>
      <c r="E77" s="129">
        <f t="shared" si="21"/>
        <v>0</v>
      </c>
      <c r="F77" s="129">
        <f t="shared" si="21"/>
        <v>0</v>
      </c>
      <c r="G77" s="129">
        <f t="shared" si="21"/>
        <v>0</v>
      </c>
      <c r="H77" s="129">
        <f t="shared" si="21"/>
        <v>0</v>
      </c>
      <c r="I77" s="129">
        <f t="shared" si="21"/>
        <v>0</v>
      </c>
      <c r="J77" s="129">
        <f t="shared" si="21"/>
        <v>0</v>
      </c>
      <c r="K77" s="129">
        <f t="shared" si="21"/>
        <v>0</v>
      </c>
      <c r="L77" s="129">
        <f t="shared" si="21"/>
        <v>0</v>
      </c>
      <c r="M77" s="129">
        <f t="shared" si="21"/>
        <v>0</v>
      </c>
      <c r="N77" s="129">
        <f t="shared" si="21"/>
        <v>0.15507679180887371</v>
      </c>
      <c r="O77" s="129">
        <f t="shared" si="21"/>
        <v>0.29298919226393627</v>
      </c>
      <c r="P77" s="129">
        <f t="shared" si="21"/>
        <v>0.40720989761092158</v>
      </c>
      <c r="Q77" s="129">
        <f t="shared" si="21"/>
        <v>0.49822241183162691</v>
      </c>
      <c r="R77" s="129">
        <f t="shared" si="21"/>
        <v>0.49822241183162691</v>
      </c>
      <c r="S77" s="129">
        <f t="shared" si="21"/>
        <v>0.5</v>
      </c>
      <c r="T77" s="129">
        <f t="shared" si="21"/>
        <v>0.5</v>
      </c>
      <c r="U77" s="129">
        <f t="shared" si="21"/>
        <v>0.5</v>
      </c>
      <c r="V77" s="129">
        <f t="shared" si="21"/>
        <v>0.5</v>
      </c>
      <c r="W77" s="129">
        <f t="shared" si="21"/>
        <v>0.5</v>
      </c>
      <c r="X77" s="129">
        <f t="shared" si="21"/>
        <v>0.5</v>
      </c>
      <c r="Y77" s="129">
        <f t="shared" si="21"/>
        <v>0.5</v>
      </c>
      <c r="Z77" s="129">
        <f t="shared" si="21"/>
        <v>0.59559158134243462</v>
      </c>
      <c r="AA77" s="129">
        <f t="shared" si="21"/>
        <v>0.72332195676905575</v>
      </c>
      <c r="AB77" s="129">
        <f t="shared" si="21"/>
        <v>0.9632821387940842</v>
      </c>
      <c r="AC77" s="129">
        <f t="shared" si="21"/>
        <v>1</v>
      </c>
      <c r="AD77" s="129">
        <f t="shared" si="21"/>
        <v>1</v>
      </c>
      <c r="AE77" s="4"/>
    </row>
    <row r="78" spans="2:31" x14ac:dyDescent="0.35">
      <c r="B78" s="87" t="s">
        <v>162</v>
      </c>
      <c r="C78" s="87"/>
      <c r="D78" s="129">
        <f t="shared" ref="D78:AD78" si="22">E22/100</f>
        <v>0</v>
      </c>
      <c r="E78" s="129">
        <f t="shared" si="22"/>
        <v>0</v>
      </c>
      <c r="F78" s="129">
        <f t="shared" si="22"/>
        <v>0</v>
      </c>
      <c r="G78" s="129">
        <f t="shared" si="22"/>
        <v>0</v>
      </c>
      <c r="H78" s="129">
        <f t="shared" si="22"/>
        <v>0</v>
      </c>
      <c r="I78" s="129">
        <f t="shared" si="22"/>
        <v>0</v>
      </c>
      <c r="J78" s="129">
        <f t="shared" si="22"/>
        <v>0</v>
      </c>
      <c r="K78" s="129">
        <f t="shared" si="22"/>
        <v>0</v>
      </c>
      <c r="L78" s="129">
        <f t="shared" si="22"/>
        <v>0</v>
      </c>
      <c r="M78" s="129">
        <f t="shared" si="22"/>
        <v>0</v>
      </c>
      <c r="N78" s="129">
        <f t="shared" si="22"/>
        <v>0.15027696181284095</v>
      </c>
      <c r="O78" s="129">
        <f t="shared" si="22"/>
        <v>0.29555182543013009</v>
      </c>
      <c r="P78" s="129">
        <f t="shared" si="22"/>
        <v>0.52572387746537974</v>
      </c>
      <c r="Q78" s="129">
        <f t="shared" si="22"/>
        <v>0.77254720939991595</v>
      </c>
      <c r="R78" s="129">
        <f t="shared" si="22"/>
        <v>0.96130927402433908</v>
      </c>
      <c r="S78" s="129">
        <f t="shared" si="22"/>
        <v>1</v>
      </c>
      <c r="T78" s="129">
        <f t="shared" si="22"/>
        <v>1</v>
      </c>
      <c r="U78" s="129">
        <f t="shared" si="22"/>
        <v>1</v>
      </c>
      <c r="V78" s="129">
        <f t="shared" si="22"/>
        <v>1</v>
      </c>
      <c r="W78" s="129">
        <f t="shared" si="22"/>
        <v>1</v>
      </c>
      <c r="X78" s="129">
        <f t="shared" si="22"/>
        <v>1</v>
      </c>
      <c r="Y78" s="129">
        <f t="shared" si="22"/>
        <v>1</v>
      </c>
      <c r="Z78" s="129">
        <f t="shared" si="22"/>
        <v>1</v>
      </c>
      <c r="AA78" s="129">
        <f t="shared" si="22"/>
        <v>1</v>
      </c>
      <c r="AB78" s="129">
        <f t="shared" si="22"/>
        <v>1</v>
      </c>
      <c r="AC78" s="129">
        <f t="shared" si="22"/>
        <v>1</v>
      </c>
      <c r="AD78" s="129">
        <f t="shared" si="22"/>
        <v>1</v>
      </c>
      <c r="AE78" s="4"/>
    </row>
    <row r="79" spans="2:31" x14ac:dyDescent="0.35">
      <c r="B79" s="87" t="s">
        <v>163</v>
      </c>
      <c r="C79" s="87"/>
      <c r="D79" s="129">
        <f t="shared" ref="D79:AD79" si="23">E23/100</f>
        <v>0</v>
      </c>
      <c r="E79" s="129">
        <f t="shared" si="23"/>
        <v>0</v>
      </c>
      <c r="F79" s="129">
        <f t="shared" si="23"/>
        <v>0</v>
      </c>
      <c r="G79" s="129">
        <f t="shared" si="23"/>
        <v>0</v>
      </c>
      <c r="H79" s="129">
        <f t="shared" si="23"/>
        <v>0</v>
      </c>
      <c r="I79" s="129">
        <f t="shared" si="23"/>
        <v>0</v>
      </c>
      <c r="J79" s="129">
        <f t="shared" si="23"/>
        <v>0</v>
      </c>
      <c r="K79" s="129">
        <f t="shared" si="23"/>
        <v>0</v>
      </c>
      <c r="L79" s="129">
        <f t="shared" si="23"/>
        <v>0</v>
      </c>
      <c r="M79" s="129">
        <f t="shared" si="23"/>
        <v>0</v>
      </c>
      <c r="N79" s="129">
        <f t="shared" si="23"/>
        <v>0.12623761747787063</v>
      </c>
      <c r="O79" s="129">
        <f t="shared" si="23"/>
        <v>0.24827330705555353</v>
      </c>
      <c r="P79" s="129">
        <f t="shared" si="23"/>
        <v>0.36150298922797985</v>
      </c>
      <c r="Q79" s="129">
        <f t="shared" si="23"/>
        <v>0.49067750632025303</v>
      </c>
      <c r="R79" s="129">
        <f t="shared" si="23"/>
        <v>0.49822241183162691</v>
      </c>
      <c r="S79" s="129">
        <f t="shared" si="23"/>
        <v>0.5</v>
      </c>
      <c r="T79" s="129">
        <f t="shared" si="23"/>
        <v>0.5</v>
      </c>
      <c r="U79" s="129">
        <f t="shared" si="23"/>
        <v>0.5</v>
      </c>
      <c r="V79" s="129">
        <f t="shared" si="23"/>
        <v>0.5</v>
      </c>
      <c r="W79" s="129">
        <f t="shared" si="23"/>
        <v>0.5</v>
      </c>
      <c r="X79" s="129">
        <f t="shared" si="23"/>
        <v>0.5</v>
      </c>
      <c r="Y79" s="129">
        <f t="shared" si="23"/>
        <v>0.5</v>
      </c>
      <c r="Z79" s="129">
        <f t="shared" si="23"/>
        <v>0.59559158134243462</v>
      </c>
      <c r="AA79" s="129">
        <f t="shared" si="23"/>
        <v>0.72332195676905575</v>
      </c>
      <c r="AB79" s="129">
        <f t="shared" si="23"/>
        <v>0.9632821387940842</v>
      </c>
      <c r="AC79" s="129">
        <f t="shared" si="23"/>
        <v>1</v>
      </c>
      <c r="AD79" s="129">
        <f t="shared" si="23"/>
        <v>1</v>
      </c>
    </row>
    <row r="80" spans="2:31" x14ac:dyDescent="0.35">
      <c r="B80" s="87" t="s">
        <v>164</v>
      </c>
      <c r="C80" s="87"/>
      <c r="D80" s="129">
        <f t="shared" ref="D80:AD80" si="24">E24/100</f>
        <v>0</v>
      </c>
      <c r="E80" s="129">
        <f t="shared" si="24"/>
        <v>0</v>
      </c>
      <c r="F80" s="129">
        <f t="shared" si="24"/>
        <v>0</v>
      </c>
      <c r="G80" s="129">
        <f t="shared" si="24"/>
        <v>0</v>
      </c>
      <c r="H80" s="129">
        <f t="shared" si="24"/>
        <v>0</v>
      </c>
      <c r="I80" s="129">
        <f t="shared" si="24"/>
        <v>0</v>
      </c>
      <c r="J80" s="129">
        <f t="shared" si="24"/>
        <v>0</v>
      </c>
      <c r="K80" s="129">
        <f t="shared" si="24"/>
        <v>0</v>
      </c>
      <c r="L80" s="129">
        <f t="shared" si="24"/>
        <v>0</v>
      </c>
      <c r="M80" s="129">
        <f t="shared" si="24"/>
        <v>0</v>
      </c>
      <c r="N80" s="129">
        <f t="shared" si="24"/>
        <v>0.12001780239343289</v>
      </c>
      <c r="O80" s="129">
        <f t="shared" si="24"/>
        <v>0.23343882899812088</v>
      </c>
      <c r="P80" s="129">
        <f t="shared" si="24"/>
        <v>0.38575066758975374</v>
      </c>
      <c r="Q80" s="129">
        <f t="shared" si="24"/>
        <v>0.5937741074077737</v>
      </c>
      <c r="R80" s="129">
        <f t="shared" si="24"/>
        <v>0.90242310355058852</v>
      </c>
      <c r="S80" s="129">
        <f t="shared" si="24"/>
        <v>1</v>
      </c>
      <c r="T80" s="129">
        <f t="shared" si="24"/>
        <v>1</v>
      </c>
      <c r="U80" s="129">
        <f t="shared" si="24"/>
        <v>1</v>
      </c>
      <c r="V80" s="129">
        <f t="shared" si="24"/>
        <v>1</v>
      </c>
      <c r="W80" s="129">
        <f t="shared" si="24"/>
        <v>1</v>
      </c>
      <c r="X80" s="129">
        <f t="shared" si="24"/>
        <v>1</v>
      </c>
      <c r="Y80" s="129">
        <f t="shared" si="24"/>
        <v>1</v>
      </c>
      <c r="Z80" s="129">
        <f t="shared" si="24"/>
        <v>1</v>
      </c>
      <c r="AA80" s="129">
        <f t="shared" si="24"/>
        <v>1</v>
      </c>
      <c r="AB80" s="129">
        <f t="shared" si="24"/>
        <v>1</v>
      </c>
      <c r="AC80" s="129">
        <f t="shared" si="24"/>
        <v>1</v>
      </c>
      <c r="AD80" s="129">
        <f t="shared" si="24"/>
        <v>1</v>
      </c>
      <c r="AE80" s="2"/>
    </row>
    <row r="81" spans="2:31" x14ac:dyDescent="0.35">
      <c r="B81" s="87" t="s">
        <v>165</v>
      </c>
      <c r="C81" s="87"/>
      <c r="D81" s="129">
        <f t="shared" ref="D81:AD81" si="25">E25/100</f>
        <v>0</v>
      </c>
      <c r="E81" s="129">
        <f t="shared" si="25"/>
        <v>0</v>
      </c>
      <c r="F81" s="129">
        <f t="shared" si="25"/>
        <v>0</v>
      </c>
      <c r="G81" s="129">
        <f t="shared" si="25"/>
        <v>0</v>
      </c>
      <c r="H81" s="129">
        <f t="shared" si="25"/>
        <v>0</v>
      </c>
      <c r="I81" s="129">
        <f t="shared" si="25"/>
        <v>0</v>
      </c>
      <c r="J81" s="129">
        <f t="shared" si="25"/>
        <v>0</v>
      </c>
      <c r="K81" s="129">
        <f t="shared" si="25"/>
        <v>0</v>
      </c>
      <c r="L81" s="129">
        <f t="shared" si="25"/>
        <v>0</v>
      </c>
      <c r="M81" s="129">
        <f t="shared" si="25"/>
        <v>0</v>
      </c>
      <c r="N81" s="129">
        <f t="shared" si="25"/>
        <v>0.10081892291611551</v>
      </c>
      <c r="O81" s="129">
        <f t="shared" si="25"/>
        <v>0.19609633601887719</v>
      </c>
      <c r="P81" s="129">
        <f t="shared" si="25"/>
        <v>0.26525334953911794</v>
      </c>
      <c r="Q81" s="129">
        <f t="shared" si="25"/>
        <v>0.37713112518611103</v>
      </c>
      <c r="R81" s="129">
        <f t="shared" si="25"/>
        <v>0.49719435217415375</v>
      </c>
      <c r="S81" s="129">
        <f t="shared" si="25"/>
        <v>0.5</v>
      </c>
      <c r="T81" s="129">
        <f t="shared" si="25"/>
        <v>0.5</v>
      </c>
      <c r="U81" s="129">
        <f t="shared" si="25"/>
        <v>0.5</v>
      </c>
      <c r="V81" s="129">
        <f t="shared" si="25"/>
        <v>0.5</v>
      </c>
      <c r="W81" s="129">
        <f t="shared" si="25"/>
        <v>0.5</v>
      </c>
      <c r="X81" s="129">
        <f t="shared" si="25"/>
        <v>0.5</v>
      </c>
      <c r="Y81" s="129">
        <f t="shared" si="25"/>
        <v>0.5</v>
      </c>
      <c r="Z81" s="129">
        <f t="shared" si="25"/>
        <v>0.59559158134243462</v>
      </c>
      <c r="AA81" s="129">
        <f t="shared" si="25"/>
        <v>0.72332195676905575</v>
      </c>
      <c r="AB81" s="129">
        <f t="shared" si="25"/>
        <v>0.9632821387940842</v>
      </c>
      <c r="AC81" s="129">
        <f t="shared" si="25"/>
        <v>1</v>
      </c>
      <c r="AD81" s="129">
        <f t="shared" si="25"/>
        <v>1</v>
      </c>
      <c r="AE81" s="2"/>
    </row>
    <row r="82" spans="2:31" x14ac:dyDescent="0.35">
      <c r="B82" s="87" t="s">
        <v>166</v>
      </c>
      <c r="C82" s="87"/>
      <c r="D82" s="129">
        <f t="shared" ref="D82:AD82" si="26">E26/100</f>
        <v>0</v>
      </c>
      <c r="E82" s="129">
        <f t="shared" si="26"/>
        <v>0</v>
      </c>
      <c r="F82" s="129">
        <f t="shared" si="26"/>
        <v>0</v>
      </c>
      <c r="G82" s="129">
        <f t="shared" si="26"/>
        <v>0</v>
      </c>
      <c r="H82" s="129">
        <f t="shared" si="26"/>
        <v>0</v>
      </c>
      <c r="I82" s="129">
        <f t="shared" si="26"/>
        <v>0</v>
      </c>
      <c r="J82" s="129">
        <f t="shared" si="26"/>
        <v>0</v>
      </c>
      <c r="K82" s="129">
        <f t="shared" si="26"/>
        <v>0</v>
      </c>
      <c r="L82" s="129">
        <f t="shared" si="26"/>
        <v>0</v>
      </c>
      <c r="M82" s="129">
        <f t="shared" si="26"/>
        <v>0</v>
      </c>
      <c r="N82" s="129">
        <f t="shared" si="26"/>
        <v>0.16659567995132341</v>
      </c>
      <c r="O82" s="129">
        <f t="shared" si="26"/>
        <v>0.22747946455734713</v>
      </c>
      <c r="P82" s="129">
        <f t="shared" si="26"/>
        <v>0.36452312138728327</v>
      </c>
      <c r="Q82" s="129">
        <f t="shared" si="26"/>
        <v>0.49512473379981747</v>
      </c>
      <c r="R82" s="129">
        <f t="shared" si="26"/>
        <v>0.64696912077882562</v>
      </c>
      <c r="S82" s="129">
        <f t="shared" si="26"/>
        <v>0.90193945847277168</v>
      </c>
      <c r="T82" s="129">
        <f t="shared" si="26"/>
        <v>1</v>
      </c>
      <c r="U82" s="129">
        <f t="shared" si="26"/>
        <v>1</v>
      </c>
      <c r="V82" s="129">
        <f t="shared" si="26"/>
        <v>1</v>
      </c>
      <c r="W82" s="129">
        <f t="shared" si="26"/>
        <v>1</v>
      </c>
      <c r="X82" s="129">
        <f t="shared" si="26"/>
        <v>1</v>
      </c>
      <c r="Y82" s="129">
        <f t="shared" si="26"/>
        <v>1</v>
      </c>
      <c r="Z82" s="129">
        <f t="shared" si="26"/>
        <v>1</v>
      </c>
      <c r="AA82" s="129">
        <f t="shared" si="26"/>
        <v>1</v>
      </c>
      <c r="AB82" s="129">
        <f t="shared" si="26"/>
        <v>1</v>
      </c>
      <c r="AC82" s="129">
        <f t="shared" si="26"/>
        <v>1</v>
      </c>
      <c r="AD82" s="129">
        <f t="shared" si="26"/>
        <v>1</v>
      </c>
      <c r="AE82" s="2"/>
    </row>
    <row r="83" spans="2:31" x14ac:dyDescent="0.35">
      <c r="B83" s="87" t="s">
        <v>167</v>
      </c>
      <c r="C83" s="87"/>
      <c r="D83" s="129">
        <f t="shared" ref="D83:AD83" si="27">E27/100</f>
        <v>0</v>
      </c>
      <c r="E83" s="129">
        <f t="shared" si="27"/>
        <v>0</v>
      </c>
      <c r="F83" s="129">
        <f t="shared" si="27"/>
        <v>0</v>
      </c>
      <c r="G83" s="129">
        <f t="shared" si="27"/>
        <v>0</v>
      </c>
      <c r="H83" s="129">
        <f t="shared" si="27"/>
        <v>0</v>
      </c>
      <c r="I83" s="129">
        <f t="shared" si="27"/>
        <v>0</v>
      </c>
      <c r="J83" s="129">
        <f t="shared" si="27"/>
        <v>0</v>
      </c>
      <c r="K83" s="129">
        <f t="shared" si="27"/>
        <v>0</v>
      </c>
      <c r="L83" s="129">
        <f t="shared" si="27"/>
        <v>0</v>
      </c>
      <c r="M83" s="129">
        <f t="shared" si="27"/>
        <v>0</v>
      </c>
      <c r="N83" s="129">
        <f t="shared" si="27"/>
        <v>0.13994588036290659</v>
      </c>
      <c r="O83" s="129">
        <f t="shared" si="27"/>
        <v>0.19109027281657109</v>
      </c>
      <c r="P83" s="129">
        <f t="shared" si="27"/>
        <v>0.25065667296592298</v>
      </c>
      <c r="Q83" s="129">
        <f t="shared" si="27"/>
        <v>0.31447472302318558</v>
      </c>
      <c r="R83" s="129">
        <f t="shared" si="27"/>
        <v>0.35645075089135025</v>
      </c>
      <c r="S83" s="129">
        <f t="shared" si="27"/>
        <v>0.45096972923638584</v>
      </c>
      <c r="T83" s="129">
        <f t="shared" si="27"/>
        <v>0.5</v>
      </c>
      <c r="U83" s="129">
        <f t="shared" si="27"/>
        <v>0.5</v>
      </c>
      <c r="V83" s="129">
        <f t="shared" si="27"/>
        <v>0.5</v>
      </c>
      <c r="W83" s="129">
        <f t="shared" si="27"/>
        <v>0.5</v>
      </c>
      <c r="X83" s="129">
        <f t="shared" si="27"/>
        <v>0.5</v>
      </c>
      <c r="Y83" s="129">
        <f t="shared" si="27"/>
        <v>0.5</v>
      </c>
      <c r="Z83" s="129">
        <f t="shared" si="27"/>
        <v>0.59559158134243462</v>
      </c>
      <c r="AA83" s="129">
        <f t="shared" si="27"/>
        <v>0.72332195676905575</v>
      </c>
      <c r="AB83" s="129">
        <f t="shared" si="27"/>
        <v>0.9632821387940842</v>
      </c>
      <c r="AC83" s="129">
        <f t="shared" si="27"/>
        <v>1</v>
      </c>
      <c r="AD83" s="129">
        <f t="shared" si="27"/>
        <v>1</v>
      </c>
      <c r="AE83" s="2"/>
    </row>
    <row r="84" spans="2:31" x14ac:dyDescent="0.35">
      <c r="B84" s="87" t="s">
        <v>168</v>
      </c>
      <c r="C84" s="87"/>
      <c r="D84" s="129">
        <f t="shared" ref="D84:AD84" si="28">E28/100</f>
        <v>0</v>
      </c>
      <c r="E84" s="129">
        <f t="shared" si="28"/>
        <v>0</v>
      </c>
      <c r="F84" s="129">
        <f t="shared" si="28"/>
        <v>0</v>
      </c>
      <c r="G84" s="129">
        <f t="shared" si="28"/>
        <v>0</v>
      </c>
      <c r="H84" s="129">
        <f t="shared" si="28"/>
        <v>0</v>
      </c>
      <c r="I84" s="129">
        <f t="shared" si="28"/>
        <v>0</v>
      </c>
      <c r="J84" s="129">
        <f t="shared" si="28"/>
        <v>0</v>
      </c>
      <c r="K84" s="129">
        <f t="shared" si="28"/>
        <v>9.0506329113924047E-2</v>
      </c>
      <c r="L84" s="129">
        <f t="shared" si="28"/>
        <v>9.0506329113924047E-2</v>
      </c>
      <c r="M84" s="129">
        <f t="shared" si="28"/>
        <v>9.9050632911392406E-2</v>
      </c>
      <c r="N84" s="129">
        <f t="shared" si="28"/>
        <v>0.17658227848101266</v>
      </c>
      <c r="O84" s="129">
        <f t="shared" si="28"/>
        <v>0.23180379746835442</v>
      </c>
      <c r="P84" s="129">
        <f t="shared" si="28"/>
        <v>0.375</v>
      </c>
      <c r="Q84" s="129">
        <f t="shared" si="28"/>
        <v>0.42768987341772152</v>
      </c>
      <c r="R84" s="129">
        <f t="shared" si="28"/>
        <v>0.67405063291139244</v>
      </c>
      <c r="S84" s="129">
        <f t="shared" si="28"/>
        <v>1</v>
      </c>
      <c r="T84" s="129">
        <f t="shared" si="28"/>
        <v>1</v>
      </c>
      <c r="U84" s="129">
        <f t="shared" si="28"/>
        <v>1</v>
      </c>
      <c r="V84" s="129">
        <f t="shared" si="28"/>
        <v>1</v>
      </c>
      <c r="W84" s="129">
        <f t="shared" si="28"/>
        <v>1</v>
      </c>
      <c r="X84" s="129">
        <f t="shared" si="28"/>
        <v>1</v>
      </c>
      <c r="Y84" s="129">
        <f t="shared" si="28"/>
        <v>1</v>
      </c>
      <c r="Z84" s="129">
        <f t="shared" si="28"/>
        <v>1</v>
      </c>
      <c r="AA84" s="129">
        <f t="shared" si="28"/>
        <v>1</v>
      </c>
      <c r="AB84" s="129">
        <f t="shared" si="28"/>
        <v>1</v>
      </c>
      <c r="AC84" s="129">
        <f t="shared" si="28"/>
        <v>1</v>
      </c>
      <c r="AD84" s="129">
        <f t="shared" si="28"/>
        <v>1</v>
      </c>
      <c r="AE84" s="2"/>
    </row>
    <row r="85" spans="2:31" x14ac:dyDescent="0.35">
      <c r="B85" s="87" t="s">
        <v>169</v>
      </c>
      <c r="C85" s="87"/>
      <c r="D85" s="129">
        <f t="shared" ref="D85:AD85" si="29">E29/100</f>
        <v>0</v>
      </c>
      <c r="E85" s="129">
        <f t="shared" si="29"/>
        <v>0</v>
      </c>
      <c r="F85" s="129">
        <f t="shared" si="29"/>
        <v>0</v>
      </c>
      <c r="G85" s="129">
        <f t="shared" si="29"/>
        <v>0</v>
      </c>
      <c r="H85" s="129">
        <f t="shared" si="29"/>
        <v>0</v>
      </c>
      <c r="I85" s="129">
        <f t="shared" si="29"/>
        <v>0</v>
      </c>
      <c r="J85" s="129">
        <f t="shared" si="29"/>
        <v>0</v>
      </c>
      <c r="K85" s="129">
        <f t="shared" si="29"/>
        <v>7.6028309437338765E-2</v>
      </c>
      <c r="L85" s="129">
        <f t="shared" si="29"/>
        <v>7.6028309437338765E-2</v>
      </c>
      <c r="M85" s="129">
        <f t="shared" si="29"/>
        <v>8.3205807181423189E-2</v>
      </c>
      <c r="N85" s="129">
        <f t="shared" si="29"/>
        <v>0.14833495337774483</v>
      </c>
      <c r="O85" s="129">
        <f t="shared" si="29"/>
        <v>0.19472285546451268</v>
      </c>
      <c r="P85" s="129">
        <f t="shared" si="29"/>
        <v>0.25786087863094947</v>
      </c>
      <c r="Q85" s="129">
        <f t="shared" si="29"/>
        <v>0.27164398241764603</v>
      </c>
      <c r="R85" s="129">
        <f t="shared" si="29"/>
        <v>0.37137144034142183</v>
      </c>
      <c r="S85" s="129">
        <f t="shared" si="29"/>
        <v>0.5</v>
      </c>
      <c r="T85" s="129">
        <f t="shared" si="29"/>
        <v>0.5</v>
      </c>
      <c r="U85" s="129">
        <f t="shared" si="29"/>
        <v>0.5</v>
      </c>
      <c r="V85" s="129">
        <f t="shared" si="29"/>
        <v>0.5</v>
      </c>
      <c r="W85" s="129">
        <f t="shared" si="29"/>
        <v>0.5</v>
      </c>
      <c r="X85" s="129">
        <f t="shared" si="29"/>
        <v>0.5</v>
      </c>
      <c r="Y85" s="129">
        <f t="shared" si="29"/>
        <v>0.5</v>
      </c>
      <c r="Z85" s="129">
        <f t="shared" si="29"/>
        <v>0.59559158134243462</v>
      </c>
      <c r="AA85" s="129">
        <f t="shared" si="29"/>
        <v>0.72332195676905575</v>
      </c>
      <c r="AB85" s="129">
        <f t="shared" si="29"/>
        <v>0.9632821387940842</v>
      </c>
      <c r="AC85" s="129">
        <f t="shared" si="29"/>
        <v>1</v>
      </c>
      <c r="AD85" s="129">
        <f t="shared" si="29"/>
        <v>1</v>
      </c>
      <c r="AE85" s="2"/>
    </row>
    <row r="86" spans="2:31" x14ac:dyDescent="0.35">
      <c r="B86" s="87" t="s">
        <v>170</v>
      </c>
      <c r="C86" s="87"/>
      <c r="D86" s="129">
        <f t="shared" ref="D86:AD86" si="30">E30/100</f>
        <v>0</v>
      </c>
      <c r="E86" s="129">
        <f t="shared" si="30"/>
        <v>0</v>
      </c>
      <c r="F86" s="129">
        <f t="shared" si="30"/>
        <v>0</v>
      </c>
      <c r="G86" s="129">
        <f t="shared" si="30"/>
        <v>0</v>
      </c>
      <c r="H86" s="129">
        <f t="shared" si="30"/>
        <v>0</v>
      </c>
      <c r="I86" s="129">
        <f t="shared" si="30"/>
        <v>0</v>
      </c>
      <c r="J86" s="129">
        <f t="shared" si="30"/>
        <v>0</v>
      </c>
      <c r="K86" s="129">
        <f t="shared" si="30"/>
        <v>0</v>
      </c>
      <c r="L86" s="129">
        <f t="shared" si="30"/>
        <v>0</v>
      </c>
      <c r="M86" s="129">
        <f t="shared" si="30"/>
        <v>0</v>
      </c>
      <c r="N86" s="129">
        <f t="shared" si="30"/>
        <v>0.20510107689401097</v>
      </c>
      <c r="O86" s="129">
        <f t="shared" si="30"/>
        <v>0.32788588702059324</v>
      </c>
      <c r="P86" s="129">
        <f t="shared" si="30"/>
        <v>0.47548649159266959</v>
      </c>
      <c r="Q86" s="129">
        <f t="shared" si="30"/>
        <v>0.58492348384658988</v>
      </c>
      <c r="R86" s="129">
        <f t="shared" si="30"/>
        <v>0.71925184205554504</v>
      </c>
      <c r="S86" s="129">
        <f t="shared" si="30"/>
        <v>0.9720385414698659</v>
      </c>
      <c r="T86" s="129">
        <f t="shared" si="30"/>
        <v>1</v>
      </c>
      <c r="U86" s="129">
        <f t="shared" si="30"/>
        <v>1</v>
      </c>
      <c r="V86" s="129">
        <f t="shared" si="30"/>
        <v>1</v>
      </c>
      <c r="W86" s="129">
        <f t="shared" si="30"/>
        <v>1</v>
      </c>
      <c r="X86" s="129">
        <f t="shared" si="30"/>
        <v>1</v>
      </c>
      <c r="Y86" s="129">
        <f t="shared" si="30"/>
        <v>1</v>
      </c>
      <c r="Z86" s="129">
        <f t="shared" si="30"/>
        <v>1</v>
      </c>
      <c r="AA86" s="129">
        <f t="shared" si="30"/>
        <v>1</v>
      </c>
      <c r="AB86" s="129">
        <f t="shared" si="30"/>
        <v>1</v>
      </c>
      <c r="AC86" s="129">
        <f t="shared" si="30"/>
        <v>1</v>
      </c>
      <c r="AD86" s="129">
        <f t="shared" si="30"/>
        <v>1</v>
      </c>
      <c r="AE86" s="2"/>
    </row>
    <row r="87" spans="2:31" x14ac:dyDescent="0.35">
      <c r="B87" s="87" t="s">
        <v>171</v>
      </c>
      <c r="C87" s="87"/>
      <c r="D87" s="129">
        <f t="shared" ref="D87:AD87" si="31">E31/100</f>
        <v>0</v>
      </c>
      <c r="E87" s="129">
        <f t="shared" si="31"/>
        <v>0</v>
      </c>
      <c r="F87" s="129">
        <f t="shared" si="31"/>
        <v>0</v>
      </c>
      <c r="G87" s="129">
        <f t="shared" si="31"/>
        <v>0</v>
      </c>
      <c r="H87" s="129">
        <f t="shared" si="31"/>
        <v>0</v>
      </c>
      <c r="I87" s="129">
        <f t="shared" si="31"/>
        <v>0</v>
      </c>
      <c r="J87" s="129">
        <f t="shared" si="31"/>
        <v>0</v>
      </c>
      <c r="K87" s="129">
        <f t="shared" si="31"/>
        <v>0</v>
      </c>
      <c r="L87" s="129">
        <f t="shared" si="31"/>
        <v>0</v>
      </c>
      <c r="M87" s="129">
        <f t="shared" si="31"/>
        <v>0</v>
      </c>
      <c r="N87" s="129">
        <f t="shared" si="31"/>
        <v>0.17229168714158216</v>
      </c>
      <c r="O87" s="129">
        <f t="shared" si="31"/>
        <v>0.27543498805657318</v>
      </c>
      <c r="P87" s="129">
        <f t="shared" si="31"/>
        <v>0.32695830533128889</v>
      </c>
      <c r="Q87" s="129">
        <f t="shared" si="31"/>
        <v>0.37150971869400257</v>
      </c>
      <c r="R87" s="129">
        <f t="shared" si="31"/>
        <v>0.39627526406833236</v>
      </c>
      <c r="S87" s="129">
        <f t="shared" si="31"/>
        <v>0.48601927073493295</v>
      </c>
      <c r="T87" s="129">
        <f t="shared" si="31"/>
        <v>0.5</v>
      </c>
      <c r="U87" s="129">
        <f t="shared" si="31"/>
        <v>0.5</v>
      </c>
      <c r="V87" s="129">
        <f t="shared" si="31"/>
        <v>0.5</v>
      </c>
      <c r="W87" s="129">
        <f t="shared" si="31"/>
        <v>0.5</v>
      </c>
      <c r="X87" s="129">
        <f t="shared" si="31"/>
        <v>0.5</v>
      </c>
      <c r="Y87" s="129">
        <f t="shared" si="31"/>
        <v>0.5</v>
      </c>
      <c r="Z87" s="129">
        <f t="shared" si="31"/>
        <v>0.59559158134243462</v>
      </c>
      <c r="AA87" s="129">
        <f t="shared" si="31"/>
        <v>0.72332195676905575</v>
      </c>
      <c r="AB87" s="129">
        <f t="shared" si="31"/>
        <v>0.9632821387940842</v>
      </c>
      <c r="AC87" s="129">
        <f t="shared" si="31"/>
        <v>1</v>
      </c>
      <c r="AD87" s="129">
        <f t="shared" si="31"/>
        <v>1</v>
      </c>
      <c r="AE87" s="2"/>
    </row>
    <row r="88" spans="2:31" x14ac:dyDescent="0.35">
      <c r="B88" s="87" t="s">
        <v>172</v>
      </c>
      <c r="C88" s="87"/>
      <c r="D88" s="129">
        <f t="shared" ref="D88:AD88" si="32">E32/100</f>
        <v>0</v>
      </c>
      <c r="E88" s="129">
        <f t="shared" si="32"/>
        <v>0</v>
      </c>
      <c r="F88" s="129">
        <f t="shared" si="32"/>
        <v>0</v>
      </c>
      <c r="G88" s="129">
        <f t="shared" si="32"/>
        <v>0</v>
      </c>
      <c r="H88" s="129">
        <f t="shared" si="32"/>
        <v>0</v>
      </c>
      <c r="I88" s="129">
        <f t="shared" si="32"/>
        <v>0</v>
      </c>
      <c r="J88" s="129">
        <f t="shared" si="32"/>
        <v>0</v>
      </c>
      <c r="K88" s="129">
        <f t="shared" si="32"/>
        <v>0</v>
      </c>
      <c r="L88" s="129">
        <f t="shared" si="32"/>
        <v>0</v>
      </c>
      <c r="M88" s="129">
        <f t="shared" si="32"/>
        <v>0</v>
      </c>
      <c r="N88" s="129">
        <f t="shared" si="32"/>
        <v>0.12891495106311171</v>
      </c>
      <c r="O88" s="129">
        <f t="shared" si="32"/>
        <v>0.30107154910563616</v>
      </c>
      <c r="P88" s="129">
        <f t="shared" si="32"/>
        <v>0.42787715153560574</v>
      </c>
      <c r="Q88" s="129">
        <f t="shared" si="32"/>
        <v>0.55993925075936546</v>
      </c>
      <c r="R88" s="129">
        <f t="shared" si="32"/>
        <v>0.75573742828214652</v>
      </c>
      <c r="S88" s="129">
        <f t="shared" si="32"/>
        <v>0.99156260546743169</v>
      </c>
      <c r="T88" s="129">
        <f t="shared" si="32"/>
        <v>1</v>
      </c>
      <c r="U88" s="129">
        <f t="shared" si="32"/>
        <v>1</v>
      </c>
      <c r="V88" s="129">
        <f t="shared" si="32"/>
        <v>1</v>
      </c>
      <c r="W88" s="129">
        <f t="shared" si="32"/>
        <v>1</v>
      </c>
      <c r="X88" s="129">
        <f t="shared" si="32"/>
        <v>1</v>
      </c>
      <c r="Y88" s="129">
        <f t="shared" si="32"/>
        <v>1</v>
      </c>
      <c r="Z88" s="129">
        <f t="shared" si="32"/>
        <v>1</v>
      </c>
      <c r="AA88" s="129">
        <f t="shared" si="32"/>
        <v>1</v>
      </c>
      <c r="AB88" s="129">
        <f t="shared" si="32"/>
        <v>1</v>
      </c>
      <c r="AC88" s="129">
        <f t="shared" si="32"/>
        <v>1</v>
      </c>
      <c r="AD88" s="129">
        <f t="shared" si="32"/>
        <v>1</v>
      </c>
      <c r="AE88" s="2"/>
    </row>
    <row r="89" spans="2:31" x14ac:dyDescent="0.35">
      <c r="B89" s="87" t="s">
        <v>173</v>
      </c>
      <c r="C89" s="87"/>
      <c r="D89" s="129">
        <f t="shared" ref="D89:AD89" si="33">E33/100</f>
        <v>0</v>
      </c>
      <c r="E89" s="129">
        <f t="shared" si="33"/>
        <v>0</v>
      </c>
      <c r="F89" s="129">
        <f t="shared" si="33"/>
        <v>0</v>
      </c>
      <c r="G89" s="129">
        <f t="shared" si="33"/>
        <v>0</v>
      </c>
      <c r="H89" s="129">
        <f t="shared" si="33"/>
        <v>0</v>
      </c>
      <c r="I89" s="129">
        <f t="shared" si="33"/>
        <v>0</v>
      </c>
      <c r="J89" s="129">
        <f t="shared" si="33"/>
        <v>0</v>
      </c>
      <c r="K89" s="129">
        <f t="shared" si="33"/>
        <v>0</v>
      </c>
      <c r="L89" s="129">
        <f t="shared" si="33"/>
        <v>0</v>
      </c>
      <c r="M89" s="129">
        <f t="shared" si="33"/>
        <v>0</v>
      </c>
      <c r="N89" s="129">
        <f t="shared" si="33"/>
        <v>5.7729867788461536E-2</v>
      </c>
      <c r="O89" s="129">
        <f t="shared" si="33"/>
        <v>0.16126427283653846</v>
      </c>
      <c r="P89" s="129">
        <f t="shared" si="33"/>
        <v>0.28919145633012816</v>
      </c>
      <c r="Q89" s="129">
        <f t="shared" si="33"/>
        <v>0.40998597756410254</v>
      </c>
      <c r="R89" s="129">
        <f t="shared" si="33"/>
        <v>0.56436548477564108</v>
      </c>
      <c r="S89" s="129">
        <f t="shared" si="33"/>
        <v>0.85381234975961529</v>
      </c>
      <c r="T89" s="129">
        <f t="shared" si="33"/>
        <v>0.92461813902243595</v>
      </c>
      <c r="U89" s="129">
        <f t="shared" si="33"/>
        <v>0.97137920673076938</v>
      </c>
      <c r="V89" s="129">
        <f t="shared" si="33"/>
        <v>0.98091947115384615</v>
      </c>
      <c r="W89" s="129">
        <f t="shared" si="33"/>
        <v>0.98091947115384615</v>
      </c>
      <c r="X89" s="129">
        <f t="shared" si="33"/>
        <v>0.99045973557692302</v>
      </c>
      <c r="Y89" s="129">
        <f t="shared" si="33"/>
        <v>1</v>
      </c>
      <c r="Z89" s="129">
        <f t="shared" si="33"/>
        <v>1</v>
      </c>
      <c r="AA89" s="129">
        <f t="shared" si="33"/>
        <v>1</v>
      </c>
      <c r="AB89" s="129">
        <f t="shared" si="33"/>
        <v>1</v>
      </c>
      <c r="AC89" s="129">
        <f t="shared" si="33"/>
        <v>1</v>
      </c>
      <c r="AD89" s="129">
        <f t="shared" si="33"/>
        <v>1</v>
      </c>
    </row>
    <row r="90" spans="2:31" x14ac:dyDescent="0.35">
      <c r="B90" s="87" t="s">
        <v>174</v>
      </c>
      <c r="C90" s="87"/>
      <c r="D90" s="129">
        <f t="shared" ref="D90:AD90" si="34">E34/100</f>
        <v>0</v>
      </c>
      <c r="E90" s="129">
        <f t="shared" si="34"/>
        <v>0</v>
      </c>
      <c r="F90" s="129">
        <f t="shared" si="34"/>
        <v>0</v>
      </c>
      <c r="G90" s="129">
        <f t="shared" si="34"/>
        <v>0</v>
      </c>
      <c r="H90" s="129">
        <f t="shared" si="34"/>
        <v>0</v>
      </c>
      <c r="I90" s="129">
        <f t="shared" si="34"/>
        <v>0</v>
      </c>
      <c r="J90" s="129">
        <f t="shared" si="34"/>
        <v>0</v>
      </c>
      <c r="K90" s="129">
        <f t="shared" si="34"/>
        <v>0</v>
      </c>
      <c r="L90" s="129">
        <f t="shared" si="34"/>
        <v>0</v>
      </c>
      <c r="M90" s="129">
        <f t="shared" si="34"/>
        <v>0</v>
      </c>
      <c r="N90" s="129">
        <f t="shared" si="34"/>
        <v>4.8494998029066691E-2</v>
      </c>
      <c r="O90" s="129">
        <f t="shared" si="34"/>
        <v>0.13546732208054513</v>
      </c>
      <c r="P90" s="129">
        <f t="shared" si="34"/>
        <v>0.19885643472493522</v>
      </c>
      <c r="Q90" s="129">
        <f t="shared" si="34"/>
        <v>0.26039948711184474</v>
      </c>
      <c r="R90" s="129">
        <f t="shared" si="34"/>
        <v>0.31093988007228268</v>
      </c>
      <c r="S90" s="129">
        <f t="shared" si="34"/>
        <v>0.42690617487980764</v>
      </c>
      <c r="T90" s="129">
        <f t="shared" si="34"/>
        <v>0.46230906951121797</v>
      </c>
      <c r="U90" s="129">
        <f t="shared" si="34"/>
        <v>0.48568960336538469</v>
      </c>
      <c r="V90" s="129">
        <f t="shared" si="34"/>
        <v>0.49045973557692307</v>
      </c>
      <c r="W90" s="129">
        <f t="shared" si="34"/>
        <v>0.49045973557692307</v>
      </c>
      <c r="X90" s="129">
        <f t="shared" si="34"/>
        <v>0.49522986778846151</v>
      </c>
      <c r="Y90" s="129">
        <f t="shared" si="34"/>
        <v>0.5</v>
      </c>
      <c r="Z90" s="129">
        <f t="shared" si="34"/>
        <v>0.59559158134243462</v>
      </c>
      <c r="AA90" s="129">
        <f t="shared" si="34"/>
        <v>0.72332195676905575</v>
      </c>
      <c r="AB90" s="129">
        <f t="shared" si="34"/>
        <v>0.9632821387940842</v>
      </c>
      <c r="AC90" s="129">
        <f t="shared" si="34"/>
        <v>1</v>
      </c>
      <c r="AD90" s="129">
        <f t="shared" si="34"/>
        <v>1</v>
      </c>
    </row>
    <row r="91" spans="2:31" x14ac:dyDescent="0.35">
      <c r="B91" s="87" t="s">
        <v>175</v>
      </c>
      <c r="C91" s="87"/>
      <c r="D91" s="129">
        <f t="shared" ref="D91:AD91" si="35">E35/100</f>
        <v>0</v>
      </c>
      <c r="E91" s="129">
        <f t="shared" si="35"/>
        <v>0</v>
      </c>
      <c r="F91" s="129">
        <f t="shared" si="35"/>
        <v>0</v>
      </c>
      <c r="G91" s="129">
        <f t="shared" si="35"/>
        <v>0</v>
      </c>
      <c r="H91" s="129">
        <f t="shared" si="35"/>
        <v>0</v>
      </c>
      <c r="I91" s="129">
        <f t="shared" si="35"/>
        <v>0</v>
      </c>
      <c r="J91" s="129">
        <f t="shared" si="35"/>
        <v>0</v>
      </c>
      <c r="K91" s="129">
        <f t="shared" si="35"/>
        <v>0</v>
      </c>
      <c r="L91" s="129">
        <f t="shared" si="35"/>
        <v>0</v>
      </c>
      <c r="M91" s="129">
        <f t="shared" si="35"/>
        <v>0</v>
      </c>
      <c r="N91" s="129">
        <f t="shared" si="35"/>
        <v>0.19076737676877623</v>
      </c>
      <c r="O91" s="129">
        <f t="shared" si="35"/>
        <v>0.3519689783859431</v>
      </c>
      <c r="P91" s="129">
        <f t="shared" si="35"/>
        <v>0.48853405380189707</v>
      </c>
      <c r="Q91" s="129">
        <f t="shared" si="35"/>
        <v>0.64229707665992852</v>
      </c>
      <c r="R91" s="129">
        <f t="shared" si="35"/>
        <v>0.74829730990514709</v>
      </c>
      <c r="S91" s="129">
        <f t="shared" si="35"/>
        <v>0.91758668947286581</v>
      </c>
      <c r="T91" s="129">
        <f t="shared" si="35"/>
        <v>0.96268076504431666</v>
      </c>
      <c r="U91" s="129">
        <f t="shared" si="35"/>
        <v>1</v>
      </c>
      <c r="V91" s="129">
        <f t="shared" si="35"/>
        <v>1</v>
      </c>
      <c r="W91" s="129">
        <f t="shared" si="35"/>
        <v>1</v>
      </c>
      <c r="X91" s="129">
        <f t="shared" si="35"/>
        <v>1</v>
      </c>
      <c r="Y91" s="129">
        <f t="shared" si="35"/>
        <v>1</v>
      </c>
      <c r="Z91" s="129">
        <f t="shared" si="35"/>
        <v>1</v>
      </c>
      <c r="AA91" s="129">
        <f t="shared" si="35"/>
        <v>1</v>
      </c>
      <c r="AB91" s="129">
        <f t="shared" si="35"/>
        <v>1</v>
      </c>
      <c r="AC91" s="129">
        <f t="shared" si="35"/>
        <v>1</v>
      </c>
      <c r="AD91" s="129">
        <f t="shared" si="35"/>
        <v>1</v>
      </c>
    </row>
    <row r="92" spans="2:31" x14ac:dyDescent="0.35">
      <c r="B92" s="87" t="s">
        <v>176</v>
      </c>
      <c r="C92" s="87"/>
      <c r="D92" s="129">
        <f t="shared" ref="D92:AD92" si="36">E36/100</f>
        <v>0</v>
      </c>
      <c r="E92" s="129">
        <f t="shared" si="36"/>
        <v>0</v>
      </c>
      <c r="F92" s="129">
        <f t="shared" si="36"/>
        <v>0</v>
      </c>
      <c r="G92" s="129">
        <f t="shared" si="36"/>
        <v>0</v>
      </c>
      <c r="H92" s="129">
        <f t="shared" si="36"/>
        <v>0</v>
      </c>
      <c r="I92" s="129">
        <f t="shared" si="36"/>
        <v>0</v>
      </c>
      <c r="J92" s="129">
        <f t="shared" si="36"/>
        <v>0</v>
      </c>
      <c r="K92" s="129">
        <f t="shared" si="36"/>
        <v>0</v>
      </c>
      <c r="L92" s="129">
        <f t="shared" si="36"/>
        <v>0</v>
      </c>
      <c r="M92" s="129">
        <f t="shared" si="36"/>
        <v>0</v>
      </c>
      <c r="N92" s="129">
        <f t="shared" si="36"/>
        <v>0.16025090503084566</v>
      </c>
      <c r="O92" s="129">
        <f t="shared" si="36"/>
        <v>0.29566558121462483</v>
      </c>
      <c r="P92" s="129">
        <f t="shared" si="36"/>
        <v>0.33593018761199128</v>
      </c>
      <c r="Q92" s="129">
        <f t="shared" si="36"/>
        <v>0.40795012143929227</v>
      </c>
      <c r="R92" s="129">
        <f t="shared" si="36"/>
        <v>0.41227800437302858</v>
      </c>
      <c r="S92" s="129">
        <f t="shared" si="36"/>
        <v>0.45879334473643291</v>
      </c>
      <c r="T92" s="129">
        <f t="shared" si="36"/>
        <v>0.48134038252215833</v>
      </c>
      <c r="U92" s="129">
        <f t="shared" si="36"/>
        <v>0.5</v>
      </c>
      <c r="V92" s="129">
        <f t="shared" si="36"/>
        <v>0.5</v>
      </c>
      <c r="W92" s="129">
        <f t="shared" si="36"/>
        <v>0.5</v>
      </c>
      <c r="X92" s="129">
        <f t="shared" si="36"/>
        <v>0.5</v>
      </c>
      <c r="Y92" s="129">
        <f t="shared" si="36"/>
        <v>0.5</v>
      </c>
      <c r="Z92" s="129">
        <f t="shared" si="36"/>
        <v>0.59559158134243462</v>
      </c>
      <c r="AA92" s="129">
        <f t="shared" si="36"/>
        <v>0.72332195676905575</v>
      </c>
      <c r="AB92" s="129">
        <f t="shared" si="36"/>
        <v>0.9632821387940842</v>
      </c>
      <c r="AC92" s="129">
        <f t="shared" si="36"/>
        <v>1</v>
      </c>
      <c r="AD92" s="129">
        <f t="shared" si="36"/>
        <v>1</v>
      </c>
      <c r="AE92" s="2"/>
    </row>
    <row r="93" spans="2:31" x14ac:dyDescent="0.35">
      <c r="B93" s="87" t="s">
        <v>177</v>
      </c>
      <c r="C93" s="87"/>
      <c r="D93" s="129">
        <f t="shared" ref="D93:AD93" si="37">E37/100</f>
        <v>0</v>
      </c>
      <c r="E93" s="129">
        <f t="shared" si="37"/>
        <v>0</v>
      </c>
      <c r="F93" s="129">
        <f t="shared" si="37"/>
        <v>0</v>
      </c>
      <c r="G93" s="129">
        <f t="shared" si="37"/>
        <v>0</v>
      </c>
      <c r="H93" s="129">
        <f t="shared" si="37"/>
        <v>0</v>
      </c>
      <c r="I93" s="129">
        <f t="shared" si="37"/>
        <v>0</v>
      </c>
      <c r="J93" s="129">
        <f t="shared" si="37"/>
        <v>0</v>
      </c>
      <c r="K93" s="129">
        <f t="shared" si="37"/>
        <v>0</v>
      </c>
      <c r="L93" s="129">
        <f t="shared" si="37"/>
        <v>0</v>
      </c>
      <c r="M93" s="129">
        <f t="shared" si="37"/>
        <v>0</v>
      </c>
      <c r="N93" s="129">
        <f t="shared" si="37"/>
        <v>0.11330985915492958</v>
      </c>
      <c r="O93" s="129">
        <f t="shared" si="37"/>
        <v>0.23364185110663985</v>
      </c>
      <c r="P93" s="129">
        <f t="shared" si="37"/>
        <v>0.36459758551307853</v>
      </c>
      <c r="Q93" s="129">
        <f t="shared" si="37"/>
        <v>0.54848591549295778</v>
      </c>
      <c r="R93" s="129">
        <f t="shared" si="37"/>
        <v>0.69033199195171024</v>
      </c>
      <c r="S93" s="129">
        <f t="shared" si="37"/>
        <v>0.84164989939637824</v>
      </c>
      <c r="T93" s="129">
        <f t="shared" si="37"/>
        <v>0.95654929577464787</v>
      </c>
      <c r="U93" s="129">
        <f t="shared" si="37"/>
        <v>1</v>
      </c>
      <c r="V93" s="129">
        <f t="shared" si="37"/>
        <v>1</v>
      </c>
      <c r="W93" s="129">
        <f t="shared" si="37"/>
        <v>1</v>
      </c>
      <c r="X93" s="129">
        <f t="shared" si="37"/>
        <v>1</v>
      </c>
      <c r="Y93" s="129">
        <f t="shared" si="37"/>
        <v>1</v>
      </c>
      <c r="Z93" s="129">
        <f t="shared" si="37"/>
        <v>1</v>
      </c>
      <c r="AA93" s="129">
        <f t="shared" si="37"/>
        <v>1</v>
      </c>
      <c r="AB93" s="129">
        <f t="shared" si="37"/>
        <v>1</v>
      </c>
      <c r="AC93" s="129">
        <f t="shared" si="37"/>
        <v>1</v>
      </c>
      <c r="AD93" s="129">
        <f t="shared" si="37"/>
        <v>1</v>
      </c>
      <c r="AE93" s="2"/>
    </row>
    <row r="94" spans="2:31" x14ac:dyDescent="0.35">
      <c r="B94" s="87" t="s">
        <v>178</v>
      </c>
      <c r="C94" s="87"/>
      <c r="D94" s="129">
        <f t="shared" ref="D94:AD94" si="38">E38/100</f>
        <v>0</v>
      </c>
      <c r="E94" s="129">
        <f t="shared" si="38"/>
        <v>0</v>
      </c>
      <c r="F94" s="129">
        <f t="shared" si="38"/>
        <v>0</v>
      </c>
      <c r="G94" s="129">
        <f t="shared" si="38"/>
        <v>0</v>
      </c>
      <c r="H94" s="129">
        <f t="shared" si="38"/>
        <v>0</v>
      </c>
      <c r="I94" s="129">
        <f t="shared" si="38"/>
        <v>0</v>
      </c>
      <c r="J94" s="129">
        <f t="shared" si="38"/>
        <v>0</v>
      </c>
      <c r="K94" s="129">
        <f t="shared" si="38"/>
        <v>0</v>
      </c>
      <c r="L94" s="129">
        <f t="shared" si="38"/>
        <v>0</v>
      </c>
      <c r="M94" s="129">
        <f t="shared" si="38"/>
        <v>0</v>
      </c>
      <c r="N94" s="129">
        <f t="shared" si="38"/>
        <v>9.5184028768734025E-2</v>
      </c>
      <c r="O94" s="129">
        <f t="shared" si="38"/>
        <v>0.19626688130383371</v>
      </c>
      <c r="P94" s="129">
        <f t="shared" si="38"/>
        <v>0.25070787665900041</v>
      </c>
      <c r="Q94" s="129">
        <f t="shared" si="38"/>
        <v>0.34836667324824694</v>
      </c>
      <c r="R94" s="129">
        <f t="shared" si="38"/>
        <v>0.3803417334652523</v>
      </c>
      <c r="S94" s="129">
        <f t="shared" si="38"/>
        <v>0.42082494969818912</v>
      </c>
      <c r="T94" s="129">
        <f t="shared" si="38"/>
        <v>0.47827464788732393</v>
      </c>
      <c r="U94" s="129">
        <f t="shared" si="38"/>
        <v>0.5</v>
      </c>
      <c r="V94" s="129">
        <f t="shared" si="38"/>
        <v>0.5</v>
      </c>
      <c r="W94" s="129">
        <f t="shared" si="38"/>
        <v>0.5</v>
      </c>
      <c r="X94" s="129">
        <f t="shared" si="38"/>
        <v>0.5</v>
      </c>
      <c r="Y94" s="129">
        <f t="shared" si="38"/>
        <v>0.5</v>
      </c>
      <c r="Z94" s="129">
        <f t="shared" si="38"/>
        <v>0.59559158134243462</v>
      </c>
      <c r="AA94" s="129">
        <f t="shared" si="38"/>
        <v>0.72332195676905575</v>
      </c>
      <c r="AB94" s="129">
        <f t="shared" si="38"/>
        <v>0.9632821387940842</v>
      </c>
      <c r="AC94" s="129">
        <f t="shared" si="38"/>
        <v>1</v>
      </c>
      <c r="AD94" s="129">
        <f t="shared" si="38"/>
        <v>1</v>
      </c>
      <c r="AE94" s="2"/>
    </row>
    <row r="95" spans="2:31" x14ac:dyDescent="0.35">
      <c r="B95" s="87" t="s">
        <v>179</v>
      </c>
      <c r="C95" s="87"/>
      <c r="D95" s="129">
        <f t="shared" ref="D95:AD95" si="39">E39/100</f>
        <v>0</v>
      </c>
      <c r="E95" s="129">
        <f t="shared" si="39"/>
        <v>0</v>
      </c>
      <c r="F95" s="129">
        <f t="shared" si="39"/>
        <v>0</v>
      </c>
      <c r="G95" s="129">
        <f t="shared" si="39"/>
        <v>0</v>
      </c>
      <c r="H95" s="129">
        <f t="shared" si="39"/>
        <v>0</v>
      </c>
      <c r="I95" s="129">
        <f t="shared" si="39"/>
        <v>0</v>
      </c>
      <c r="J95" s="129">
        <f t="shared" si="39"/>
        <v>0</v>
      </c>
      <c r="K95" s="129">
        <f t="shared" si="39"/>
        <v>2.4E-2</v>
      </c>
      <c r="L95" s="129">
        <f t="shared" si="39"/>
        <v>5.2499999999999998E-2</v>
      </c>
      <c r="M95" s="129">
        <f t="shared" si="39"/>
        <v>8.1000000000000003E-2</v>
      </c>
      <c r="N95" s="129">
        <f t="shared" si="39"/>
        <v>0.107</v>
      </c>
      <c r="O95" s="129">
        <f t="shared" si="39"/>
        <v>0.13300000000000001</v>
      </c>
      <c r="P95" s="129">
        <f t="shared" si="39"/>
        <v>0.156</v>
      </c>
      <c r="Q95" s="129">
        <f t="shared" si="39"/>
        <v>0.17899999999999999</v>
      </c>
      <c r="R95" s="129">
        <f t="shared" si="39"/>
        <v>0.22</v>
      </c>
      <c r="S95" s="129">
        <f t="shared" si="39"/>
        <v>0.25700000000000001</v>
      </c>
      <c r="T95" s="129">
        <f t="shared" si="39"/>
        <v>0.28800000000000003</v>
      </c>
      <c r="U95" s="129">
        <f t="shared" si="39"/>
        <v>0.315</v>
      </c>
      <c r="V95" s="129">
        <f t="shared" si="39"/>
        <v>0.33799999999999997</v>
      </c>
      <c r="W95" s="129">
        <f t="shared" si="39"/>
        <v>0.35700000000000004</v>
      </c>
      <c r="X95" s="129">
        <f t="shared" si="39"/>
        <v>0.37200000000000005</v>
      </c>
      <c r="Y95" s="129">
        <f t="shared" si="39"/>
        <v>0.38400000000000001</v>
      </c>
      <c r="Z95" s="129">
        <f t="shared" si="39"/>
        <v>0.39200000000000002</v>
      </c>
      <c r="AA95" s="129">
        <f t="shared" si="39"/>
        <v>0.39700000000000002</v>
      </c>
      <c r="AB95" s="129">
        <f t="shared" si="39"/>
        <v>0.4</v>
      </c>
      <c r="AC95" s="129">
        <f t="shared" si="39"/>
        <v>0.4</v>
      </c>
      <c r="AD95" s="129">
        <f t="shared" si="39"/>
        <v>0.4</v>
      </c>
      <c r="AE95" s="2"/>
    </row>
    <row r="96" spans="2:31" x14ac:dyDescent="0.35">
      <c r="B96" s="87" t="s">
        <v>180</v>
      </c>
      <c r="C96" s="87"/>
      <c r="D96" s="129">
        <f t="shared" ref="D96:AD96" si="40">E40/100</f>
        <v>0</v>
      </c>
      <c r="E96" s="129">
        <f t="shared" si="40"/>
        <v>0</v>
      </c>
      <c r="F96" s="129">
        <f t="shared" si="40"/>
        <v>0</v>
      </c>
      <c r="G96" s="129">
        <f t="shared" si="40"/>
        <v>0</v>
      </c>
      <c r="H96" s="129">
        <f t="shared" si="40"/>
        <v>0</v>
      </c>
      <c r="I96" s="129">
        <f t="shared" si="40"/>
        <v>0</v>
      </c>
      <c r="J96" s="129">
        <f t="shared" si="40"/>
        <v>0</v>
      </c>
      <c r="K96" s="129">
        <f t="shared" si="40"/>
        <v>0.01</v>
      </c>
      <c r="L96" s="129">
        <f t="shared" si="40"/>
        <v>0.03</v>
      </c>
      <c r="M96" s="129">
        <f t="shared" si="40"/>
        <v>0.05</v>
      </c>
      <c r="N96" s="129">
        <f t="shared" si="40"/>
        <v>6.8499999999999991E-2</v>
      </c>
      <c r="O96" s="129">
        <f t="shared" si="40"/>
        <v>8.6999999999999994E-2</v>
      </c>
      <c r="P96" s="129">
        <f t="shared" si="40"/>
        <v>0.1045</v>
      </c>
      <c r="Q96" s="129">
        <f t="shared" si="40"/>
        <v>0.122</v>
      </c>
      <c r="R96" s="129">
        <f t="shared" si="40"/>
        <v>0.155</v>
      </c>
      <c r="S96" s="129">
        <f t="shared" si="40"/>
        <v>0.185</v>
      </c>
      <c r="T96" s="129">
        <f t="shared" si="40"/>
        <v>0.21299999999999999</v>
      </c>
      <c r="U96" s="129">
        <f t="shared" si="40"/>
        <v>0.23899999999999999</v>
      </c>
      <c r="V96" s="129">
        <f t="shared" si="40"/>
        <v>0.26300000000000001</v>
      </c>
      <c r="W96" s="129">
        <f t="shared" si="40"/>
        <v>0.28399999999999997</v>
      </c>
      <c r="X96" s="129">
        <f t="shared" si="40"/>
        <v>0.30299999999999999</v>
      </c>
      <c r="Y96" s="129">
        <f t="shared" si="40"/>
        <v>0.32</v>
      </c>
      <c r="Z96" s="129">
        <f t="shared" si="40"/>
        <v>0.33399999999999996</v>
      </c>
      <c r="AA96" s="129">
        <f t="shared" si="40"/>
        <v>0.34700000000000003</v>
      </c>
      <c r="AB96" s="129">
        <f t="shared" si="40"/>
        <v>0.35600000000000004</v>
      </c>
      <c r="AC96" s="129">
        <f t="shared" si="40"/>
        <v>0.36399999999999999</v>
      </c>
      <c r="AD96" s="129">
        <f t="shared" si="40"/>
        <v>0.36899999999999999</v>
      </c>
      <c r="AE96" s="2"/>
    </row>
    <row r="97" spans="2:31" x14ac:dyDescent="0.35">
      <c r="B97" s="87" t="s">
        <v>181</v>
      </c>
      <c r="C97" s="87"/>
      <c r="D97" s="129">
        <f t="shared" ref="D97:AD97" si="41">E41/100</f>
        <v>0</v>
      </c>
      <c r="E97" s="129">
        <f t="shared" si="41"/>
        <v>0</v>
      </c>
      <c r="F97" s="129">
        <f t="shared" si="41"/>
        <v>0</v>
      </c>
      <c r="G97" s="129">
        <f t="shared" si="41"/>
        <v>0</v>
      </c>
      <c r="H97" s="129">
        <f t="shared" si="41"/>
        <v>0</v>
      </c>
      <c r="I97" s="129">
        <f t="shared" si="41"/>
        <v>0</v>
      </c>
      <c r="J97" s="129">
        <f t="shared" si="41"/>
        <v>0</v>
      </c>
      <c r="K97" s="129">
        <f t="shared" si="41"/>
        <v>0</v>
      </c>
      <c r="L97" s="129">
        <f t="shared" si="41"/>
        <v>0</v>
      </c>
      <c r="M97" s="129">
        <f t="shared" si="41"/>
        <v>0</v>
      </c>
      <c r="N97" s="129">
        <f t="shared" si="41"/>
        <v>0.28100000000000003</v>
      </c>
      <c r="O97" s="129">
        <f t="shared" si="41"/>
        <v>0.38299999999999995</v>
      </c>
      <c r="P97" s="129">
        <f t="shared" si="41"/>
        <v>0.44799999999999995</v>
      </c>
      <c r="Q97" s="129">
        <f t="shared" si="41"/>
        <v>0.56399999999999995</v>
      </c>
      <c r="R97" s="129">
        <f t="shared" si="41"/>
        <v>0.68599999999999994</v>
      </c>
      <c r="S97" s="129">
        <f t="shared" si="41"/>
        <v>0.79900000000000004</v>
      </c>
      <c r="T97" s="129">
        <f t="shared" si="41"/>
        <v>0.89599999999999991</v>
      </c>
      <c r="U97" s="129">
        <f t="shared" si="41"/>
        <v>0.89700000000000002</v>
      </c>
      <c r="V97" s="129">
        <f t="shared" si="41"/>
        <v>0.89700000000000002</v>
      </c>
      <c r="W97" s="129">
        <f t="shared" si="41"/>
        <v>0.89700000000000002</v>
      </c>
      <c r="X97" s="129">
        <f t="shared" si="41"/>
        <v>0.89700000000000002</v>
      </c>
      <c r="Y97" s="129">
        <f t="shared" si="41"/>
        <v>0.89700000000000002</v>
      </c>
      <c r="Z97" s="129">
        <f t="shared" si="41"/>
        <v>0.89700000000000002</v>
      </c>
      <c r="AA97" s="129">
        <f t="shared" si="41"/>
        <v>0.89700000000000002</v>
      </c>
      <c r="AB97" s="129">
        <f t="shared" si="41"/>
        <v>0.89700000000000002</v>
      </c>
      <c r="AC97" s="129">
        <f t="shared" si="41"/>
        <v>0.89700000000000002</v>
      </c>
      <c r="AD97" s="129">
        <f t="shared" si="41"/>
        <v>0.89700000000000002</v>
      </c>
      <c r="AE97" s="2"/>
    </row>
    <row r="98" spans="2:31" x14ac:dyDescent="0.35">
      <c r="B98" s="87" t="s">
        <v>182</v>
      </c>
      <c r="C98" s="87"/>
      <c r="D98" s="129">
        <f t="shared" ref="D98:AD98" si="42">E42/100</f>
        <v>0</v>
      </c>
      <c r="E98" s="129">
        <f t="shared" si="42"/>
        <v>0</v>
      </c>
      <c r="F98" s="129">
        <f t="shared" si="42"/>
        <v>0</v>
      </c>
      <c r="G98" s="129">
        <f t="shared" si="42"/>
        <v>0</v>
      </c>
      <c r="H98" s="129">
        <f t="shared" si="42"/>
        <v>0</v>
      </c>
      <c r="I98" s="129">
        <f t="shared" si="42"/>
        <v>0</v>
      </c>
      <c r="J98" s="129">
        <f t="shared" si="42"/>
        <v>0</v>
      </c>
      <c r="K98" s="129">
        <f t="shared" si="42"/>
        <v>0</v>
      </c>
      <c r="L98" s="129">
        <f t="shared" si="42"/>
        <v>0</v>
      </c>
      <c r="M98" s="129">
        <f t="shared" si="42"/>
        <v>0</v>
      </c>
      <c r="N98" s="129">
        <f t="shared" si="42"/>
        <v>0.22737827715355807</v>
      </c>
      <c r="O98" s="129">
        <f t="shared" si="42"/>
        <v>0.32855805243445685</v>
      </c>
      <c r="P98" s="129">
        <f t="shared" si="42"/>
        <v>0.45803370786516856</v>
      </c>
      <c r="Q98" s="129">
        <f t="shared" si="42"/>
        <v>0.74818352059925108</v>
      </c>
      <c r="R98" s="129">
        <f t="shared" si="42"/>
        <v>0.85496254681647943</v>
      </c>
      <c r="S98" s="129">
        <f t="shared" si="42"/>
        <v>0.98820224719101124</v>
      </c>
      <c r="T98" s="129">
        <f t="shared" si="42"/>
        <v>0.98820224719101124</v>
      </c>
      <c r="U98" s="129">
        <f t="shared" si="42"/>
        <v>0.98820224719101124</v>
      </c>
      <c r="V98" s="129">
        <f t="shared" si="42"/>
        <v>0.98820224719101124</v>
      </c>
      <c r="W98" s="129">
        <f t="shared" si="42"/>
        <v>0.98820224719101124</v>
      </c>
      <c r="X98" s="129">
        <f t="shared" si="42"/>
        <v>0.98820224719101124</v>
      </c>
      <c r="Y98" s="129">
        <f t="shared" si="42"/>
        <v>0.98820224719101124</v>
      </c>
      <c r="Z98" s="129">
        <f t="shared" si="42"/>
        <v>0.98820224719101124</v>
      </c>
      <c r="AA98" s="129">
        <f t="shared" si="42"/>
        <v>0.99292134831460677</v>
      </c>
      <c r="AB98" s="129">
        <f t="shared" si="42"/>
        <v>1</v>
      </c>
      <c r="AC98" s="129">
        <f t="shared" si="42"/>
        <v>1</v>
      </c>
      <c r="AD98" s="129">
        <f t="shared" si="42"/>
        <v>1</v>
      </c>
      <c r="AE98" s="2"/>
    </row>
    <row r="99" spans="2:31" x14ac:dyDescent="0.35">
      <c r="B99" s="87" t="s">
        <v>183</v>
      </c>
      <c r="C99" s="87"/>
      <c r="D99" s="129">
        <f t="shared" ref="D99:AD99" si="43">E43/100</f>
        <v>0</v>
      </c>
      <c r="E99" s="129">
        <f t="shared" si="43"/>
        <v>0</v>
      </c>
      <c r="F99" s="129">
        <f t="shared" si="43"/>
        <v>0</v>
      </c>
      <c r="G99" s="129">
        <f t="shared" si="43"/>
        <v>0</v>
      </c>
      <c r="H99" s="129">
        <f t="shared" si="43"/>
        <v>0</v>
      </c>
      <c r="I99" s="129">
        <f t="shared" si="43"/>
        <v>0</v>
      </c>
      <c r="J99" s="129">
        <f t="shared" si="43"/>
        <v>0</v>
      </c>
      <c r="K99" s="129">
        <f t="shared" si="43"/>
        <v>0</v>
      </c>
      <c r="L99" s="129">
        <f t="shared" si="43"/>
        <v>0</v>
      </c>
      <c r="M99" s="129">
        <f t="shared" si="43"/>
        <v>0</v>
      </c>
      <c r="N99" s="129">
        <f t="shared" si="43"/>
        <v>0.19100527205119092</v>
      </c>
      <c r="O99" s="129">
        <f t="shared" si="43"/>
        <v>0.27599962923226351</v>
      </c>
      <c r="P99" s="129">
        <f t="shared" si="43"/>
        <v>0.31495726494054405</v>
      </c>
      <c r="Q99" s="129">
        <f t="shared" si="43"/>
        <v>0.47104573001854066</v>
      </c>
      <c r="R99" s="129">
        <f t="shared" si="43"/>
        <v>0.47104573001854066</v>
      </c>
      <c r="S99" s="129">
        <f t="shared" si="43"/>
        <v>0.49410112359550562</v>
      </c>
      <c r="T99" s="129">
        <f t="shared" si="43"/>
        <v>0.49410112359550562</v>
      </c>
      <c r="U99" s="129">
        <f t="shared" si="43"/>
        <v>0.49410112359550562</v>
      </c>
      <c r="V99" s="129">
        <f t="shared" si="43"/>
        <v>0.5</v>
      </c>
      <c r="W99" s="129">
        <f t="shared" si="43"/>
        <v>0.5</v>
      </c>
      <c r="X99" s="129">
        <f t="shared" si="43"/>
        <v>0.5</v>
      </c>
      <c r="Y99" s="129">
        <f t="shared" si="43"/>
        <v>0.5</v>
      </c>
      <c r="Z99" s="129">
        <f t="shared" si="43"/>
        <v>0.59559158134243462</v>
      </c>
      <c r="AA99" s="129">
        <f t="shared" si="43"/>
        <v>0.72332195676905575</v>
      </c>
      <c r="AB99" s="129">
        <f t="shared" si="43"/>
        <v>0.9632821387940842</v>
      </c>
      <c r="AC99" s="129">
        <f t="shared" si="43"/>
        <v>1</v>
      </c>
      <c r="AD99" s="129">
        <f t="shared" si="43"/>
        <v>1</v>
      </c>
      <c r="AE99" s="2"/>
    </row>
    <row r="100" spans="2:31" x14ac:dyDescent="0.35">
      <c r="B100" s="87" t="s">
        <v>184</v>
      </c>
      <c r="C100" s="87"/>
      <c r="D100" s="129">
        <f t="shared" ref="D100:AD100" si="44">E44/100</f>
        <v>0</v>
      </c>
      <c r="E100" s="129">
        <f t="shared" si="44"/>
        <v>0</v>
      </c>
      <c r="F100" s="129">
        <f t="shared" si="44"/>
        <v>0</v>
      </c>
      <c r="G100" s="129">
        <f t="shared" si="44"/>
        <v>0</v>
      </c>
      <c r="H100" s="129">
        <f t="shared" si="44"/>
        <v>0</v>
      </c>
      <c r="I100" s="129">
        <f t="shared" si="44"/>
        <v>0</v>
      </c>
      <c r="J100" s="129">
        <f t="shared" si="44"/>
        <v>0</v>
      </c>
      <c r="K100" s="129">
        <f t="shared" si="44"/>
        <v>0</v>
      </c>
      <c r="L100" s="129">
        <f t="shared" si="44"/>
        <v>0</v>
      </c>
      <c r="M100" s="129">
        <f t="shared" si="44"/>
        <v>0</v>
      </c>
      <c r="N100" s="129">
        <f t="shared" si="44"/>
        <v>0.18100606812853401</v>
      </c>
      <c r="O100" s="129">
        <f t="shared" si="44"/>
        <v>0.34878292649289755</v>
      </c>
      <c r="P100" s="129">
        <f t="shared" si="44"/>
        <v>0.59219418011308789</v>
      </c>
      <c r="Q100" s="129">
        <f t="shared" si="44"/>
        <v>0.78442628602951314</v>
      </c>
      <c r="R100" s="129">
        <f t="shared" si="44"/>
        <v>0.90428906357743755</v>
      </c>
      <c r="S100" s="129">
        <f t="shared" si="44"/>
        <v>1</v>
      </c>
      <c r="T100" s="129">
        <f t="shared" si="44"/>
        <v>1</v>
      </c>
      <c r="U100" s="129">
        <f t="shared" si="44"/>
        <v>1</v>
      </c>
      <c r="V100" s="129">
        <f t="shared" si="44"/>
        <v>1</v>
      </c>
      <c r="W100" s="129">
        <f t="shared" si="44"/>
        <v>1</v>
      </c>
      <c r="X100" s="129">
        <f t="shared" si="44"/>
        <v>1</v>
      </c>
      <c r="Y100" s="129">
        <f t="shared" si="44"/>
        <v>1</v>
      </c>
      <c r="Z100" s="129">
        <f t="shared" si="44"/>
        <v>1</v>
      </c>
      <c r="AA100" s="129">
        <f t="shared" si="44"/>
        <v>1</v>
      </c>
      <c r="AB100" s="129">
        <f t="shared" si="44"/>
        <v>1</v>
      </c>
      <c r="AC100" s="129">
        <f t="shared" si="44"/>
        <v>1</v>
      </c>
      <c r="AD100" s="129">
        <f t="shared" si="44"/>
        <v>1</v>
      </c>
    </row>
    <row r="101" spans="2:31" x14ac:dyDescent="0.35">
      <c r="B101" s="87" t="s">
        <v>185</v>
      </c>
      <c r="C101" s="87"/>
      <c r="D101" s="129">
        <f t="shared" ref="D101:AD101" si="45">E45/100</f>
        <v>0</v>
      </c>
      <c r="E101" s="129">
        <f t="shared" si="45"/>
        <v>0</v>
      </c>
      <c r="F101" s="129">
        <f t="shared" si="45"/>
        <v>0</v>
      </c>
      <c r="G101" s="129">
        <f t="shared" si="45"/>
        <v>0</v>
      </c>
      <c r="H101" s="129">
        <f t="shared" si="45"/>
        <v>0</v>
      </c>
      <c r="I101" s="129">
        <f t="shared" si="45"/>
        <v>0</v>
      </c>
      <c r="J101" s="129">
        <f t="shared" si="45"/>
        <v>0</v>
      </c>
      <c r="K101" s="129">
        <f t="shared" si="45"/>
        <v>0</v>
      </c>
      <c r="L101" s="129">
        <f t="shared" si="45"/>
        <v>0</v>
      </c>
      <c r="M101" s="129">
        <f t="shared" si="45"/>
        <v>0</v>
      </c>
      <c r="N101" s="129">
        <f t="shared" si="45"/>
        <v>0.15725754656390495</v>
      </c>
      <c r="O101" s="129">
        <f t="shared" si="45"/>
        <v>0.30067437379576106</v>
      </c>
      <c r="P101" s="129">
        <f t="shared" si="45"/>
        <v>0.42050952686790838</v>
      </c>
      <c r="Q101" s="129">
        <f t="shared" si="45"/>
        <v>0.49850139156497536</v>
      </c>
      <c r="R101" s="129">
        <f t="shared" si="45"/>
        <v>0.49850139156497536</v>
      </c>
      <c r="S101" s="129">
        <f t="shared" si="45"/>
        <v>0.5</v>
      </c>
      <c r="T101" s="129">
        <f t="shared" si="45"/>
        <v>0.5</v>
      </c>
      <c r="U101" s="129">
        <f t="shared" si="45"/>
        <v>0.5</v>
      </c>
      <c r="V101" s="129">
        <f t="shared" si="45"/>
        <v>0.5</v>
      </c>
      <c r="W101" s="129">
        <f t="shared" si="45"/>
        <v>0.5</v>
      </c>
      <c r="X101" s="129">
        <f t="shared" si="45"/>
        <v>0.5</v>
      </c>
      <c r="Y101" s="129">
        <f t="shared" si="45"/>
        <v>0.5</v>
      </c>
      <c r="Z101" s="129">
        <f t="shared" si="45"/>
        <v>0.59614643545279389</v>
      </c>
      <c r="AA101" s="129">
        <f t="shared" si="45"/>
        <v>0.71230999785913085</v>
      </c>
      <c r="AB101" s="129">
        <f t="shared" si="45"/>
        <v>0.96182830229073002</v>
      </c>
      <c r="AC101" s="129">
        <f t="shared" si="45"/>
        <v>1</v>
      </c>
      <c r="AD101" s="129">
        <f t="shared" si="45"/>
        <v>1</v>
      </c>
    </row>
    <row r="102" spans="2:31" x14ac:dyDescent="0.35">
      <c r="B102" s="87" t="s">
        <v>186</v>
      </c>
      <c r="C102" s="87"/>
      <c r="D102" s="129">
        <f t="shared" ref="D102:AD102" si="46">E46/100</f>
        <v>0</v>
      </c>
      <c r="E102" s="129">
        <f t="shared" si="46"/>
        <v>0</v>
      </c>
      <c r="F102" s="129">
        <f t="shared" si="46"/>
        <v>0</v>
      </c>
      <c r="G102" s="129">
        <f t="shared" si="46"/>
        <v>0</v>
      </c>
      <c r="H102" s="129">
        <f t="shared" si="46"/>
        <v>0</v>
      </c>
      <c r="I102" s="129">
        <f t="shared" si="46"/>
        <v>0</v>
      </c>
      <c r="J102" s="129">
        <f t="shared" si="46"/>
        <v>0</v>
      </c>
      <c r="K102" s="129">
        <f t="shared" si="46"/>
        <v>0</v>
      </c>
      <c r="L102" s="129">
        <f t="shared" si="46"/>
        <v>0</v>
      </c>
      <c r="M102" s="129">
        <f t="shared" si="46"/>
        <v>0</v>
      </c>
      <c r="N102" s="129">
        <f t="shared" si="46"/>
        <v>0.24510311239631688</v>
      </c>
      <c r="O102" s="129">
        <f t="shared" si="46"/>
        <v>0.37779468837987978</v>
      </c>
      <c r="P102" s="129">
        <f t="shared" si="46"/>
        <v>0.57321360627045126</v>
      </c>
      <c r="Q102" s="129">
        <f t="shared" si="46"/>
        <v>0.74583935773533216</v>
      </c>
      <c r="R102" s="129">
        <f t="shared" si="46"/>
        <v>0.94682672551556213</v>
      </c>
      <c r="S102" s="129">
        <f t="shared" si="46"/>
        <v>0.97954874058290842</v>
      </c>
      <c r="T102" s="129">
        <f t="shared" si="46"/>
        <v>1</v>
      </c>
      <c r="U102" s="129">
        <f t="shared" si="46"/>
        <v>1</v>
      </c>
      <c r="V102" s="129">
        <f t="shared" si="46"/>
        <v>1</v>
      </c>
      <c r="W102" s="129">
        <f t="shared" si="46"/>
        <v>1</v>
      </c>
      <c r="X102" s="129">
        <f t="shared" si="46"/>
        <v>1</v>
      </c>
      <c r="Y102" s="129">
        <f t="shared" si="46"/>
        <v>1</v>
      </c>
      <c r="Z102" s="129">
        <f t="shared" si="46"/>
        <v>1</v>
      </c>
      <c r="AA102" s="129">
        <f t="shared" si="46"/>
        <v>1</v>
      </c>
      <c r="AB102" s="129">
        <f t="shared" si="46"/>
        <v>1</v>
      </c>
      <c r="AC102" s="129">
        <f t="shared" si="46"/>
        <v>1</v>
      </c>
      <c r="AD102" s="129">
        <f t="shared" si="46"/>
        <v>1</v>
      </c>
      <c r="AE102" s="7"/>
    </row>
    <row r="103" spans="2:31" x14ac:dyDescent="0.35">
      <c r="B103" s="87" t="s">
        <v>187</v>
      </c>
      <c r="C103" s="87"/>
      <c r="D103" s="129">
        <f t="shared" ref="D103:AD103" si="47">E47/100</f>
        <v>0</v>
      </c>
      <c r="E103" s="129">
        <f t="shared" si="47"/>
        <v>0</v>
      </c>
      <c r="F103" s="129">
        <f t="shared" si="47"/>
        <v>0</v>
      </c>
      <c r="G103" s="129">
        <f t="shared" si="47"/>
        <v>0</v>
      </c>
      <c r="H103" s="129">
        <f t="shared" si="47"/>
        <v>0</v>
      </c>
      <c r="I103" s="129">
        <f t="shared" si="47"/>
        <v>0</v>
      </c>
      <c r="J103" s="129">
        <f t="shared" si="47"/>
        <v>0</v>
      </c>
      <c r="K103" s="129">
        <f t="shared" si="47"/>
        <v>0</v>
      </c>
      <c r="L103" s="129">
        <f t="shared" si="47"/>
        <v>0</v>
      </c>
      <c r="M103" s="129">
        <f t="shared" si="47"/>
        <v>0</v>
      </c>
      <c r="N103" s="129">
        <f t="shared" si="47"/>
        <v>0.20589471980313817</v>
      </c>
      <c r="O103" s="129">
        <f t="shared" si="47"/>
        <v>0.31736003164788096</v>
      </c>
      <c r="P103" s="129">
        <f t="shared" si="47"/>
        <v>0.39415830441630317</v>
      </c>
      <c r="Q103" s="129">
        <f t="shared" si="47"/>
        <v>0.47104573001854066</v>
      </c>
      <c r="R103" s="129">
        <f t="shared" si="47"/>
        <v>0.48977437029145421</v>
      </c>
      <c r="S103" s="129">
        <f t="shared" si="47"/>
        <v>0.48977437029145421</v>
      </c>
      <c r="T103" s="129">
        <f t="shared" si="47"/>
        <v>0.5</v>
      </c>
      <c r="U103" s="129">
        <f t="shared" si="47"/>
        <v>0.5</v>
      </c>
      <c r="V103" s="129">
        <f t="shared" si="47"/>
        <v>0.5</v>
      </c>
      <c r="W103" s="129">
        <f t="shared" si="47"/>
        <v>0.5</v>
      </c>
      <c r="X103" s="129">
        <f t="shared" si="47"/>
        <v>0.5</v>
      </c>
      <c r="Y103" s="129">
        <f t="shared" si="47"/>
        <v>0.5</v>
      </c>
      <c r="Z103" s="129">
        <f t="shared" si="47"/>
        <v>0.59559158134243462</v>
      </c>
      <c r="AA103" s="129">
        <f t="shared" si="47"/>
        <v>0.72332195676905575</v>
      </c>
      <c r="AB103" s="129">
        <f t="shared" si="47"/>
        <v>0.9632821387940842</v>
      </c>
      <c r="AC103" s="129">
        <f t="shared" si="47"/>
        <v>1</v>
      </c>
      <c r="AD103" s="129">
        <f t="shared" si="47"/>
        <v>1</v>
      </c>
    </row>
    <row r="104" spans="2:31" x14ac:dyDescent="0.35">
      <c r="B104" s="87" t="s">
        <v>188</v>
      </c>
      <c r="C104" s="87"/>
      <c r="D104" s="129">
        <f t="shared" ref="D104:AD104" si="48">E48/100</f>
        <v>0</v>
      </c>
      <c r="E104" s="129">
        <f t="shared" si="48"/>
        <v>0</v>
      </c>
      <c r="F104" s="129">
        <f t="shared" si="48"/>
        <v>0</v>
      </c>
      <c r="G104" s="129">
        <f t="shared" si="48"/>
        <v>0</v>
      </c>
      <c r="H104" s="129">
        <f t="shared" si="48"/>
        <v>0</v>
      </c>
      <c r="I104" s="129">
        <f t="shared" si="48"/>
        <v>0</v>
      </c>
      <c r="J104" s="129">
        <f t="shared" si="48"/>
        <v>0</v>
      </c>
      <c r="K104" s="129">
        <f t="shared" si="48"/>
        <v>0</v>
      </c>
      <c r="L104" s="129">
        <f t="shared" si="48"/>
        <v>0</v>
      </c>
      <c r="M104" s="129">
        <f t="shared" si="48"/>
        <v>0</v>
      </c>
      <c r="N104" s="129">
        <f t="shared" si="48"/>
        <v>0.12603911980440097</v>
      </c>
      <c r="O104" s="129">
        <f t="shared" si="48"/>
        <v>0.21943765281173594</v>
      </c>
      <c r="P104" s="129">
        <f t="shared" si="48"/>
        <v>0.33422982885085573</v>
      </c>
      <c r="Q104" s="129">
        <f t="shared" si="48"/>
        <v>0.47334963325183371</v>
      </c>
      <c r="R104" s="129">
        <f t="shared" si="48"/>
        <v>0.66723716381418097</v>
      </c>
      <c r="S104" s="129">
        <f t="shared" si="48"/>
        <v>0.76088019559902198</v>
      </c>
      <c r="T104" s="129">
        <f t="shared" si="48"/>
        <v>0.87775061124694376</v>
      </c>
      <c r="U104" s="129">
        <f t="shared" si="48"/>
        <v>1</v>
      </c>
      <c r="V104" s="129">
        <f t="shared" si="48"/>
        <v>1</v>
      </c>
      <c r="W104" s="129">
        <f t="shared" si="48"/>
        <v>1</v>
      </c>
      <c r="X104" s="129">
        <f t="shared" si="48"/>
        <v>1</v>
      </c>
      <c r="Y104" s="129">
        <f t="shared" si="48"/>
        <v>1</v>
      </c>
      <c r="Z104" s="129">
        <f t="shared" si="48"/>
        <v>1</v>
      </c>
      <c r="AA104" s="129">
        <f t="shared" si="48"/>
        <v>1</v>
      </c>
      <c r="AB104" s="129">
        <f t="shared" si="48"/>
        <v>1</v>
      </c>
      <c r="AC104" s="129">
        <f t="shared" si="48"/>
        <v>1</v>
      </c>
      <c r="AD104" s="129">
        <f t="shared" si="48"/>
        <v>1</v>
      </c>
    </row>
    <row r="105" spans="2:31" x14ac:dyDescent="0.35">
      <c r="B105" s="87" t="s">
        <v>189</v>
      </c>
      <c r="C105" s="87"/>
      <c r="D105" s="129">
        <f t="shared" ref="D105:AD105" si="49">E49/100</f>
        <v>0</v>
      </c>
      <c r="E105" s="129">
        <f t="shared" si="49"/>
        <v>0</v>
      </c>
      <c r="F105" s="129">
        <f t="shared" si="49"/>
        <v>0</v>
      </c>
      <c r="G105" s="129">
        <f t="shared" si="49"/>
        <v>0</v>
      </c>
      <c r="H105" s="129">
        <f t="shared" si="49"/>
        <v>0</v>
      </c>
      <c r="I105" s="129">
        <f t="shared" si="49"/>
        <v>0</v>
      </c>
      <c r="J105" s="129">
        <f t="shared" si="49"/>
        <v>0</v>
      </c>
      <c r="K105" s="129">
        <f t="shared" si="49"/>
        <v>0</v>
      </c>
      <c r="L105" s="129">
        <f t="shared" si="49"/>
        <v>0</v>
      </c>
      <c r="M105" s="129">
        <f t="shared" si="49"/>
        <v>0</v>
      </c>
      <c r="N105" s="129">
        <f t="shared" si="49"/>
        <v>0.10587702866212668</v>
      </c>
      <c r="O105" s="129">
        <f t="shared" si="49"/>
        <v>0.18433488501311096</v>
      </c>
      <c r="P105" s="129">
        <f t="shared" si="49"/>
        <v>0.22982612621907605</v>
      </c>
      <c r="Q105" s="129">
        <f t="shared" si="49"/>
        <v>0.30064443290401377</v>
      </c>
      <c r="R105" s="129">
        <f t="shared" si="49"/>
        <v>0.36761752674976172</v>
      </c>
      <c r="S105" s="129">
        <f t="shared" si="49"/>
        <v>0.38044009779951099</v>
      </c>
      <c r="T105" s="129">
        <f t="shared" si="49"/>
        <v>0.43887530562347188</v>
      </c>
      <c r="U105" s="129">
        <f t="shared" si="49"/>
        <v>0.5</v>
      </c>
      <c r="V105" s="129">
        <f t="shared" si="49"/>
        <v>0.5</v>
      </c>
      <c r="W105" s="129">
        <f t="shared" si="49"/>
        <v>0.5</v>
      </c>
      <c r="X105" s="129">
        <f t="shared" si="49"/>
        <v>0.5</v>
      </c>
      <c r="Y105" s="129">
        <f t="shared" si="49"/>
        <v>0.5</v>
      </c>
      <c r="Z105" s="129">
        <f t="shared" si="49"/>
        <v>0.59559158134243462</v>
      </c>
      <c r="AA105" s="129">
        <f t="shared" si="49"/>
        <v>0.72332195676905575</v>
      </c>
      <c r="AB105" s="129">
        <f t="shared" si="49"/>
        <v>0.9632821387940842</v>
      </c>
      <c r="AC105" s="129">
        <f t="shared" si="49"/>
        <v>1</v>
      </c>
      <c r="AD105" s="129">
        <f t="shared" si="49"/>
        <v>1</v>
      </c>
    </row>
    <row r="106" spans="2:31" x14ac:dyDescent="0.35">
      <c r="B106" s="87" t="s">
        <v>190</v>
      </c>
      <c r="C106" s="87"/>
      <c r="D106" s="129">
        <f t="shared" ref="D106:AD106" si="50">E50/100</f>
        <v>0</v>
      </c>
      <c r="E106" s="129">
        <f t="shared" si="50"/>
        <v>0</v>
      </c>
      <c r="F106" s="129">
        <f t="shared" si="50"/>
        <v>0</v>
      </c>
      <c r="G106" s="129">
        <f t="shared" si="50"/>
        <v>0</v>
      </c>
      <c r="H106" s="129">
        <f t="shared" si="50"/>
        <v>0</v>
      </c>
      <c r="I106" s="129">
        <f t="shared" si="50"/>
        <v>0</v>
      </c>
      <c r="J106" s="129">
        <f t="shared" si="50"/>
        <v>0</v>
      </c>
      <c r="K106" s="129">
        <f t="shared" si="50"/>
        <v>2.4E-2</v>
      </c>
      <c r="L106" s="129">
        <f t="shared" si="50"/>
        <v>5.2499999999999998E-2</v>
      </c>
      <c r="M106" s="129">
        <f t="shared" si="50"/>
        <v>8.1000000000000003E-2</v>
      </c>
      <c r="N106" s="129">
        <f t="shared" si="50"/>
        <v>0.107</v>
      </c>
      <c r="O106" s="129">
        <f t="shared" si="50"/>
        <v>0.13300000000000001</v>
      </c>
      <c r="P106" s="129">
        <f t="shared" si="50"/>
        <v>0.156</v>
      </c>
      <c r="Q106" s="129">
        <f t="shared" si="50"/>
        <v>0.17899999999999999</v>
      </c>
      <c r="R106" s="129">
        <f t="shared" si="50"/>
        <v>0.22</v>
      </c>
      <c r="S106" s="129">
        <f t="shared" si="50"/>
        <v>0.25700000000000001</v>
      </c>
      <c r="T106" s="129">
        <f t="shared" si="50"/>
        <v>0.28800000000000003</v>
      </c>
      <c r="U106" s="129">
        <f t="shared" si="50"/>
        <v>0.315</v>
      </c>
      <c r="V106" s="129">
        <f t="shared" si="50"/>
        <v>0.33799999999999997</v>
      </c>
      <c r="W106" s="129">
        <f t="shared" si="50"/>
        <v>0.35700000000000004</v>
      </c>
      <c r="X106" s="129">
        <f t="shared" si="50"/>
        <v>0.37200000000000005</v>
      </c>
      <c r="Y106" s="129">
        <f t="shared" si="50"/>
        <v>0.38400000000000001</v>
      </c>
      <c r="Z106" s="129">
        <f t="shared" si="50"/>
        <v>0.39200000000000002</v>
      </c>
      <c r="AA106" s="129">
        <f t="shared" si="50"/>
        <v>0.39700000000000002</v>
      </c>
      <c r="AB106" s="129">
        <f t="shared" si="50"/>
        <v>0.4</v>
      </c>
      <c r="AC106" s="129">
        <f t="shared" si="50"/>
        <v>0.4</v>
      </c>
      <c r="AD106" s="129">
        <f t="shared" si="50"/>
        <v>0.4</v>
      </c>
    </row>
    <row r="107" spans="2:31" x14ac:dyDescent="0.35">
      <c r="B107" s="87" t="s">
        <v>191</v>
      </c>
      <c r="C107" s="87"/>
      <c r="D107" s="129">
        <f t="shared" ref="D107:AD107" si="51">E51/100</f>
        <v>0</v>
      </c>
      <c r="E107" s="129">
        <f t="shared" si="51"/>
        <v>0</v>
      </c>
      <c r="F107" s="129">
        <f t="shared" si="51"/>
        <v>0</v>
      </c>
      <c r="G107" s="129">
        <f t="shared" si="51"/>
        <v>0</v>
      </c>
      <c r="H107" s="129">
        <f t="shared" si="51"/>
        <v>0</v>
      </c>
      <c r="I107" s="129">
        <f t="shared" si="51"/>
        <v>0</v>
      </c>
      <c r="J107" s="129">
        <f t="shared" si="51"/>
        <v>0</v>
      </c>
      <c r="K107" s="129">
        <f t="shared" si="51"/>
        <v>0.01</v>
      </c>
      <c r="L107" s="129">
        <f t="shared" si="51"/>
        <v>0.03</v>
      </c>
      <c r="M107" s="129">
        <f t="shared" si="51"/>
        <v>0.05</v>
      </c>
      <c r="N107" s="129">
        <f t="shared" si="51"/>
        <v>6.8499999999999991E-2</v>
      </c>
      <c r="O107" s="129">
        <f t="shared" si="51"/>
        <v>8.6999999999999994E-2</v>
      </c>
      <c r="P107" s="129">
        <f t="shared" si="51"/>
        <v>0.1045</v>
      </c>
      <c r="Q107" s="129">
        <f t="shared" si="51"/>
        <v>0.122</v>
      </c>
      <c r="R107" s="129">
        <f t="shared" si="51"/>
        <v>0.155</v>
      </c>
      <c r="S107" s="129">
        <f t="shared" si="51"/>
        <v>0.185</v>
      </c>
      <c r="T107" s="129">
        <f t="shared" si="51"/>
        <v>0.21299999999999999</v>
      </c>
      <c r="U107" s="129">
        <f t="shared" si="51"/>
        <v>0.23899999999999999</v>
      </c>
      <c r="V107" s="129">
        <f t="shared" si="51"/>
        <v>0.26300000000000001</v>
      </c>
      <c r="W107" s="129">
        <f t="shared" si="51"/>
        <v>0.28399999999999997</v>
      </c>
      <c r="X107" s="129">
        <f t="shared" si="51"/>
        <v>0.30299999999999999</v>
      </c>
      <c r="Y107" s="129">
        <f t="shared" si="51"/>
        <v>0.32</v>
      </c>
      <c r="Z107" s="129">
        <f t="shared" si="51"/>
        <v>0.33399999999999996</v>
      </c>
      <c r="AA107" s="129">
        <f t="shared" si="51"/>
        <v>0.34700000000000003</v>
      </c>
      <c r="AB107" s="129">
        <f t="shared" si="51"/>
        <v>0.35600000000000004</v>
      </c>
      <c r="AC107" s="129">
        <f t="shared" si="51"/>
        <v>0.36399999999999999</v>
      </c>
      <c r="AD107" s="129">
        <f t="shared" si="51"/>
        <v>0.36899999999999999</v>
      </c>
    </row>
    <row r="108" spans="2:31" x14ac:dyDescent="0.35">
      <c r="B108" s="87" t="s">
        <v>192</v>
      </c>
      <c r="C108" s="87"/>
      <c r="D108" s="129">
        <f t="shared" ref="D108:AD108" si="52">E52/100</f>
        <v>0</v>
      </c>
      <c r="E108" s="129">
        <f t="shared" si="52"/>
        <v>8.0000000000000002E-3</v>
      </c>
      <c r="F108" s="129">
        <f t="shared" si="52"/>
        <v>2.1000000000000001E-2</v>
      </c>
      <c r="G108" s="129">
        <f t="shared" si="52"/>
        <v>3.7000000000000005E-2</v>
      </c>
      <c r="H108" s="129">
        <f t="shared" si="52"/>
        <v>5.7000000000000002E-2</v>
      </c>
      <c r="I108" s="129">
        <f t="shared" si="52"/>
        <v>0.08</v>
      </c>
      <c r="J108" s="129">
        <f t="shared" si="52"/>
        <v>0.105</v>
      </c>
      <c r="K108" s="129">
        <f t="shared" si="52"/>
        <v>0.13200000000000001</v>
      </c>
      <c r="L108" s="129">
        <f t="shared" si="52"/>
        <v>0.14599999999999999</v>
      </c>
      <c r="M108" s="129">
        <f t="shared" si="52"/>
        <v>0.16</v>
      </c>
      <c r="N108" s="129">
        <f t="shared" si="52"/>
        <v>0.17449999999999999</v>
      </c>
      <c r="O108" s="129">
        <f t="shared" si="52"/>
        <v>0.18899999999999997</v>
      </c>
      <c r="P108" s="129">
        <f t="shared" si="52"/>
        <v>0.20350000000000001</v>
      </c>
      <c r="Q108" s="129">
        <f t="shared" si="52"/>
        <v>0.218</v>
      </c>
      <c r="R108" s="129">
        <f t="shared" si="52"/>
        <v>0.247</v>
      </c>
      <c r="S108" s="129">
        <f t="shared" si="52"/>
        <v>0.27399999999999997</v>
      </c>
      <c r="T108" s="129">
        <f t="shared" si="52"/>
        <v>0.3</v>
      </c>
      <c r="U108" s="129">
        <f t="shared" si="52"/>
        <v>0.32400000000000001</v>
      </c>
      <c r="V108" s="129">
        <f t="shared" si="52"/>
        <v>0.34499999999999997</v>
      </c>
      <c r="W108" s="129">
        <f t="shared" si="52"/>
        <v>0.36299999999999999</v>
      </c>
      <c r="X108" s="129">
        <f t="shared" si="52"/>
        <v>0.377</v>
      </c>
      <c r="Y108" s="129">
        <f t="shared" si="52"/>
        <v>0.38600000000000001</v>
      </c>
      <c r="Z108" s="129">
        <f t="shared" si="52"/>
        <v>0.39100000000000001</v>
      </c>
      <c r="AA108" s="129">
        <f t="shared" si="52"/>
        <v>0.39100000000000001</v>
      </c>
      <c r="AB108" s="129">
        <f t="shared" si="52"/>
        <v>0.39100000000000001</v>
      </c>
      <c r="AC108" s="129">
        <f t="shared" si="52"/>
        <v>0.39100000000000001</v>
      </c>
      <c r="AD108" s="129">
        <f t="shared" si="52"/>
        <v>0.39100000000000001</v>
      </c>
    </row>
    <row r="109" spans="2:31" x14ac:dyDescent="0.35">
      <c r="B109" s="87" t="s">
        <v>193</v>
      </c>
      <c r="C109" s="87"/>
      <c r="D109" s="129">
        <f t="shared" ref="D109:AD109" si="53">E53/100</f>
        <v>0</v>
      </c>
      <c r="E109" s="129">
        <f t="shared" si="53"/>
        <v>0.01</v>
      </c>
      <c r="F109" s="129">
        <f t="shared" si="53"/>
        <v>2.3E-2</v>
      </c>
      <c r="G109" s="129">
        <f t="shared" si="53"/>
        <v>3.7000000000000005E-2</v>
      </c>
      <c r="H109" s="129">
        <f t="shared" si="53"/>
        <v>5.2000000000000005E-2</v>
      </c>
      <c r="I109" s="129">
        <f t="shared" si="53"/>
        <v>6.8000000000000005E-2</v>
      </c>
      <c r="J109" s="129">
        <f t="shared" si="53"/>
        <v>8.4000000000000005E-2</v>
      </c>
      <c r="K109" s="129">
        <f t="shared" si="53"/>
        <v>0.10099999999999999</v>
      </c>
      <c r="L109" s="129">
        <f t="shared" si="53"/>
        <v>0.11</v>
      </c>
      <c r="M109" s="129">
        <f t="shared" si="53"/>
        <v>0.11900000000000001</v>
      </c>
      <c r="N109" s="129">
        <f t="shared" si="53"/>
        <v>0.1285</v>
      </c>
      <c r="O109" s="129">
        <f t="shared" si="53"/>
        <v>0.13800000000000001</v>
      </c>
      <c r="P109" s="129">
        <f t="shared" si="53"/>
        <v>0.14749999999999999</v>
      </c>
      <c r="Q109" s="129">
        <f t="shared" si="53"/>
        <v>0.157</v>
      </c>
      <c r="R109" s="129">
        <f t="shared" si="53"/>
        <v>0.17699999999999999</v>
      </c>
      <c r="S109" s="129">
        <f t="shared" si="53"/>
        <v>0.19800000000000001</v>
      </c>
      <c r="T109" s="129">
        <f t="shared" si="53"/>
        <v>0.22</v>
      </c>
      <c r="U109" s="129">
        <f t="shared" si="53"/>
        <v>0.24299999999999999</v>
      </c>
      <c r="V109" s="129">
        <f t="shared" si="53"/>
        <v>0.26700000000000002</v>
      </c>
      <c r="W109" s="129">
        <f t="shared" si="53"/>
        <v>0.29100000000000004</v>
      </c>
      <c r="X109" s="129">
        <f t="shared" si="53"/>
        <v>0.317</v>
      </c>
      <c r="Y109" s="129">
        <f t="shared" si="53"/>
        <v>0.34399999999999997</v>
      </c>
      <c r="Z109" s="129">
        <f t="shared" si="53"/>
        <v>0.37200000000000005</v>
      </c>
      <c r="AA109" s="129">
        <f t="shared" si="53"/>
        <v>0.4</v>
      </c>
      <c r="AB109" s="129">
        <f t="shared" si="53"/>
        <v>0.43</v>
      </c>
      <c r="AC109" s="129">
        <f t="shared" si="53"/>
        <v>0.46100000000000002</v>
      </c>
      <c r="AD109" s="129">
        <f t="shared" si="53"/>
        <v>0.49299999999999999</v>
      </c>
    </row>
    <row r="110" spans="2:31" x14ac:dyDescent="0.35">
      <c r="B110" s="87" t="s">
        <v>194</v>
      </c>
      <c r="C110" s="87"/>
      <c r="D110" s="129">
        <f t="shared" ref="D110:AD110" si="54">E54/100</f>
        <v>0</v>
      </c>
      <c r="E110" s="129">
        <f t="shared" si="54"/>
        <v>6.9999999999999993E-3</v>
      </c>
      <c r="F110" s="129">
        <f t="shared" si="54"/>
        <v>1.3999999999999999E-2</v>
      </c>
      <c r="G110" s="129">
        <f t="shared" si="54"/>
        <v>2.4E-2</v>
      </c>
      <c r="H110" s="129">
        <f t="shared" si="54"/>
        <v>3.7999999999999999E-2</v>
      </c>
      <c r="I110" s="129">
        <f t="shared" si="54"/>
        <v>5.4000000000000006E-2</v>
      </c>
      <c r="J110" s="129">
        <f t="shared" si="54"/>
        <v>7.2999999999999995E-2</v>
      </c>
      <c r="K110" s="129">
        <f t="shared" si="54"/>
        <v>9.4E-2</v>
      </c>
      <c r="L110" s="129">
        <f t="shared" si="54"/>
        <v>0.105</v>
      </c>
      <c r="M110" s="129">
        <f t="shared" si="54"/>
        <v>0.11599999999999999</v>
      </c>
      <c r="N110" s="129">
        <f t="shared" si="54"/>
        <v>0.127</v>
      </c>
      <c r="O110" s="129">
        <f t="shared" si="54"/>
        <v>0.13800000000000001</v>
      </c>
      <c r="P110" s="129">
        <f t="shared" si="54"/>
        <v>0.14950000000000002</v>
      </c>
      <c r="Q110" s="129">
        <f t="shared" si="54"/>
        <v>0.161</v>
      </c>
      <c r="R110" s="129">
        <f t="shared" si="54"/>
        <v>0.182</v>
      </c>
      <c r="S110" s="129">
        <f t="shared" si="54"/>
        <v>0.20199999999999999</v>
      </c>
      <c r="T110" s="129">
        <f t="shared" si="54"/>
        <v>0.221</v>
      </c>
      <c r="U110" s="129">
        <f t="shared" si="54"/>
        <v>0.23600000000000002</v>
      </c>
      <c r="V110" s="129">
        <f t="shared" si="54"/>
        <v>0.249</v>
      </c>
      <c r="W110" s="129">
        <f t="shared" si="54"/>
        <v>0.25800000000000001</v>
      </c>
      <c r="X110" s="129">
        <f t="shared" si="54"/>
        <v>0.26300000000000001</v>
      </c>
      <c r="Y110" s="129">
        <f t="shared" si="54"/>
        <v>0.26300000000000001</v>
      </c>
      <c r="Z110" s="129">
        <f t="shared" si="54"/>
        <v>0.26300000000000001</v>
      </c>
      <c r="AA110" s="129">
        <f t="shared" si="54"/>
        <v>0.26300000000000001</v>
      </c>
      <c r="AB110" s="129">
        <f t="shared" si="54"/>
        <v>0.26300000000000001</v>
      </c>
      <c r="AC110" s="129">
        <f t="shared" si="54"/>
        <v>0.26300000000000001</v>
      </c>
      <c r="AD110" s="129">
        <f t="shared" si="54"/>
        <v>0.26300000000000001</v>
      </c>
    </row>
    <row r="111" spans="2:31" x14ac:dyDescent="0.35">
      <c r="B111" s="87" t="s">
        <v>195</v>
      </c>
      <c r="C111" s="87"/>
      <c r="D111" s="129">
        <f t="shared" ref="D111:AD111" si="55">E55/100</f>
        <v>0</v>
      </c>
      <c r="E111" s="129">
        <f t="shared" si="55"/>
        <v>0</v>
      </c>
      <c r="F111" s="129">
        <f t="shared" si="55"/>
        <v>0</v>
      </c>
      <c r="G111" s="129">
        <f t="shared" si="55"/>
        <v>0</v>
      </c>
      <c r="H111" s="129">
        <f t="shared" si="55"/>
        <v>0</v>
      </c>
      <c r="I111" s="129">
        <f t="shared" si="55"/>
        <v>0</v>
      </c>
      <c r="J111" s="129">
        <f t="shared" si="55"/>
        <v>0</v>
      </c>
      <c r="K111" s="129">
        <f t="shared" si="55"/>
        <v>2.2000000000000002E-2</v>
      </c>
      <c r="L111" s="129">
        <f t="shared" si="55"/>
        <v>2.5499999999999998E-2</v>
      </c>
      <c r="M111" s="129">
        <f t="shared" si="55"/>
        <v>2.8999999999999998E-2</v>
      </c>
      <c r="N111" s="129">
        <f t="shared" si="55"/>
        <v>3.7999999999999999E-2</v>
      </c>
      <c r="O111" s="129">
        <f t="shared" si="55"/>
        <v>4.7E-2</v>
      </c>
      <c r="P111" s="129">
        <f t="shared" si="55"/>
        <v>6.0999999999999999E-2</v>
      </c>
      <c r="Q111" s="129">
        <f t="shared" si="55"/>
        <v>7.4999999999999997E-2</v>
      </c>
      <c r="R111" s="129">
        <f t="shared" si="55"/>
        <v>0.111</v>
      </c>
      <c r="S111" s="129">
        <f t="shared" si="55"/>
        <v>0.153</v>
      </c>
      <c r="T111" s="129">
        <f t="shared" si="55"/>
        <v>0.20100000000000001</v>
      </c>
      <c r="U111" s="129">
        <f t="shared" si="55"/>
        <v>0.252</v>
      </c>
      <c r="V111" s="129">
        <f t="shared" si="55"/>
        <v>0.30499999999999999</v>
      </c>
      <c r="W111" s="129">
        <f t="shared" si="55"/>
        <v>0.35700000000000004</v>
      </c>
      <c r="X111" s="129">
        <f t="shared" si="55"/>
        <v>0.40899999999999997</v>
      </c>
      <c r="Y111" s="129">
        <f t="shared" si="55"/>
        <v>0.45799999999999996</v>
      </c>
      <c r="Z111" s="129">
        <f t="shared" si="55"/>
        <v>0.502</v>
      </c>
      <c r="AA111" s="129">
        <f t="shared" si="55"/>
        <v>0.54100000000000004</v>
      </c>
      <c r="AB111" s="129">
        <f t="shared" si="55"/>
        <v>0.57200000000000006</v>
      </c>
      <c r="AC111" s="129">
        <f t="shared" si="55"/>
        <v>0.59399999999999997</v>
      </c>
      <c r="AD111" s="129">
        <f t="shared" si="55"/>
        <v>0.60499999999999998</v>
      </c>
    </row>
    <row r="114" spans="2:2" x14ac:dyDescent="0.35">
      <c r="B114" s="87" t="s">
        <v>293</v>
      </c>
    </row>
  </sheetData>
  <sheetProtection algorithmName="SHA-512" hashValue="iKt4lJzcUYzx0EBTYmYjOdxshYjMYIoKGe2S1ZLfsY4+IZD3zxQLUpruuYLXrDu79qdxm3FFdeypQLOTp2+2eg==" saltValue="9gY3izgzXcWGZMb6sOmb6g==" spinCount="100000" sheet="1" objects="1" scenarios="1"/>
  <sortState xmlns:xlrd2="http://schemas.microsoft.com/office/spreadsheetml/2017/richdata2" ref="A3:AH55">
    <sortCondition ref="A3:A55"/>
  </sortState>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296FC-8DB9-440D-B5C1-61630A49C146}">
  <sheetPr codeName="Sheet8">
    <tabColor rgb="FFFF5050"/>
  </sheetPr>
  <dimension ref="B1:E57"/>
  <sheetViews>
    <sheetView workbookViewId="0">
      <selection activeCell="B35" sqref="B35:E35"/>
    </sheetView>
  </sheetViews>
  <sheetFormatPr defaultRowHeight="14.5" x14ac:dyDescent="0.35"/>
  <cols>
    <col min="2" max="2" width="21" customWidth="1"/>
    <col min="3" max="3" width="29" customWidth="1"/>
    <col min="4" max="4" width="46.1796875" customWidth="1"/>
    <col min="5" max="5" width="15.08984375" customWidth="1"/>
  </cols>
  <sheetData>
    <row r="1" spans="2:5" ht="29" x14ac:dyDescent="0.35">
      <c r="B1" s="112" t="s">
        <v>291</v>
      </c>
      <c r="C1" s="112" t="s">
        <v>292</v>
      </c>
      <c r="D1" s="112" t="s">
        <v>287</v>
      </c>
      <c r="E1" s="121" t="s">
        <v>207</v>
      </c>
    </row>
    <row r="2" spans="2:5" x14ac:dyDescent="0.35">
      <c r="B2" s="87"/>
      <c r="C2" s="87"/>
      <c r="D2" s="87" t="s">
        <v>200</v>
      </c>
      <c r="E2" s="122" t="s">
        <v>3</v>
      </c>
    </row>
    <row r="3" spans="2:5" x14ac:dyDescent="0.35">
      <c r="B3" s="87" t="s">
        <v>85</v>
      </c>
      <c r="C3" s="87" t="s">
        <v>86</v>
      </c>
      <c r="D3" s="87" t="s">
        <v>143</v>
      </c>
      <c r="E3" s="123">
        <v>0</v>
      </c>
    </row>
    <row r="4" spans="2:5" x14ac:dyDescent="0.35">
      <c r="B4" s="87" t="s">
        <v>33</v>
      </c>
      <c r="C4" s="87" t="s">
        <v>88</v>
      </c>
      <c r="D4" s="87" t="s">
        <v>144</v>
      </c>
      <c r="E4" s="123">
        <v>0.62</v>
      </c>
    </row>
    <row r="5" spans="2:5" x14ac:dyDescent="0.35">
      <c r="B5" s="87" t="s">
        <v>35</v>
      </c>
      <c r="C5" s="87" t="s">
        <v>89</v>
      </c>
      <c r="D5" s="87" t="s">
        <v>145</v>
      </c>
      <c r="E5" s="123">
        <v>0.62</v>
      </c>
    </row>
    <row r="6" spans="2:5" x14ac:dyDescent="0.35">
      <c r="B6" s="87" t="s">
        <v>36</v>
      </c>
      <c r="C6" s="87" t="s">
        <v>90</v>
      </c>
      <c r="D6" s="87" t="s">
        <v>146</v>
      </c>
      <c r="E6" s="123">
        <v>0.69</v>
      </c>
    </row>
    <row r="7" spans="2:5" x14ac:dyDescent="0.35">
      <c r="B7" s="87" t="s">
        <v>37</v>
      </c>
      <c r="C7" s="87" t="s">
        <v>91</v>
      </c>
      <c r="D7" s="87" t="s">
        <v>147</v>
      </c>
      <c r="E7" s="123">
        <v>0.69</v>
      </c>
    </row>
    <row r="8" spans="2:5" x14ac:dyDescent="0.35">
      <c r="B8" s="87" t="s">
        <v>38</v>
      </c>
      <c r="C8" s="87" t="s">
        <v>92</v>
      </c>
      <c r="D8" s="87" t="s">
        <v>148</v>
      </c>
      <c r="E8" s="123">
        <v>0.43</v>
      </c>
    </row>
    <row r="9" spans="2:5" x14ac:dyDescent="0.35">
      <c r="B9" s="87" t="s">
        <v>39</v>
      </c>
      <c r="C9" s="87" t="s">
        <v>93</v>
      </c>
      <c r="D9" s="87" t="s">
        <v>149</v>
      </c>
      <c r="E9" s="123">
        <v>0.43</v>
      </c>
    </row>
    <row r="10" spans="2:5" x14ac:dyDescent="0.35">
      <c r="B10" s="87" t="s">
        <v>40</v>
      </c>
      <c r="C10" s="87" t="s">
        <v>94</v>
      </c>
      <c r="D10" s="87" t="s">
        <v>150</v>
      </c>
      <c r="E10" s="123">
        <v>0.55000000000000004</v>
      </c>
    </row>
    <row r="11" spans="2:5" x14ac:dyDescent="0.35">
      <c r="B11" s="87" t="s">
        <v>41</v>
      </c>
      <c r="C11" s="87" t="s">
        <v>95</v>
      </c>
      <c r="D11" s="87" t="s">
        <v>151</v>
      </c>
      <c r="E11" s="123">
        <v>0.36</v>
      </c>
    </row>
    <row r="12" spans="2:5" x14ac:dyDescent="0.35">
      <c r="B12" s="87" t="s">
        <v>42</v>
      </c>
      <c r="C12" s="87" t="s">
        <v>96</v>
      </c>
      <c r="D12" s="87" t="s">
        <v>152</v>
      </c>
      <c r="E12" s="123">
        <v>1.06</v>
      </c>
    </row>
    <row r="13" spans="2:5" x14ac:dyDescent="0.35">
      <c r="B13" s="87" t="s">
        <v>43</v>
      </c>
      <c r="C13" s="87" t="s">
        <v>97</v>
      </c>
      <c r="D13" s="87" t="s">
        <v>153</v>
      </c>
      <c r="E13" s="123">
        <v>1.06</v>
      </c>
    </row>
    <row r="14" spans="2:5" x14ac:dyDescent="0.35">
      <c r="B14" s="87" t="s">
        <v>44</v>
      </c>
      <c r="C14" s="87" t="s">
        <v>98</v>
      </c>
      <c r="D14" s="87" t="s">
        <v>154</v>
      </c>
      <c r="E14" s="123">
        <v>0.92</v>
      </c>
    </row>
    <row r="15" spans="2:5" x14ac:dyDescent="0.35">
      <c r="B15" s="87" t="s">
        <v>45</v>
      </c>
      <c r="C15" s="87" t="s">
        <v>99</v>
      </c>
      <c r="D15" s="87" t="s">
        <v>155</v>
      </c>
      <c r="E15" s="123">
        <v>0.87</v>
      </c>
    </row>
    <row r="16" spans="2:5" x14ac:dyDescent="0.35">
      <c r="B16" s="87" t="s">
        <v>46</v>
      </c>
      <c r="C16" s="87" t="s">
        <v>100</v>
      </c>
      <c r="D16" s="87" t="s">
        <v>156</v>
      </c>
      <c r="E16" s="123">
        <v>0.87</v>
      </c>
    </row>
    <row r="17" spans="2:5" x14ac:dyDescent="0.35">
      <c r="B17" s="87" t="s">
        <v>47</v>
      </c>
      <c r="C17" s="87" t="s">
        <v>101</v>
      </c>
      <c r="D17" s="87" t="s">
        <v>157</v>
      </c>
      <c r="E17" s="123">
        <v>0.69</v>
      </c>
    </row>
    <row r="18" spans="2:5" x14ac:dyDescent="0.35">
      <c r="B18" s="87" t="s">
        <v>48</v>
      </c>
      <c r="C18" s="87" t="s">
        <v>102</v>
      </c>
      <c r="D18" s="87" t="s">
        <v>158</v>
      </c>
      <c r="E18" s="123">
        <v>1.48</v>
      </c>
    </row>
    <row r="19" spans="2:5" x14ac:dyDescent="0.35">
      <c r="B19" s="87" t="s">
        <v>49</v>
      </c>
      <c r="C19" s="87" t="s">
        <v>103</v>
      </c>
      <c r="D19" s="87" t="s">
        <v>159</v>
      </c>
      <c r="E19" s="123">
        <v>1.21</v>
      </c>
    </row>
    <row r="20" spans="2:5" x14ac:dyDescent="0.35">
      <c r="B20" s="87" t="s">
        <v>50</v>
      </c>
      <c r="C20" s="87" t="s">
        <v>104</v>
      </c>
      <c r="D20" s="87" t="s">
        <v>160</v>
      </c>
      <c r="E20" s="123">
        <v>0.34</v>
      </c>
    </row>
    <row r="21" spans="2:5" x14ac:dyDescent="0.35">
      <c r="B21" s="87" t="s">
        <v>51</v>
      </c>
      <c r="C21" s="87" t="s">
        <v>105</v>
      </c>
      <c r="D21" s="87" t="s">
        <v>161</v>
      </c>
      <c r="E21" s="123">
        <v>0.28000000000000003</v>
      </c>
    </row>
    <row r="22" spans="2:5" x14ac:dyDescent="0.35">
      <c r="B22" s="87" t="s">
        <v>52</v>
      </c>
      <c r="C22" s="87" t="s">
        <v>106</v>
      </c>
      <c r="D22" s="87" t="s">
        <v>162</v>
      </c>
      <c r="E22" s="123">
        <v>1.34</v>
      </c>
    </row>
    <row r="23" spans="2:5" x14ac:dyDescent="0.35">
      <c r="B23" s="87" t="s">
        <v>53</v>
      </c>
      <c r="C23" s="87" t="s">
        <v>107</v>
      </c>
      <c r="D23" s="87" t="s">
        <v>163</v>
      </c>
      <c r="E23" s="123">
        <v>1.18</v>
      </c>
    </row>
    <row r="24" spans="2:5" x14ac:dyDescent="0.35">
      <c r="B24" s="87" t="s">
        <v>54</v>
      </c>
      <c r="C24" s="87" t="s">
        <v>108</v>
      </c>
      <c r="D24" s="87" t="s">
        <v>164</v>
      </c>
      <c r="E24" s="123">
        <v>0.42</v>
      </c>
    </row>
    <row r="25" spans="2:5" x14ac:dyDescent="0.35">
      <c r="B25" s="87" t="s">
        <v>55</v>
      </c>
      <c r="C25" s="87" t="s">
        <v>109</v>
      </c>
      <c r="D25" s="87" t="s">
        <v>165</v>
      </c>
      <c r="E25" s="123">
        <v>0.42</v>
      </c>
    </row>
    <row r="26" spans="2:5" x14ac:dyDescent="0.35">
      <c r="B26" s="87" t="s">
        <v>56</v>
      </c>
      <c r="C26" s="87" t="s">
        <v>139</v>
      </c>
      <c r="D26" s="87" t="s">
        <v>166</v>
      </c>
      <c r="E26" s="123">
        <v>0.51</v>
      </c>
    </row>
    <row r="27" spans="2:5" x14ac:dyDescent="0.35">
      <c r="B27" s="87" t="s">
        <v>57</v>
      </c>
      <c r="C27" s="87" t="s">
        <v>110</v>
      </c>
      <c r="D27" s="87" t="s">
        <v>167</v>
      </c>
      <c r="E27" s="123">
        <v>0.85</v>
      </c>
    </row>
    <row r="28" spans="2:5" x14ac:dyDescent="0.35">
      <c r="B28" s="87" t="s">
        <v>58</v>
      </c>
      <c r="C28" s="87" t="s">
        <v>111</v>
      </c>
      <c r="D28" s="87" t="s">
        <v>168</v>
      </c>
      <c r="E28" s="123">
        <v>0.85</v>
      </c>
    </row>
    <row r="29" spans="2:5" x14ac:dyDescent="0.35">
      <c r="B29" s="87" t="s">
        <v>59</v>
      </c>
      <c r="C29" s="87" t="s">
        <v>112</v>
      </c>
      <c r="D29" s="87" t="s">
        <v>169</v>
      </c>
      <c r="E29" s="123">
        <v>0.85</v>
      </c>
    </row>
    <row r="30" spans="2:5" x14ac:dyDescent="0.35">
      <c r="B30" s="87" t="s">
        <v>60</v>
      </c>
      <c r="C30" s="87" t="s">
        <v>113</v>
      </c>
      <c r="D30" s="87" t="s">
        <v>170</v>
      </c>
      <c r="E30" s="123">
        <v>0.85</v>
      </c>
    </row>
    <row r="31" spans="2:5" x14ac:dyDescent="0.35">
      <c r="B31" s="87" t="s">
        <v>61</v>
      </c>
      <c r="C31" s="87" t="s">
        <v>114</v>
      </c>
      <c r="D31" s="87" t="s">
        <v>171</v>
      </c>
      <c r="E31" s="123">
        <v>0.85</v>
      </c>
    </row>
    <row r="32" spans="2:5" x14ac:dyDescent="0.35">
      <c r="B32" s="87" t="s">
        <v>62</v>
      </c>
      <c r="C32" s="87" t="s">
        <v>115</v>
      </c>
      <c r="D32" s="87" t="s">
        <v>172</v>
      </c>
      <c r="E32" s="123">
        <v>0.85</v>
      </c>
    </row>
    <row r="33" spans="2:5" x14ac:dyDescent="0.35">
      <c r="B33" s="87" t="s">
        <v>63</v>
      </c>
      <c r="C33" s="87" t="s">
        <v>116</v>
      </c>
      <c r="D33" s="87" t="s">
        <v>173</v>
      </c>
      <c r="E33" s="123">
        <v>0.85</v>
      </c>
    </row>
    <row r="34" spans="2:5" x14ac:dyDescent="0.35">
      <c r="B34" s="87" t="s">
        <v>64</v>
      </c>
      <c r="C34" s="87" t="s">
        <v>117</v>
      </c>
      <c r="D34" s="87" t="s">
        <v>174</v>
      </c>
      <c r="E34" s="123">
        <v>0.85</v>
      </c>
    </row>
    <row r="35" spans="2:5" x14ac:dyDescent="0.35">
      <c r="B35" s="87" t="s">
        <v>65</v>
      </c>
      <c r="C35" s="87" t="s">
        <v>118</v>
      </c>
      <c r="D35" s="87" t="s">
        <v>175</v>
      </c>
      <c r="E35" s="123">
        <v>0.85</v>
      </c>
    </row>
    <row r="36" spans="2:5" x14ac:dyDescent="0.35">
      <c r="B36" s="87" t="s">
        <v>66</v>
      </c>
      <c r="C36" s="87" t="s">
        <v>119</v>
      </c>
      <c r="D36" s="87" t="s">
        <v>176</v>
      </c>
      <c r="E36" s="123">
        <v>0.85</v>
      </c>
    </row>
    <row r="37" spans="2:5" x14ac:dyDescent="0.35">
      <c r="B37" s="87" t="s">
        <v>67</v>
      </c>
      <c r="C37" s="87" t="s">
        <v>120</v>
      </c>
      <c r="D37" s="87" t="s">
        <v>177</v>
      </c>
      <c r="E37" s="123">
        <v>0.85</v>
      </c>
    </row>
    <row r="38" spans="2:5" x14ac:dyDescent="0.35">
      <c r="B38" s="87" t="s">
        <v>68</v>
      </c>
      <c r="C38" s="87" t="s">
        <v>121</v>
      </c>
      <c r="D38" s="87" t="s">
        <v>178</v>
      </c>
      <c r="E38" s="123">
        <v>0.85</v>
      </c>
    </row>
    <row r="39" spans="2:5" x14ac:dyDescent="0.35">
      <c r="B39" s="87" t="s">
        <v>69</v>
      </c>
      <c r="C39" s="87" t="s">
        <v>122</v>
      </c>
      <c r="D39" s="87" t="s">
        <v>179</v>
      </c>
      <c r="E39" s="123">
        <v>0.85</v>
      </c>
    </row>
    <row r="40" spans="2:5" x14ac:dyDescent="0.35">
      <c r="B40" s="87" t="s">
        <v>70</v>
      </c>
      <c r="C40" s="87" t="s">
        <v>123</v>
      </c>
      <c r="D40" s="87" t="s">
        <v>180</v>
      </c>
      <c r="E40" s="123">
        <v>0.85</v>
      </c>
    </row>
    <row r="41" spans="2:5" x14ac:dyDescent="0.35">
      <c r="B41" s="87" t="s">
        <v>2</v>
      </c>
      <c r="C41" s="87" t="s">
        <v>138</v>
      </c>
      <c r="D41" s="87" t="s">
        <v>181</v>
      </c>
      <c r="E41" s="123">
        <v>0.85</v>
      </c>
    </row>
    <row r="42" spans="2:5" x14ac:dyDescent="0.35">
      <c r="B42" s="87" t="s">
        <v>71</v>
      </c>
      <c r="C42" s="87" t="s">
        <v>124</v>
      </c>
      <c r="D42" s="87" t="s">
        <v>182</v>
      </c>
      <c r="E42" s="123">
        <v>0.2</v>
      </c>
    </row>
    <row r="43" spans="2:5" x14ac:dyDescent="0.35">
      <c r="B43" s="87" t="s">
        <v>72</v>
      </c>
      <c r="C43" s="87" t="s">
        <v>125</v>
      </c>
      <c r="D43" s="87" t="s">
        <v>183</v>
      </c>
      <c r="E43" s="123">
        <v>0.17</v>
      </c>
    </row>
    <row r="44" spans="2:5" x14ac:dyDescent="0.35">
      <c r="B44" s="87" t="s">
        <v>73</v>
      </c>
      <c r="C44" s="87" t="s">
        <v>126</v>
      </c>
      <c r="D44" s="87" t="s">
        <v>184</v>
      </c>
      <c r="E44" s="123">
        <v>0.35</v>
      </c>
    </row>
    <row r="45" spans="2:5" x14ac:dyDescent="0.35">
      <c r="B45" s="87" t="s">
        <v>74</v>
      </c>
      <c r="C45" s="87" t="s">
        <v>127</v>
      </c>
      <c r="D45" s="87" t="s">
        <v>185</v>
      </c>
      <c r="E45" s="123">
        <v>0.26</v>
      </c>
    </row>
    <row r="46" spans="2:5" x14ac:dyDescent="0.35">
      <c r="B46" s="87" t="s">
        <v>75</v>
      </c>
      <c r="C46" s="87" t="s">
        <v>128</v>
      </c>
      <c r="D46" s="87" t="s">
        <v>186</v>
      </c>
      <c r="E46" s="123">
        <v>1.32</v>
      </c>
    </row>
    <row r="47" spans="2:5" x14ac:dyDescent="0.35">
      <c r="B47" s="87" t="s">
        <v>76</v>
      </c>
      <c r="C47" s="87" t="s">
        <v>129</v>
      </c>
      <c r="D47" s="87" t="s">
        <v>187</v>
      </c>
      <c r="E47" s="123">
        <v>0.57999999999999996</v>
      </c>
    </row>
    <row r="48" spans="2:5" x14ac:dyDescent="0.35">
      <c r="B48" s="87" t="s">
        <v>77</v>
      </c>
      <c r="C48" s="87" t="s">
        <v>130</v>
      </c>
      <c r="D48" s="87" t="s">
        <v>188</v>
      </c>
      <c r="E48" s="123">
        <v>0.38</v>
      </c>
    </row>
    <row r="49" spans="2:5" x14ac:dyDescent="0.35">
      <c r="B49" s="87" t="s">
        <v>78</v>
      </c>
      <c r="C49" s="87" t="s">
        <v>131</v>
      </c>
      <c r="D49" s="87" t="s">
        <v>189</v>
      </c>
      <c r="E49" s="123">
        <v>0.32</v>
      </c>
    </row>
    <row r="50" spans="2:5" x14ac:dyDescent="0.35">
      <c r="B50" s="87" t="s">
        <v>79</v>
      </c>
      <c r="C50" s="87" t="s">
        <v>140</v>
      </c>
      <c r="D50" s="87" t="s">
        <v>190</v>
      </c>
      <c r="E50" s="123">
        <v>1</v>
      </c>
    </row>
    <row r="51" spans="2:5" x14ac:dyDescent="0.35">
      <c r="B51" s="87" t="s">
        <v>80</v>
      </c>
      <c r="C51" s="87" t="s">
        <v>141</v>
      </c>
      <c r="D51" s="87" t="s">
        <v>191</v>
      </c>
      <c r="E51" s="123">
        <v>1</v>
      </c>
    </row>
    <row r="52" spans="2:5" x14ac:dyDescent="0.35">
      <c r="B52" s="87" t="s">
        <v>81</v>
      </c>
      <c r="C52" s="87" t="s">
        <v>134</v>
      </c>
      <c r="D52" s="87" t="s">
        <v>192</v>
      </c>
      <c r="E52" s="123">
        <v>1</v>
      </c>
    </row>
    <row r="53" spans="2:5" x14ac:dyDescent="0.35">
      <c r="B53" s="87" t="s">
        <v>82</v>
      </c>
      <c r="C53" s="87" t="s">
        <v>135</v>
      </c>
      <c r="D53" s="87" t="s">
        <v>193</v>
      </c>
      <c r="E53" s="123">
        <v>1</v>
      </c>
    </row>
    <row r="54" spans="2:5" x14ac:dyDescent="0.35">
      <c r="B54" s="87" t="s">
        <v>83</v>
      </c>
      <c r="C54" s="87" t="s">
        <v>136</v>
      </c>
      <c r="D54" s="87" t="s">
        <v>194</v>
      </c>
      <c r="E54" s="123">
        <v>1</v>
      </c>
    </row>
    <row r="55" spans="2:5" x14ac:dyDescent="0.35">
      <c r="B55" s="87" t="s">
        <v>84</v>
      </c>
      <c r="C55" s="87" t="s">
        <v>137</v>
      </c>
      <c r="D55" s="87" t="s">
        <v>195</v>
      </c>
      <c r="E55" s="123">
        <v>1</v>
      </c>
    </row>
    <row r="57" spans="2:5" x14ac:dyDescent="0.35">
      <c r="B57" s="87" t="s">
        <v>301</v>
      </c>
      <c r="C57" s="87"/>
    </row>
  </sheetData>
  <sheetProtection algorithmName="SHA-512" hashValue="8efXzyPIEBWk7fiR51WXMWmJUR1sR1AbKSumiJwIF7imEkW9QZBoIHpaFzhQpjVzcTyb/hJsq1htrCY1qEXNvw==" saltValue="DSjimoj39JXz9S8UQqgUJA=="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4FEE5-9318-4728-B206-F9BA13CDF37F}">
  <sheetPr codeName="Sheet6">
    <tabColor rgb="FFFF5050"/>
  </sheetPr>
  <dimension ref="B1:D55"/>
  <sheetViews>
    <sheetView workbookViewId="0">
      <selection activeCell="D10" sqref="D10"/>
    </sheetView>
  </sheetViews>
  <sheetFormatPr defaultRowHeight="14.5" x14ac:dyDescent="0.35"/>
  <cols>
    <col min="2" max="2" width="17.36328125" customWidth="1"/>
    <col min="3" max="3" width="33.81640625" customWidth="1"/>
    <col min="4" max="4" width="46.54296875" customWidth="1"/>
  </cols>
  <sheetData>
    <row r="1" spans="2:4" x14ac:dyDescent="0.35">
      <c r="B1" s="112" t="s">
        <v>291</v>
      </c>
      <c r="C1" s="112" t="s">
        <v>288</v>
      </c>
      <c r="D1" s="112" t="s">
        <v>287</v>
      </c>
    </row>
    <row r="2" spans="2:4" x14ac:dyDescent="0.35">
      <c r="B2" s="87"/>
      <c r="C2" s="87"/>
      <c r="D2" s="87" t="s">
        <v>200</v>
      </c>
    </row>
    <row r="3" spans="2:4" x14ac:dyDescent="0.35">
      <c r="B3" s="87" t="s">
        <v>85</v>
      </c>
      <c r="C3" s="87" t="s">
        <v>86</v>
      </c>
      <c r="D3" s="87" t="s">
        <v>143</v>
      </c>
    </row>
    <row r="4" spans="2:4" x14ac:dyDescent="0.35">
      <c r="B4" s="87" t="s">
        <v>33</v>
      </c>
      <c r="C4" s="87" t="s">
        <v>88</v>
      </c>
      <c r="D4" s="87" t="s">
        <v>144</v>
      </c>
    </row>
    <row r="5" spans="2:4" x14ac:dyDescent="0.35">
      <c r="B5" s="87" t="s">
        <v>35</v>
      </c>
      <c r="C5" s="87" t="s">
        <v>89</v>
      </c>
      <c r="D5" s="87" t="s">
        <v>145</v>
      </c>
    </row>
    <row r="6" spans="2:4" x14ac:dyDescent="0.35">
      <c r="B6" s="87" t="s">
        <v>36</v>
      </c>
      <c r="C6" s="87" t="s">
        <v>90</v>
      </c>
      <c r="D6" s="87" t="s">
        <v>146</v>
      </c>
    </row>
    <row r="7" spans="2:4" x14ac:dyDescent="0.35">
      <c r="B7" s="87" t="s">
        <v>37</v>
      </c>
      <c r="C7" s="87" t="s">
        <v>91</v>
      </c>
      <c r="D7" s="87" t="s">
        <v>147</v>
      </c>
    </row>
    <row r="8" spans="2:4" x14ac:dyDescent="0.35">
      <c r="B8" s="87" t="s">
        <v>38</v>
      </c>
      <c r="C8" s="87" t="s">
        <v>92</v>
      </c>
      <c r="D8" s="87" t="s">
        <v>148</v>
      </c>
    </row>
    <row r="9" spans="2:4" x14ac:dyDescent="0.35">
      <c r="B9" s="87" t="s">
        <v>39</v>
      </c>
      <c r="C9" s="87" t="s">
        <v>93</v>
      </c>
      <c r="D9" s="87" t="s">
        <v>149</v>
      </c>
    </row>
    <row r="10" spans="2:4" x14ac:dyDescent="0.35">
      <c r="B10" s="87" t="s">
        <v>40</v>
      </c>
      <c r="C10" s="87" t="s">
        <v>94</v>
      </c>
      <c r="D10" s="87" t="s">
        <v>150</v>
      </c>
    </row>
    <row r="11" spans="2:4" x14ac:dyDescent="0.35">
      <c r="B11" s="87" t="s">
        <v>41</v>
      </c>
      <c r="C11" s="87" t="s">
        <v>95</v>
      </c>
      <c r="D11" s="87" t="s">
        <v>151</v>
      </c>
    </row>
    <row r="12" spans="2:4" x14ac:dyDescent="0.35">
      <c r="B12" s="87" t="s">
        <v>42</v>
      </c>
      <c r="C12" s="87" t="s">
        <v>96</v>
      </c>
      <c r="D12" s="87" t="s">
        <v>152</v>
      </c>
    </row>
    <row r="13" spans="2:4" x14ac:dyDescent="0.35">
      <c r="B13" s="87" t="s">
        <v>43</v>
      </c>
      <c r="C13" s="87" t="s">
        <v>97</v>
      </c>
      <c r="D13" s="87" t="s">
        <v>153</v>
      </c>
    </row>
    <row r="14" spans="2:4" x14ac:dyDescent="0.35">
      <c r="B14" s="87" t="s">
        <v>44</v>
      </c>
      <c r="C14" s="87" t="s">
        <v>98</v>
      </c>
      <c r="D14" s="87" t="s">
        <v>154</v>
      </c>
    </row>
    <row r="15" spans="2:4" x14ac:dyDescent="0.35">
      <c r="B15" s="87" t="s">
        <v>45</v>
      </c>
      <c r="C15" s="87" t="s">
        <v>99</v>
      </c>
      <c r="D15" s="87" t="s">
        <v>155</v>
      </c>
    </row>
    <row r="16" spans="2:4" x14ac:dyDescent="0.35">
      <c r="B16" s="87" t="s">
        <v>46</v>
      </c>
      <c r="C16" s="87" t="s">
        <v>100</v>
      </c>
      <c r="D16" s="87" t="s">
        <v>156</v>
      </c>
    </row>
    <row r="17" spans="2:4" x14ac:dyDescent="0.35">
      <c r="B17" s="87" t="s">
        <v>47</v>
      </c>
      <c r="C17" s="87" t="s">
        <v>101</v>
      </c>
      <c r="D17" s="87" t="s">
        <v>157</v>
      </c>
    </row>
    <row r="18" spans="2:4" x14ac:dyDescent="0.35">
      <c r="B18" s="87" t="s">
        <v>48</v>
      </c>
      <c r="C18" s="87" t="s">
        <v>102</v>
      </c>
      <c r="D18" s="87" t="s">
        <v>158</v>
      </c>
    </row>
    <row r="19" spans="2:4" x14ac:dyDescent="0.35">
      <c r="B19" s="87" t="s">
        <v>49</v>
      </c>
      <c r="C19" s="87" t="s">
        <v>103</v>
      </c>
      <c r="D19" s="87" t="s">
        <v>159</v>
      </c>
    </row>
    <row r="20" spans="2:4" x14ac:dyDescent="0.35">
      <c r="B20" s="87" t="s">
        <v>50</v>
      </c>
      <c r="C20" s="87" t="s">
        <v>104</v>
      </c>
      <c r="D20" s="87" t="s">
        <v>160</v>
      </c>
    </row>
    <row r="21" spans="2:4" x14ac:dyDescent="0.35">
      <c r="B21" s="87" t="s">
        <v>51</v>
      </c>
      <c r="C21" s="87" t="s">
        <v>105</v>
      </c>
      <c r="D21" s="87" t="s">
        <v>161</v>
      </c>
    </row>
    <row r="22" spans="2:4" x14ac:dyDescent="0.35">
      <c r="B22" s="87" t="s">
        <v>52</v>
      </c>
      <c r="C22" s="87" t="s">
        <v>106</v>
      </c>
      <c r="D22" s="87" t="s">
        <v>162</v>
      </c>
    </row>
    <row r="23" spans="2:4" x14ac:dyDescent="0.35">
      <c r="B23" s="87" t="s">
        <v>53</v>
      </c>
      <c r="C23" s="87" t="s">
        <v>107</v>
      </c>
      <c r="D23" s="87" t="s">
        <v>163</v>
      </c>
    </row>
    <row r="24" spans="2:4" x14ac:dyDescent="0.35">
      <c r="B24" s="87" t="s">
        <v>54</v>
      </c>
      <c r="C24" s="87" t="s">
        <v>108</v>
      </c>
      <c r="D24" s="87" t="s">
        <v>164</v>
      </c>
    </row>
    <row r="25" spans="2:4" x14ac:dyDescent="0.35">
      <c r="B25" s="87" t="s">
        <v>55</v>
      </c>
      <c r="C25" s="87" t="s">
        <v>109</v>
      </c>
      <c r="D25" s="87" t="s">
        <v>165</v>
      </c>
    </row>
    <row r="26" spans="2:4" x14ac:dyDescent="0.35">
      <c r="B26" s="87" t="s">
        <v>56</v>
      </c>
      <c r="C26" s="87" t="s">
        <v>139</v>
      </c>
      <c r="D26" s="87" t="s">
        <v>166</v>
      </c>
    </row>
    <row r="27" spans="2:4" x14ac:dyDescent="0.35">
      <c r="B27" s="87" t="s">
        <v>57</v>
      </c>
      <c r="C27" s="87" t="s">
        <v>110</v>
      </c>
      <c r="D27" s="87" t="s">
        <v>167</v>
      </c>
    </row>
    <row r="28" spans="2:4" x14ac:dyDescent="0.35">
      <c r="B28" s="87" t="s">
        <v>58</v>
      </c>
      <c r="C28" s="87" t="s">
        <v>111</v>
      </c>
      <c r="D28" s="87" t="s">
        <v>168</v>
      </c>
    </row>
    <row r="29" spans="2:4" x14ac:dyDescent="0.35">
      <c r="B29" s="87" t="s">
        <v>59</v>
      </c>
      <c r="C29" s="87" t="s">
        <v>112</v>
      </c>
      <c r="D29" s="87" t="s">
        <v>169</v>
      </c>
    </row>
    <row r="30" spans="2:4" x14ac:dyDescent="0.35">
      <c r="B30" s="87" t="s">
        <v>60</v>
      </c>
      <c r="C30" s="87" t="s">
        <v>113</v>
      </c>
      <c r="D30" s="87" t="s">
        <v>170</v>
      </c>
    </row>
    <row r="31" spans="2:4" x14ac:dyDescent="0.35">
      <c r="B31" s="87" t="s">
        <v>61</v>
      </c>
      <c r="C31" s="87" t="s">
        <v>114</v>
      </c>
      <c r="D31" s="87" t="s">
        <v>171</v>
      </c>
    </row>
    <row r="32" spans="2:4" x14ac:dyDescent="0.35">
      <c r="B32" s="87" t="s">
        <v>62</v>
      </c>
      <c r="C32" s="87" t="s">
        <v>115</v>
      </c>
      <c r="D32" s="87" t="s">
        <v>172</v>
      </c>
    </row>
    <row r="33" spans="2:4" x14ac:dyDescent="0.35">
      <c r="B33" s="87" t="s">
        <v>63</v>
      </c>
      <c r="C33" s="87" t="s">
        <v>116</v>
      </c>
      <c r="D33" s="87" t="s">
        <v>173</v>
      </c>
    </row>
    <row r="34" spans="2:4" x14ac:dyDescent="0.35">
      <c r="B34" s="87" t="s">
        <v>64</v>
      </c>
      <c r="C34" s="87" t="s">
        <v>117</v>
      </c>
      <c r="D34" s="87" t="s">
        <v>174</v>
      </c>
    </row>
    <row r="35" spans="2:4" x14ac:dyDescent="0.35">
      <c r="B35" s="87" t="s">
        <v>65</v>
      </c>
      <c r="C35" s="87" t="s">
        <v>118</v>
      </c>
      <c r="D35" s="87" t="s">
        <v>175</v>
      </c>
    </row>
    <row r="36" spans="2:4" x14ac:dyDescent="0.35">
      <c r="B36" s="87" t="s">
        <v>66</v>
      </c>
      <c r="C36" s="87" t="s">
        <v>119</v>
      </c>
      <c r="D36" s="87" t="s">
        <v>176</v>
      </c>
    </row>
    <row r="37" spans="2:4" x14ac:dyDescent="0.35">
      <c r="B37" s="87" t="s">
        <v>67</v>
      </c>
      <c r="C37" s="87" t="s">
        <v>120</v>
      </c>
      <c r="D37" s="87" t="s">
        <v>177</v>
      </c>
    </row>
    <row r="38" spans="2:4" x14ac:dyDescent="0.35">
      <c r="B38" s="87" t="s">
        <v>68</v>
      </c>
      <c r="C38" s="87" t="s">
        <v>121</v>
      </c>
      <c r="D38" s="87" t="s">
        <v>178</v>
      </c>
    </row>
    <row r="39" spans="2:4" x14ac:dyDescent="0.35">
      <c r="B39" s="87" t="s">
        <v>69</v>
      </c>
      <c r="C39" s="87" t="s">
        <v>122</v>
      </c>
      <c r="D39" s="87" t="s">
        <v>179</v>
      </c>
    </row>
    <row r="40" spans="2:4" x14ac:dyDescent="0.35">
      <c r="B40" s="87" t="s">
        <v>70</v>
      </c>
      <c r="C40" s="87" t="s">
        <v>123</v>
      </c>
      <c r="D40" s="87" t="s">
        <v>180</v>
      </c>
    </row>
    <row r="41" spans="2:4" x14ac:dyDescent="0.35">
      <c r="B41" s="87" t="s">
        <v>2</v>
      </c>
      <c r="C41" s="87" t="s">
        <v>138</v>
      </c>
      <c r="D41" s="87" t="s">
        <v>181</v>
      </c>
    </row>
    <row r="42" spans="2:4" x14ac:dyDescent="0.35">
      <c r="B42" s="87" t="s">
        <v>71</v>
      </c>
      <c r="C42" s="87" t="s">
        <v>124</v>
      </c>
      <c r="D42" s="87" t="s">
        <v>182</v>
      </c>
    </row>
    <row r="43" spans="2:4" x14ac:dyDescent="0.35">
      <c r="B43" s="87" t="s">
        <v>72</v>
      </c>
      <c r="C43" s="87" t="s">
        <v>125</v>
      </c>
      <c r="D43" s="87" t="s">
        <v>183</v>
      </c>
    </row>
    <row r="44" spans="2:4" x14ac:dyDescent="0.35">
      <c r="B44" s="87" t="s">
        <v>73</v>
      </c>
      <c r="C44" s="87" t="s">
        <v>126</v>
      </c>
      <c r="D44" s="87" t="s">
        <v>184</v>
      </c>
    </row>
    <row r="45" spans="2:4" x14ac:dyDescent="0.35">
      <c r="B45" s="87" t="s">
        <v>74</v>
      </c>
      <c r="C45" s="87" t="s">
        <v>127</v>
      </c>
      <c r="D45" s="87" t="s">
        <v>185</v>
      </c>
    </row>
    <row r="46" spans="2:4" x14ac:dyDescent="0.35">
      <c r="B46" s="87" t="s">
        <v>75</v>
      </c>
      <c r="C46" s="87" t="s">
        <v>128</v>
      </c>
      <c r="D46" s="87" t="s">
        <v>186</v>
      </c>
    </row>
    <row r="47" spans="2:4" x14ac:dyDescent="0.35">
      <c r="B47" s="87" t="s">
        <v>76</v>
      </c>
      <c r="C47" s="87" t="s">
        <v>129</v>
      </c>
      <c r="D47" s="87" t="s">
        <v>187</v>
      </c>
    </row>
    <row r="48" spans="2:4" x14ac:dyDescent="0.35">
      <c r="B48" s="87" t="s">
        <v>77</v>
      </c>
      <c r="C48" s="87" t="s">
        <v>130</v>
      </c>
      <c r="D48" s="87" t="s">
        <v>188</v>
      </c>
    </row>
    <row r="49" spans="2:4" x14ac:dyDescent="0.35">
      <c r="B49" s="87" t="s">
        <v>78</v>
      </c>
      <c r="C49" s="87" t="s">
        <v>131</v>
      </c>
      <c r="D49" s="87" t="s">
        <v>189</v>
      </c>
    </row>
    <row r="50" spans="2:4" x14ac:dyDescent="0.35">
      <c r="B50" s="87" t="s">
        <v>79</v>
      </c>
      <c r="C50" s="87" t="s">
        <v>140</v>
      </c>
      <c r="D50" s="87" t="s">
        <v>190</v>
      </c>
    </row>
    <row r="51" spans="2:4" x14ac:dyDescent="0.35">
      <c r="B51" s="87" t="s">
        <v>80</v>
      </c>
      <c r="C51" s="87" t="s">
        <v>141</v>
      </c>
      <c r="D51" s="87" t="s">
        <v>191</v>
      </c>
    </row>
    <row r="52" spans="2:4" x14ac:dyDescent="0.35">
      <c r="B52" s="87" t="s">
        <v>81</v>
      </c>
      <c r="C52" s="87" t="s">
        <v>134</v>
      </c>
      <c r="D52" s="87" t="s">
        <v>192</v>
      </c>
    </row>
    <row r="53" spans="2:4" x14ac:dyDescent="0.35">
      <c r="B53" s="87" t="s">
        <v>82</v>
      </c>
      <c r="C53" s="87" t="s">
        <v>135</v>
      </c>
      <c r="D53" s="87" t="s">
        <v>193</v>
      </c>
    </row>
    <row r="54" spans="2:4" x14ac:dyDescent="0.35">
      <c r="B54" s="87" t="s">
        <v>83</v>
      </c>
      <c r="C54" s="87" t="s">
        <v>136</v>
      </c>
      <c r="D54" s="87" t="s">
        <v>194</v>
      </c>
    </row>
    <row r="55" spans="2:4" x14ac:dyDescent="0.35">
      <c r="B55" s="87" t="s">
        <v>84</v>
      </c>
      <c r="C55" s="87" t="s">
        <v>137</v>
      </c>
      <c r="D55" s="87" t="s">
        <v>195</v>
      </c>
    </row>
  </sheetData>
  <sheetProtection algorithmName="SHA-512" hashValue="nSDf4U9xedTF3z2FvmFI+2gQ8s8VK5z018hxEarccc3i0fGnX8TmaPPxlTbv6lRCUVe0YkV3mlQ7uIrnvtFA6w==" saltValue="EyHtBkXUvtiuzvU1T3icY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A2FB4-403A-4C94-8C37-3BEA4332E2A6}">
  <sheetPr codeName="Sheet9">
    <tabColor rgb="FFFF5050"/>
  </sheetPr>
  <dimension ref="AE3"/>
  <sheetViews>
    <sheetView zoomScale="55" zoomScaleNormal="55" workbookViewId="0">
      <selection activeCell="AG15" sqref="AG15"/>
    </sheetView>
  </sheetViews>
  <sheetFormatPr defaultRowHeight="14.5" x14ac:dyDescent="0.35"/>
  <sheetData>
    <row r="3" spans="31:31" ht="26" x14ac:dyDescent="0.6">
      <c r="AE3" s="248" t="s">
        <v>324</v>
      </c>
    </row>
  </sheetData>
  <sheetProtection algorithmName="SHA-512" hashValue="eTvZEcCW49LrPk4SY0f4rQ8fPvrO1lCd+DxwG44c0I3aLCVrLOPnYiFQhR/Mi6dzZjKbUVZjJxgFduIolEiz9A==" saltValue="TnIR3gVn8NKMqwSfK2QcN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377EAA055CF9C41BB62D11A5BACFDA9" ma:contentTypeVersion="7" ma:contentTypeDescription="Create a new document." ma:contentTypeScope="" ma:versionID="e24ace34f1f4a730e15aa38e7c6afae2">
  <xsd:schema xmlns:xsd="http://www.w3.org/2001/XMLSchema" xmlns:xs="http://www.w3.org/2001/XMLSchema" xmlns:p="http://schemas.microsoft.com/office/2006/metadata/properties" xmlns:ns2="1dd24140-1404-4856-80bf-76775865dafc" targetNamespace="http://schemas.microsoft.com/office/2006/metadata/properties" ma:root="true" ma:fieldsID="3522d7cfa4cef3f75c1ff5c72130ff72" ns2:_="">
    <xsd:import namespace="1dd24140-1404-4856-80bf-76775865daf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d24140-1404-4856-80bf-76775865da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F84456D-CC8E-4763-A6DB-3158591903DB}">
  <ds:schemaRefs>
    <ds:schemaRef ds:uri="http://www.w3.org/XML/1998/namespace"/>
    <ds:schemaRef ds:uri="http://schemas.microsoft.com/sharepoint/v3"/>
    <ds:schemaRef ds:uri="http://schemas.microsoft.com/office/infopath/2007/PartnerControls"/>
    <ds:schemaRef ds:uri="http://schemas.openxmlformats.org/package/2006/metadata/core-properties"/>
    <ds:schemaRef ds:uri="http://schemas.microsoft.com/office/2006/metadata/properties"/>
    <ds:schemaRef ds:uri="http://schemas.microsoft.com/office/2006/documentManagement/types"/>
    <ds:schemaRef ds:uri="http://purl.org/dc/elements/1.1/"/>
    <ds:schemaRef ds:uri="http://purl.org/dc/terms/"/>
    <ds:schemaRef ds:uri="ad30beff-794b-4dad-878c-a56d4250d735"/>
    <ds:schemaRef ds:uri="5f4e27b6-3c2d-42d2-bd21-26639fb3bbfe"/>
    <ds:schemaRef ds:uri="http://purl.org/dc/dcmitype/"/>
  </ds:schemaRefs>
</ds:datastoreItem>
</file>

<file path=customXml/itemProps2.xml><?xml version="1.0" encoding="utf-8"?>
<ds:datastoreItem xmlns:ds="http://schemas.openxmlformats.org/officeDocument/2006/customXml" ds:itemID="{491F13DD-6BC7-42B4-98F8-137712F9E64C}">
  <ds:schemaRefs>
    <ds:schemaRef ds:uri="http://schemas.microsoft.com/sharepoint/v3/contenttype/forms"/>
  </ds:schemaRefs>
</ds:datastoreItem>
</file>

<file path=customXml/itemProps3.xml><?xml version="1.0" encoding="utf-8"?>
<ds:datastoreItem xmlns:ds="http://schemas.openxmlformats.org/officeDocument/2006/customXml" ds:itemID="{8E3C50AF-FC90-459D-BCD2-97A63490735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Instructions &amp; Notes</vt:lpstr>
      <vt:lpstr>Structure_Stage_Discharge</vt:lpstr>
      <vt:lpstr>Structure Category</vt:lpstr>
      <vt:lpstr>AEP_Average Annual Damages </vt:lpstr>
      <vt:lpstr>Structure Damage Array-Study</vt:lpstr>
      <vt:lpstr>Content Damage Array-Study</vt:lpstr>
      <vt:lpstr>Content to Structure Ratios</vt:lpstr>
      <vt:lpstr>Coding Structures</vt:lpstr>
      <vt:lpstr>Depriciation Replacement Mult</vt:lpstr>
      <vt:lpstr>ContentDamages</vt:lpstr>
      <vt:lpstr>Depths</vt:lpstr>
      <vt:lpstr>StructureDamages</vt:lpstr>
      <vt:lpstr>Structures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NWMC</dc:creator>
  <cp:lastModifiedBy>NWMC COMMENT</cp:lastModifiedBy>
  <cp:lastPrinted>2023-08-09T19:37:46Z</cp:lastPrinted>
  <dcterms:created xsi:type="dcterms:W3CDTF">2023-04-21T13:55:10Z</dcterms:created>
  <dcterms:modified xsi:type="dcterms:W3CDTF">2024-08-01T15:59:26Z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0x010100A377EAA055CF9C41BB62D11A5BACFDA9</vt:lpwstr>
  </property>
</Properties>
</file>